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Data\Bill Harris\Kluane Minerals\Spreadsheets\"/>
    </mc:Choice>
  </mc:AlternateContent>
  <bookViews>
    <workbookView xWindow="0" yWindow="0" windowWidth="28800" windowHeight="12432" tabRatio="500" activeTab="2"/>
  </bookViews>
  <sheets>
    <sheet name="SOIL" sheetId="1" r:id="rId1"/>
    <sheet name="SILT" sheetId="4" r:id="rId2"/>
    <sheet name="ROCK" sheetId="2" r:id="rId3"/>
    <sheet name="SPRUCE" sheetId="7" r:id="rId4"/>
    <sheet name="BAGS" sheetId="5" r:id="rId5"/>
    <sheet name="#'S" sheetId="6" r:id="rId6"/>
    <sheet name="silt short" sheetId="10" r:id="rId7"/>
    <sheet name="Sheet1" sheetId="8" r:id="rId8"/>
    <sheet name="Sheet2" sheetId="9" r:id="rId9"/>
  </sheets>
  <definedNames>
    <definedName name="_xlnm._FilterDatabase" localSheetId="5" hidden="1">'#''S'!$A$1:$A$180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O3" i="2" l="1"/>
  <c r="BO4" i="2"/>
  <c r="BO5" i="2"/>
  <c r="BO6" i="2"/>
  <c r="BO7" i="2"/>
  <c r="BO8" i="2"/>
  <c r="BO9" i="2"/>
  <c r="BO10" i="2"/>
  <c r="BO11" i="2"/>
  <c r="BO12" i="2"/>
  <c r="BO13" i="2"/>
  <c r="BO2" i="2"/>
  <c r="BP3" i="2"/>
  <c r="BP4" i="2"/>
  <c r="BP5" i="2"/>
  <c r="BP6" i="2"/>
  <c r="BP7" i="2"/>
  <c r="BP8" i="2"/>
  <c r="BP9" i="2"/>
  <c r="BP10" i="2"/>
  <c r="BP11" i="2"/>
  <c r="BP12" i="2"/>
  <c r="BP13" i="2"/>
  <c r="BP2" i="2"/>
  <c r="BY77" i="7" l="1"/>
  <c r="BZ77" i="7"/>
  <c r="CA77" i="7"/>
  <c r="CA76" i="7"/>
  <c r="BZ76" i="7"/>
  <c r="BY76" i="7"/>
  <c r="CA75" i="7"/>
  <c r="BZ75" i="7"/>
  <c r="BY75" i="7"/>
  <c r="CA74" i="7"/>
  <c r="BZ74" i="7"/>
  <c r="BY74" i="7"/>
  <c r="CA73" i="7"/>
  <c r="BZ73" i="7"/>
  <c r="BY73" i="7"/>
  <c r="CA72" i="7"/>
  <c r="BZ72" i="7"/>
  <c r="BY72" i="7"/>
  <c r="CA71" i="7"/>
  <c r="BZ71" i="7"/>
  <c r="BY71" i="7"/>
  <c r="CA70" i="7"/>
  <c r="BZ70" i="7"/>
  <c r="BY70" i="7"/>
  <c r="CA69" i="7"/>
  <c r="BZ69" i="7"/>
  <c r="BY69" i="7"/>
  <c r="CA68" i="7"/>
  <c r="BZ68" i="7"/>
  <c r="BY68" i="7"/>
  <c r="CA67" i="7"/>
  <c r="BZ67" i="7"/>
  <c r="BY67" i="7"/>
  <c r="CA66" i="7"/>
  <c r="BZ66" i="7"/>
  <c r="BY66" i="7"/>
  <c r="CA65" i="7"/>
  <c r="BZ65" i="7"/>
  <c r="BY65" i="7"/>
  <c r="CA64" i="7"/>
  <c r="BZ64" i="7"/>
  <c r="BY64" i="7"/>
  <c r="CA63" i="7"/>
  <c r="BZ63" i="7"/>
  <c r="BY63" i="7"/>
  <c r="CA62" i="7"/>
  <c r="BZ62" i="7"/>
  <c r="BY62" i="7"/>
  <c r="CA61" i="7"/>
  <c r="BZ61" i="7"/>
  <c r="BY61" i="7"/>
  <c r="CA60" i="7"/>
  <c r="BZ60" i="7"/>
  <c r="BY60" i="7"/>
  <c r="CA59" i="7"/>
  <c r="BZ59" i="7"/>
  <c r="BY59" i="7"/>
  <c r="CA58" i="7"/>
  <c r="BZ58" i="7"/>
  <c r="BY58" i="7"/>
  <c r="CA57" i="7"/>
  <c r="BZ57" i="7"/>
  <c r="BY57" i="7"/>
  <c r="CA56" i="7"/>
  <c r="BZ56" i="7"/>
  <c r="BY56" i="7"/>
  <c r="CA55" i="7"/>
  <c r="BZ55" i="7"/>
  <c r="BY55" i="7"/>
  <c r="CA54" i="7"/>
  <c r="BZ54" i="7"/>
  <c r="BY54" i="7"/>
  <c r="CA53" i="7"/>
  <c r="BZ53" i="7"/>
  <c r="BY53" i="7"/>
  <c r="CA52" i="7"/>
  <c r="BZ52" i="7"/>
  <c r="BY52" i="7"/>
  <c r="CA51" i="7"/>
  <c r="BZ51" i="7"/>
  <c r="BY51" i="7"/>
  <c r="CA50" i="7"/>
  <c r="BZ50" i="7"/>
  <c r="BY50" i="7"/>
  <c r="CA49" i="7"/>
  <c r="BZ49" i="7"/>
  <c r="BY49" i="7"/>
  <c r="CA48" i="7"/>
  <c r="BZ48" i="7"/>
  <c r="BY48" i="7"/>
  <c r="CA47" i="7"/>
  <c r="BZ47" i="7"/>
  <c r="BY47" i="7"/>
  <c r="CA46" i="7"/>
  <c r="BZ46" i="7"/>
  <c r="BY46" i="7"/>
  <c r="CA45" i="7"/>
  <c r="BZ45" i="7"/>
  <c r="BY45" i="7"/>
  <c r="CA44" i="7"/>
  <c r="BZ44" i="7"/>
  <c r="BY44" i="7"/>
  <c r="CA43" i="7"/>
  <c r="BZ43" i="7"/>
  <c r="BY43" i="7"/>
  <c r="CA42" i="7"/>
  <c r="BZ42" i="7"/>
  <c r="BY42" i="7"/>
  <c r="CA41" i="7"/>
  <c r="BZ41" i="7"/>
  <c r="BY41" i="7"/>
  <c r="CA40" i="7"/>
  <c r="BZ40" i="7"/>
  <c r="BY40" i="7"/>
  <c r="CA39" i="7"/>
  <c r="BZ39" i="7"/>
  <c r="BY39" i="7"/>
  <c r="CA38" i="7"/>
  <c r="BZ38" i="7"/>
  <c r="BY38" i="7"/>
  <c r="CA37" i="7"/>
  <c r="BZ37" i="7"/>
  <c r="BY37" i="7"/>
  <c r="CA36" i="7"/>
  <c r="BZ36" i="7"/>
  <c r="BY36" i="7"/>
  <c r="CA35" i="7"/>
  <c r="BZ35" i="7"/>
  <c r="BY35" i="7"/>
  <c r="CA34" i="7"/>
  <c r="BZ34" i="7"/>
  <c r="BY34" i="7"/>
  <c r="CA33" i="7"/>
  <c r="BZ33" i="7"/>
  <c r="BY33" i="7"/>
  <c r="CA32" i="7"/>
  <c r="BZ32" i="7"/>
  <c r="BY32" i="7"/>
  <c r="CA31" i="7"/>
  <c r="BZ31" i="7"/>
  <c r="BY31" i="7"/>
  <c r="CA30" i="7"/>
  <c r="BZ30" i="7"/>
  <c r="BY30" i="7"/>
  <c r="CA29" i="7"/>
  <c r="BZ29" i="7"/>
  <c r="BY29" i="7"/>
  <c r="CA28" i="7"/>
  <c r="BZ28" i="7"/>
  <c r="BY28" i="7"/>
  <c r="CA27" i="7"/>
  <c r="BZ27" i="7"/>
  <c r="BY27" i="7"/>
  <c r="CA26" i="7"/>
  <c r="BZ26" i="7"/>
  <c r="BY26" i="7"/>
  <c r="CA25" i="7"/>
  <c r="BZ25" i="7"/>
  <c r="BY25" i="7"/>
  <c r="CA24" i="7"/>
  <c r="BZ24" i="7"/>
  <c r="BY24" i="7"/>
  <c r="CA23" i="7"/>
  <c r="BZ23" i="7"/>
  <c r="BY23" i="7"/>
  <c r="CA22" i="7"/>
  <c r="BZ22" i="7"/>
  <c r="BY22" i="7"/>
  <c r="CA21" i="7"/>
  <c r="BZ21" i="7"/>
  <c r="BY21" i="7"/>
  <c r="CA20" i="7"/>
  <c r="BZ20" i="7"/>
  <c r="BY20" i="7"/>
  <c r="CA19" i="7"/>
  <c r="BZ19" i="7"/>
  <c r="BY19" i="7"/>
  <c r="CA18" i="7"/>
  <c r="BZ18" i="7"/>
  <c r="BY18" i="7"/>
  <c r="CA17" i="7"/>
  <c r="BZ17" i="7"/>
  <c r="BY17" i="7"/>
  <c r="CA16" i="7"/>
  <c r="BZ16" i="7"/>
  <c r="BY16" i="7"/>
  <c r="CA15" i="7"/>
  <c r="BZ15" i="7"/>
  <c r="BY15" i="7"/>
  <c r="CA14" i="7"/>
  <c r="BZ14" i="7"/>
  <c r="BY14" i="7"/>
  <c r="CA13" i="7"/>
  <c r="BZ13" i="7"/>
  <c r="BY13" i="7"/>
  <c r="CA12" i="7"/>
  <c r="BZ12" i="7"/>
  <c r="BY12" i="7"/>
  <c r="CA11" i="7"/>
  <c r="BZ11" i="7"/>
  <c r="BY11" i="7"/>
  <c r="CA10" i="7"/>
  <c r="BZ10" i="7"/>
  <c r="BY10" i="7"/>
  <c r="CA9" i="7"/>
  <c r="BZ9" i="7"/>
  <c r="BY9" i="7"/>
  <c r="CA8" i="7"/>
  <c r="BZ8" i="7"/>
  <c r="BY8" i="7"/>
  <c r="CA7" i="7"/>
  <c r="BZ7" i="7"/>
  <c r="BY7" i="7"/>
  <c r="CA6" i="7"/>
  <c r="BZ6" i="7"/>
  <c r="BY6" i="7"/>
  <c r="CA5" i="7"/>
  <c r="BZ5" i="7"/>
  <c r="BY5" i="7"/>
  <c r="CA4" i="7"/>
  <c r="BZ4" i="7"/>
  <c r="BY4" i="7"/>
  <c r="CA3" i="7"/>
  <c r="BZ3" i="7"/>
  <c r="BY3" i="7"/>
  <c r="CA2" i="7"/>
  <c r="BZ2" i="7"/>
  <c r="BY2" i="7"/>
  <c r="CK257" i="1" l="1"/>
  <c r="CJ257" i="1"/>
  <c r="CI257" i="1"/>
  <c r="CH257" i="1"/>
  <c r="CG257" i="1"/>
  <c r="CF257" i="1"/>
  <c r="CK256" i="1"/>
  <c r="CJ256" i="1"/>
  <c r="CI256" i="1"/>
  <c r="CH256" i="1"/>
  <c r="CG256" i="1"/>
  <c r="CF256" i="1"/>
  <c r="CK255" i="1"/>
  <c r="CJ255" i="1"/>
  <c r="CI255" i="1"/>
  <c r="CH255" i="1"/>
  <c r="CG255" i="1"/>
  <c r="CF255" i="1"/>
  <c r="CK254" i="1"/>
  <c r="CJ254" i="1"/>
  <c r="CI254" i="1"/>
  <c r="CH254" i="1"/>
  <c r="CG254" i="1"/>
  <c r="CF254" i="1"/>
  <c r="CK253" i="1"/>
  <c r="CJ253" i="1"/>
  <c r="CI253" i="1"/>
  <c r="CH253" i="1"/>
  <c r="CG253" i="1"/>
  <c r="CF253" i="1"/>
  <c r="CK252" i="1"/>
  <c r="CJ252" i="1"/>
  <c r="CI252" i="1"/>
  <c r="CH252" i="1"/>
  <c r="CG252" i="1"/>
  <c r="CF252" i="1"/>
  <c r="CK251" i="1"/>
  <c r="CJ251" i="1"/>
  <c r="CI251" i="1"/>
  <c r="CH251" i="1"/>
  <c r="CG251" i="1"/>
  <c r="CF251" i="1"/>
  <c r="CK250" i="1"/>
  <c r="CJ250" i="1"/>
  <c r="CI250" i="1"/>
  <c r="CH250" i="1"/>
  <c r="CG250" i="1"/>
  <c r="CF250" i="1"/>
  <c r="CK249" i="1"/>
  <c r="CJ249" i="1"/>
  <c r="CI249" i="1"/>
  <c r="CH249" i="1"/>
  <c r="CG249" i="1"/>
  <c r="CF249" i="1"/>
  <c r="CK248" i="1"/>
  <c r="CJ248" i="1"/>
  <c r="CI248" i="1"/>
  <c r="CH248" i="1"/>
  <c r="CG248" i="1"/>
  <c r="CF248" i="1"/>
  <c r="CK247" i="1"/>
  <c r="CJ247" i="1"/>
  <c r="CI247" i="1"/>
  <c r="CH247" i="1"/>
  <c r="CG247" i="1"/>
  <c r="CF247" i="1"/>
  <c r="CK246" i="1"/>
  <c r="CJ246" i="1"/>
  <c r="CI246" i="1"/>
  <c r="CH246" i="1"/>
  <c r="CG246" i="1"/>
  <c r="CF246" i="1"/>
  <c r="CK245" i="1"/>
  <c r="CJ245" i="1"/>
  <c r="CI245" i="1"/>
  <c r="CH245" i="1"/>
  <c r="CG245" i="1"/>
  <c r="CF245" i="1"/>
  <c r="CK244" i="1"/>
  <c r="CJ244" i="1"/>
  <c r="CI244" i="1"/>
  <c r="CH244" i="1"/>
  <c r="CG244" i="1"/>
  <c r="CF244" i="1"/>
  <c r="CK243" i="1"/>
  <c r="CJ243" i="1"/>
  <c r="CI243" i="1"/>
  <c r="CH243" i="1"/>
  <c r="CG243" i="1"/>
  <c r="CF243" i="1"/>
  <c r="CK242" i="1"/>
  <c r="CJ242" i="1"/>
  <c r="CI242" i="1"/>
  <c r="CH242" i="1"/>
  <c r="CG242" i="1"/>
  <c r="CF242" i="1"/>
  <c r="CK241" i="1"/>
  <c r="CJ241" i="1"/>
  <c r="CI241" i="1"/>
  <c r="CH241" i="1"/>
  <c r="CG241" i="1"/>
  <c r="CF241" i="1"/>
  <c r="CK240" i="1"/>
  <c r="CJ240" i="1"/>
  <c r="CI240" i="1"/>
  <c r="CH240" i="1"/>
  <c r="CG240" i="1"/>
  <c r="CF240" i="1"/>
  <c r="CK239" i="1"/>
  <c r="CJ239" i="1"/>
  <c r="CI239" i="1"/>
  <c r="CH239" i="1"/>
  <c r="CG239" i="1"/>
  <c r="CF239" i="1"/>
  <c r="CK238" i="1"/>
  <c r="CJ238" i="1"/>
  <c r="CI238" i="1"/>
  <c r="CH238" i="1"/>
  <c r="CG238" i="1"/>
  <c r="CF238" i="1"/>
  <c r="CK237" i="1"/>
  <c r="CJ237" i="1"/>
  <c r="CI237" i="1"/>
  <c r="CH237" i="1"/>
  <c r="CG237" i="1"/>
  <c r="CF237" i="1"/>
  <c r="CK236" i="1"/>
  <c r="CJ236" i="1"/>
  <c r="CI236" i="1"/>
  <c r="CH236" i="1"/>
  <c r="CG236" i="1"/>
  <c r="CF236" i="1"/>
  <c r="CK235" i="1"/>
  <c r="CJ235" i="1"/>
  <c r="CI235" i="1"/>
  <c r="CH235" i="1"/>
  <c r="CG235" i="1"/>
  <c r="CF235" i="1"/>
  <c r="CK234" i="1"/>
  <c r="CJ234" i="1"/>
  <c r="CI234" i="1"/>
  <c r="CH234" i="1"/>
  <c r="CG234" i="1"/>
  <c r="CF234" i="1"/>
  <c r="CK233" i="1"/>
  <c r="CJ233" i="1"/>
  <c r="CI233" i="1"/>
  <c r="CH233" i="1"/>
  <c r="CG233" i="1"/>
  <c r="CF233" i="1"/>
  <c r="CK232" i="1"/>
  <c r="CJ232" i="1"/>
  <c r="CI232" i="1"/>
  <c r="CH232" i="1"/>
  <c r="CG232" i="1"/>
  <c r="CF232" i="1"/>
  <c r="CK231" i="1"/>
  <c r="CJ231" i="1"/>
  <c r="CI231" i="1"/>
  <c r="CH231" i="1"/>
  <c r="CG231" i="1"/>
  <c r="CF231" i="1"/>
  <c r="CK230" i="1"/>
  <c r="CJ230" i="1"/>
  <c r="CI230" i="1"/>
  <c r="CH230" i="1"/>
  <c r="CG230" i="1"/>
  <c r="CF230" i="1"/>
  <c r="CK229" i="1"/>
  <c r="CJ229" i="1"/>
  <c r="CI229" i="1"/>
  <c r="CH229" i="1"/>
  <c r="CG229" i="1"/>
  <c r="CF229" i="1"/>
  <c r="CK228" i="1"/>
  <c r="CJ228" i="1"/>
  <c r="CI228" i="1"/>
  <c r="CH228" i="1"/>
  <c r="CG228" i="1"/>
  <c r="CF228" i="1"/>
  <c r="CK227" i="1"/>
  <c r="CJ227" i="1"/>
  <c r="CI227" i="1"/>
  <c r="CH227" i="1"/>
  <c r="CG227" i="1"/>
  <c r="CF227" i="1"/>
  <c r="CK226" i="1"/>
  <c r="CJ226" i="1"/>
  <c r="CI226" i="1"/>
  <c r="CH226" i="1"/>
  <c r="CG226" i="1"/>
  <c r="CF226" i="1"/>
  <c r="CK225" i="1"/>
  <c r="CJ225" i="1"/>
  <c r="CI225" i="1"/>
  <c r="CH225" i="1"/>
  <c r="CG225" i="1"/>
  <c r="CF225" i="1"/>
  <c r="CK224" i="1"/>
  <c r="CJ224" i="1"/>
  <c r="CI224" i="1"/>
  <c r="CH224" i="1"/>
  <c r="CG224" i="1"/>
  <c r="CF224" i="1"/>
  <c r="CK223" i="1"/>
  <c r="CJ223" i="1"/>
  <c r="CI223" i="1"/>
  <c r="CH223" i="1"/>
  <c r="CG223" i="1"/>
  <c r="CF223" i="1"/>
  <c r="CK222" i="1"/>
  <c r="CJ222" i="1"/>
  <c r="CI222" i="1"/>
  <c r="CH222" i="1"/>
  <c r="CG222" i="1"/>
  <c r="CF222" i="1"/>
  <c r="CK221" i="1"/>
  <c r="CJ221" i="1"/>
  <c r="CI221" i="1"/>
  <c r="CH221" i="1"/>
  <c r="CG221" i="1"/>
  <c r="CF221" i="1"/>
  <c r="CK220" i="1"/>
  <c r="CJ220" i="1"/>
  <c r="CI220" i="1"/>
  <c r="CH220" i="1"/>
  <c r="CG220" i="1"/>
  <c r="CF220" i="1"/>
  <c r="CK219" i="1"/>
  <c r="CJ219" i="1"/>
  <c r="CI219" i="1"/>
  <c r="CH219" i="1"/>
  <c r="CG219" i="1"/>
  <c r="CF219" i="1"/>
  <c r="CK218" i="1"/>
  <c r="CJ218" i="1"/>
  <c r="CI218" i="1"/>
  <c r="CH218" i="1"/>
  <c r="CG218" i="1"/>
  <c r="CF218" i="1"/>
  <c r="CK217" i="1"/>
  <c r="CJ217" i="1"/>
  <c r="CI217" i="1"/>
  <c r="CH217" i="1"/>
  <c r="CG217" i="1"/>
  <c r="CF217" i="1"/>
  <c r="CK216" i="1"/>
  <c r="CJ216" i="1"/>
  <c r="CI216" i="1"/>
  <c r="CH216" i="1"/>
  <c r="CG216" i="1"/>
  <c r="CF216" i="1"/>
  <c r="CK215" i="1"/>
  <c r="CJ215" i="1"/>
  <c r="CI215" i="1"/>
  <c r="CH215" i="1"/>
  <c r="CG215" i="1"/>
  <c r="CF215" i="1"/>
  <c r="CK214" i="1"/>
  <c r="CJ214" i="1"/>
  <c r="CI214" i="1"/>
  <c r="CH214" i="1"/>
  <c r="CG214" i="1"/>
  <c r="CF214" i="1"/>
  <c r="CK213" i="1"/>
  <c r="CJ213" i="1"/>
  <c r="CI213" i="1"/>
  <c r="CH213" i="1"/>
  <c r="CG213" i="1"/>
  <c r="CF213" i="1"/>
  <c r="CK212" i="1"/>
  <c r="CJ212" i="1"/>
  <c r="CI212" i="1"/>
  <c r="CH212" i="1"/>
  <c r="CG212" i="1"/>
  <c r="CF212" i="1"/>
  <c r="CK211" i="1"/>
  <c r="CJ211" i="1"/>
  <c r="CI211" i="1"/>
  <c r="CH211" i="1"/>
  <c r="CG211" i="1"/>
  <c r="CF211" i="1"/>
  <c r="CK210" i="1"/>
  <c r="CJ210" i="1"/>
  <c r="CI210" i="1"/>
  <c r="CH210" i="1"/>
  <c r="CG210" i="1"/>
  <c r="CF210" i="1"/>
  <c r="CK209" i="1"/>
  <c r="CJ209" i="1"/>
  <c r="CI209" i="1"/>
  <c r="CH209" i="1"/>
  <c r="CG209" i="1"/>
  <c r="CF209" i="1"/>
  <c r="CK208" i="1"/>
  <c r="CJ208" i="1"/>
  <c r="CI208" i="1"/>
  <c r="CH208" i="1"/>
  <c r="CG208" i="1"/>
  <c r="CF208" i="1"/>
  <c r="CK207" i="1"/>
  <c r="CJ207" i="1"/>
  <c r="CI207" i="1"/>
  <c r="CH207" i="1"/>
  <c r="CG207" i="1"/>
  <c r="CF207" i="1"/>
  <c r="CK206" i="1"/>
  <c r="CJ206" i="1"/>
  <c r="CI206" i="1"/>
  <c r="CH206" i="1"/>
  <c r="CG206" i="1"/>
  <c r="CF206" i="1"/>
  <c r="CK205" i="1"/>
  <c r="CJ205" i="1"/>
  <c r="CI205" i="1"/>
  <c r="CH205" i="1"/>
  <c r="CG205" i="1"/>
  <c r="CF205" i="1"/>
  <c r="CK204" i="1"/>
  <c r="CJ204" i="1"/>
  <c r="CI204" i="1"/>
  <c r="CH204" i="1"/>
  <c r="CG204" i="1"/>
  <c r="CF204" i="1"/>
  <c r="CK203" i="1"/>
  <c r="CJ203" i="1"/>
  <c r="CI203" i="1"/>
  <c r="CH203" i="1"/>
  <c r="CG203" i="1"/>
  <c r="CF203" i="1"/>
  <c r="CK202" i="1"/>
  <c r="CJ202" i="1"/>
  <c r="CI202" i="1"/>
  <c r="CH202" i="1"/>
  <c r="CG202" i="1"/>
  <c r="CF202" i="1"/>
  <c r="CK201" i="1"/>
  <c r="CJ201" i="1"/>
  <c r="CI201" i="1"/>
  <c r="CH201" i="1"/>
  <c r="CG201" i="1"/>
  <c r="CF201" i="1"/>
  <c r="CK200" i="1"/>
  <c r="CJ200" i="1"/>
  <c r="CI200" i="1"/>
  <c r="CH200" i="1"/>
  <c r="CG200" i="1"/>
  <c r="CF200" i="1"/>
  <c r="CK199" i="1"/>
  <c r="CJ199" i="1"/>
  <c r="CI199" i="1"/>
  <c r="CH199" i="1"/>
  <c r="CG199" i="1"/>
  <c r="CF199" i="1"/>
  <c r="CK198" i="1"/>
  <c r="CJ198" i="1"/>
  <c r="CI198" i="1"/>
  <c r="CH198" i="1"/>
  <c r="CG198" i="1"/>
  <c r="CF198" i="1"/>
  <c r="CK197" i="1"/>
  <c r="CJ197" i="1"/>
  <c r="CI197" i="1"/>
  <c r="CH197" i="1"/>
  <c r="CG197" i="1"/>
  <c r="CF197" i="1"/>
  <c r="CK196" i="1"/>
  <c r="CJ196" i="1"/>
  <c r="CI196" i="1"/>
  <c r="CH196" i="1"/>
  <c r="CG196" i="1"/>
  <c r="CF196" i="1"/>
  <c r="CK195" i="1"/>
  <c r="CJ195" i="1"/>
  <c r="CI195" i="1"/>
  <c r="CH195" i="1"/>
  <c r="CG195" i="1"/>
  <c r="CF195" i="1"/>
  <c r="CK194" i="1"/>
  <c r="CJ194" i="1"/>
  <c r="CI194" i="1"/>
  <c r="CH194" i="1"/>
  <c r="CG194" i="1"/>
  <c r="CF194" i="1"/>
  <c r="CK193" i="1"/>
  <c r="CJ193" i="1"/>
  <c r="CI193" i="1"/>
  <c r="CH193" i="1"/>
  <c r="CG193" i="1"/>
  <c r="CF193" i="1"/>
  <c r="CK192" i="1"/>
  <c r="CJ192" i="1"/>
  <c r="CI192" i="1"/>
  <c r="CH192" i="1"/>
  <c r="CG192" i="1"/>
  <c r="CF192" i="1"/>
  <c r="CK191" i="1"/>
  <c r="CJ191" i="1"/>
  <c r="CI191" i="1"/>
  <c r="CH191" i="1"/>
  <c r="CG191" i="1"/>
  <c r="CF191" i="1"/>
  <c r="CK190" i="1"/>
  <c r="CJ190" i="1"/>
  <c r="CI190" i="1"/>
  <c r="CH190" i="1"/>
  <c r="CG190" i="1"/>
  <c r="CF190" i="1"/>
  <c r="CK189" i="1"/>
  <c r="CJ189" i="1"/>
  <c r="CI189" i="1"/>
  <c r="CH189" i="1"/>
  <c r="CG189" i="1"/>
  <c r="CF189" i="1"/>
  <c r="CK188" i="1"/>
  <c r="CJ188" i="1"/>
  <c r="CI188" i="1"/>
  <c r="CH188" i="1"/>
  <c r="CG188" i="1"/>
  <c r="CF188" i="1"/>
  <c r="CK187" i="1"/>
  <c r="CJ187" i="1"/>
  <c r="CI187" i="1"/>
  <c r="CH187" i="1"/>
  <c r="CG187" i="1"/>
  <c r="CF187" i="1"/>
  <c r="CK186" i="1"/>
  <c r="CJ186" i="1"/>
  <c r="CI186" i="1"/>
  <c r="CH186" i="1"/>
  <c r="CG186" i="1"/>
  <c r="CF186" i="1"/>
  <c r="CK185" i="1"/>
  <c r="CJ185" i="1"/>
  <c r="CI185" i="1"/>
  <c r="CH185" i="1"/>
  <c r="CG185" i="1"/>
  <c r="CF185" i="1"/>
  <c r="CK184" i="1"/>
  <c r="CJ184" i="1"/>
  <c r="CI184" i="1"/>
  <c r="CH184" i="1"/>
  <c r="CG184" i="1"/>
  <c r="CF184" i="1"/>
  <c r="CK183" i="1"/>
  <c r="CJ183" i="1"/>
  <c r="CI183" i="1"/>
  <c r="CH183" i="1"/>
  <c r="CG183" i="1"/>
  <c r="CF183" i="1"/>
  <c r="CK182" i="1"/>
  <c r="CJ182" i="1"/>
  <c r="CI182" i="1"/>
  <c r="CH182" i="1"/>
  <c r="CG182" i="1"/>
  <c r="CF182" i="1"/>
  <c r="CK181" i="1"/>
  <c r="CJ181" i="1"/>
  <c r="CI181" i="1"/>
  <c r="CH181" i="1"/>
  <c r="CG181" i="1"/>
  <c r="CF181" i="1"/>
  <c r="CK180" i="1"/>
  <c r="CJ180" i="1"/>
  <c r="CI180" i="1"/>
  <c r="CH180" i="1"/>
  <c r="CG180" i="1"/>
  <c r="CF180" i="1"/>
  <c r="CK179" i="1"/>
  <c r="CJ179" i="1"/>
  <c r="CI179" i="1"/>
  <c r="CH179" i="1"/>
  <c r="CG179" i="1"/>
  <c r="CF179" i="1"/>
  <c r="CK178" i="1"/>
  <c r="CJ178" i="1"/>
  <c r="CI178" i="1"/>
  <c r="CH178" i="1"/>
  <c r="CG178" i="1"/>
  <c r="CF178" i="1"/>
  <c r="CK177" i="1"/>
  <c r="CJ177" i="1"/>
  <c r="CI177" i="1"/>
  <c r="CH177" i="1"/>
  <c r="CG177" i="1"/>
  <c r="CF177" i="1"/>
  <c r="CK176" i="1"/>
  <c r="CJ176" i="1"/>
  <c r="CI176" i="1"/>
  <c r="CH176" i="1"/>
  <c r="CG176" i="1"/>
  <c r="CF176" i="1"/>
  <c r="CK175" i="1"/>
  <c r="CJ175" i="1"/>
  <c r="CI175" i="1"/>
  <c r="CH175" i="1"/>
  <c r="CG175" i="1"/>
  <c r="CF175" i="1"/>
  <c r="CK174" i="1"/>
  <c r="CJ174" i="1"/>
  <c r="CI174" i="1"/>
  <c r="CH174" i="1"/>
  <c r="CG174" i="1"/>
  <c r="CF174" i="1"/>
  <c r="CK173" i="1"/>
  <c r="CJ173" i="1"/>
  <c r="CI173" i="1"/>
  <c r="CH173" i="1"/>
  <c r="CG173" i="1"/>
  <c r="CF173" i="1"/>
  <c r="CK172" i="1"/>
  <c r="CJ172" i="1"/>
  <c r="CI172" i="1"/>
  <c r="CH172" i="1"/>
  <c r="CG172" i="1"/>
  <c r="CF172" i="1"/>
  <c r="CK171" i="1"/>
  <c r="CJ171" i="1"/>
  <c r="CI171" i="1"/>
  <c r="CH171" i="1"/>
  <c r="CG171" i="1"/>
  <c r="CF171" i="1"/>
  <c r="CK170" i="1"/>
  <c r="CJ170" i="1"/>
  <c r="CI170" i="1"/>
  <c r="CH170" i="1"/>
  <c r="CG170" i="1"/>
  <c r="CF170" i="1"/>
  <c r="CK169" i="1"/>
  <c r="CJ169" i="1"/>
  <c r="CI169" i="1"/>
  <c r="CH169" i="1"/>
  <c r="CG169" i="1"/>
  <c r="CF169" i="1"/>
  <c r="CK168" i="1"/>
  <c r="CJ168" i="1"/>
  <c r="CI168" i="1"/>
  <c r="CH168" i="1"/>
  <c r="CG168" i="1"/>
  <c r="CF168" i="1"/>
  <c r="CK167" i="1"/>
  <c r="CJ167" i="1"/>
  <c r="CI167" i="1"/>
  <c r="CH167" i="1"/>
  <c r="CG167" i="1"/>
  <c r="CF167" i="1"/>
  <c r="CK166" i="1"/>
  <c r="CJ166" i="1"/>
  <c r="CI166" i="1"/>
  <c r="CH166" i="1"/>
  <c r="CG166" i="1"/>
  <c r="CF166" i="1"/>
  <c r="CK165" i="1"/>
  <c r="CJ165" i="1"/>
  <c r="CI165" i="1"/>
  <c r="CH165" i="1"/>
  <c r="CG165" i="1"/>
  <c r="CF165" i="1"/>
  <c r="CK164" i="1"/>
  <c r="CJ164" i="1"/>
  <c r="CI164" i="1"/>
  <c r="CH164" i="1"/>
  <c r="CG164" i="1"/>
  <c r="CF164" i="1"/>
  <c r="CK163" i="1"/>
  <c r="CJ163" i="1"/>
  <c r="CI163" i="1"/>
  <c r="CH163" i="1"/>
  <c r="CG163" i="1"/>
  <c r="CF163" i="1"/>
  <c r="CK162" i="1"/>
  <c r="CJ162" i="1"/>
  <c r="CI162" i="1"/>
  <c r="CH162" i="1"/>
  <c r="CG162" i="1"/>
  <c r="CF162" i="1"/>
  <c r="CK161" i="1"/>
  <c r="CJ161" i="1"/>
  <c r="CI161" i="1"/>
  <c r="CH161" i="1"/>
  <c r="CG161" i="1"/>
  <c r="CF161" i="1"/>
  <c r="CK160" i="1"/>
  <c r="CJ160" i="1"/>
  <c r="CI160" i="1"/>
  <c r="CH160" i="1"/>
  <c r="CG160" i="1"/>
  <c r="CF160" i="1"/>
  <c r="CK159" i="1"/>
  <c r="CJ159" i="1"/>
  <c r="CI159" i="1"/>
  <c r="CH159" i="1"/>
  <c r="CG159" i="1"/>
  <c r="CF159" i="1"/>
  <c r="CK158" i="1"/>
  <c r="CJ158" i="1"/>
  <c r="CI158" i="1"/>
  <c r="CH158" i="1"/>
  <c r="CG158" i="1"/>
  <c r="CF158" i="1"/>
  <c r="CK157" i="1"/>
  <c r="CJ157" i="1"/>
  <c r="CI157" i="1"/>
  <c r="CH157" i="1"/>
  <c r="CG157" i="1"/>
  <c r="CF157" i="1"/>
  <c r="CK156" i="1"/>
  <c r="CJ156" i="1"/>
  <c r="CI156" i="1"/>
  <c r="CH156" i="1"/>
  <c r="CG156" i="1"/>
  <c r="CF156" i="1"/>
  <c r="CK155" i="1"/>
  <c r="CJ155" i="1"/>
  <c r="CI155" i="1"/>
  <c r="CH155" i="1"/>
  <c r="CG155" i="1"/>
  <c r="CF155" i="1"/>
  <c r="CK154" i="1"/>
  <c r="CJ154" i="1"/>
  <c r="CI154" i="1"/>
  <c r="CH154" i="1"/>
  <c r="CG154" i="1"/>
  <c r="CF154" i="1"/>
  <c r="CK153" i="1"/>
  <c r="CJ153" i="1"/>
  <c r="CI153" i="1"/>
  <c r="CH153" i="1"/>
  <c r="CG153" i="1"/>
  <c r="CF153" i="1"/>
  <c r="CK152" i="1"/>
  <c r="CJ152" i="1"/>
  <c r="CI152" i="1"/>
  <c r="CH152" i="1"/>
  <c r="CG152" i="1"/>
  <c r="CF152" i="1"/>
  <c r="CK151" i="1"/>
  <c r="CJ151" i="1"/>
  <c r="CI151" i="1"/>
  <c r="CH151" i="1"/>
  <c r="CG151" i="1"/>
  <c r="CF151" i="1"/>
  <c r="CK150" i="1"/>
  <c r="CJ150" i="1"/>
  <c r="CI150" i="1"/>
  <c r="CH150" i="1"/>
  <c r="CG150" i="1"/>
  <c r="CF150" i="1"/>
  <c r="CK149" i="1"/>
  <c r="CJ149" i="1"/>
  <c r="CI149" i="1"/>
  <c r="CH149" i="1"/>
  <c r="CG149" i="1"/>
  <c r="CF149" i="1"/>
  <c r="CK148" i="1"/>
  <c r="CJ148" i="1"/>
  <c r="CI148" i="1"/>
  <c r="CH148" i="1"/>
  <c r="CG148" i="1"/>
  <c r="CF148" i="1"/>
  <c r="CK147" i="1"/>
  <c r="CJ147" i="1"/>
  <c r="CI147" i="1"/>
  <c r="CH147" i="1"/>
  <c r="CG147" i="1"/>
  <c r="CF147" i="1"/>
  <c r="CK146" i="1"/>
  <c r="CJ146" i="1"/>
  <c r="CI146" i="1"/>
  <c r="CH146" i="1"/>
  <c r="CG146" i="1"/>
  <c r="CF146" i="1"/>
  <c r="CK145" i="1"/>
  <c r="CJ145" i="1"/>
  <c r="CI145" i="1"/>
  <c r="CH145" i="1"/>
  <c r="CG145" i="1"/>
  <c r="CF145" i="1"/>
  <c r="CK144" i="1"/>
  <c r="CJ144" i="1"/>
  <c r="CI144" i="1"/>
  <c r="CH144" i="1"/>
  <c r="CG144" i="1"/>
  <c r="CF144" i="1"/>
  <c r="CK143" i="1"/>
  <c r="CJ143" i="1"/>
  <c r="CI143" i="1"/>
  <c r="CH143" i="1"/>
  <c r="CG143" i="1"/>
  <c r="CF143" i="1"/>
  <c r="CK142" i="1"/>
  <c r="CJ142" i="1"/>
  <c r="CI142" i="1"/>
  <c r="CH142" i="1"/>
  <c r="CG142" i="1"/>
  <c r="CF142" i="1"/>
  <c r="CK141" i="1"/>
  <c r="CJ141" i="1"/>
  <c r="CI141" i="1"/>
  <c r="CH141" i="1"/>
  <c r="CG141" i="1"/>
  <c r="CF141" i="1"/>
  <c r="CK140" i="1"/>
  <c r="CJ140" i="1"/>
  <c r="CI140" i="1"/>
  <c r="CH140" i="1"/>
  <c r="CG140" i="1"/>
  <c r="CF140" i="1"/>
  <c r="CK139" i="1"/>
  <c r="CJ139" i="1"/>
  <c r="CI139" i="1"/>
  <c r="CH139" i="1"/>
  <c r="CG139" i="1"/>
  <c r="CF139" i="1"/>
  <c r="CK138" i="1"/>
  <c r="CJ138" i="1"/>
  <c r="CI138" i="1"/>
  <c r="CH138" i="1"/>
  <c r="CG138" i="1"/>
  <c r="CF138" i="1"/>
  <c r="CK137" i="1"/>
  <c r="CJ137" i="1"/>
  <c r="CI137" i="1"/>
  <c r="CH137" i="1"/>
  <c r="CG137" i="1"/>
  <c r="CF137" i="1"/>
  <c r="CK136" i="1"/>
  <c r="CJ136" i="1"/>
  <c r="CI136" i="1"/>
  <c r="CH136" i="1"/>
  <c r="CG136" i="1"/>
  <c r="CF136" i="1"/>
  <c r="CK135" i="1"/>
  <c r="CJ135" i="1"/>
  <c r="CI135" i="1"/>
  <c r="CH135" i="1"/>
  <c r="CG135" i="1"/>
  <c r="CF135" i="1"/>
  <c r="CK134" i="1"/>
  <c r="CJ134" i="1"/>
  <c r="CI134" i="1"/>
  <c r="CH134" i="1"/>
  <c r="CG134" i="1"/>
  <c r="CF134" i="1"/>
  <c r="CK133" i="1"/>
  <c r="CJ133" i="1"/>
  <c r="CI133" i="1"/>
  <c r="CH133" i="1"/>
  <c r="CG133" i="1"/>
  <c r="CF133" i="1"/>
  <c r="CK132" i="1"/>
  <c r="CJ132" i="1"/>
  <c r="CI132" i="1"/>
  <c r="CH132" i="1"/>
  <c r="CG132" i="1"/>
  <c r="CF132" i="1"/>
  <c r="CK131" i="1"/>
  <c r="CJ131" i="1"/>
  <c r="CI131" i="1"/>
  <c r="CH131" i="1"/>
  <c r="CG131" i="1"/>
  <c r="CF131" i="1"/>
  <c r="CK130" i="1"/>
  <c r="CJ130" i="1"/>
  <c r="CI130" i="1"/>
  <c r="CH130" i="1"/>
  <c r="CG130" i="1"/>
  <c r="CF130" i="1"/>
  <c r="CK129" i="1"/>
  <c r="CJ129" i="1"/>
  <c r="CI129" i="1"/>
  <c r="CH129" i="1"/>
  <c r="CG129" i="1"/>
  <c r="CF129" i="1"/>
  <c r="CK128" i="1"/>
  <c r="CJ128" i="1"/>
  <c r="CI128" i="1"/>
  <c r="CH128" i="1"/>
  <c r="CG128" i="1"/>
  <c r="CF128" i="1"/>
  <c r="CK127" i="1"/>
  <c r="CJ127" i="1"/>
  <c r="CI127" i="1"/>
  <c r="CH127" i="1"/>
  <c r="CG127" i="1"/>
  <c r="CF127" i="1"/>
  <c r="CK126" i="1"/>
  <c r="CJ126" i="1"/>
  <c r="CI126" i="1"/>
  <c r="CH126" i="1"/>
  <c r="CG126" i="1"/>
  <c r="CF126" i="1"/>
  <c r="CK125" i="1"/>
  <c r="CJ125" i="1"/>
  <c r="CI125" i="1"/>
  <c r="CH125" i="1"/>
  <c r="CG125" i="1"/>
  <c r="CF125" i="1"/>
  <c r="CK124" i="1"/>
  <c r="CJ124" i="1"/>
  <c r="CI124" i="1"/>
  <c r="CH124" i="1"/>
  <c r="CG124" i="1"/>
  <c r="CF124" i="1"/>
  <c r="CK123" i="1"/>
  <c r="CJ123" i="1"/>
  <c r="CI123" i="1"/>
  <c r="CH123" i="1"/>
  <c r="CG123" i="1"/>
  <c r="CF123" i="1"/>
  <c r="CK122" i="1"/>
  <c r="CJ122" i="1"/>
  <c r="CI122" i="1"/>
  <c r="CH122" i="1"/>
  <c r="CG122" i="1"/>
  <c r="CF122" i="1"/>
  <c r="CK121" i="1"/>
  <c r="CJ121" i="1"/>
  <c r="CI121" i="1"/>
  <c r="CH121" i="1"/>
  <c r="CG121" i="1"/>
  <c r="CF121" i="1"/>
  <c r="CK120" i="1"/>
  <c r="CJ120" i="1"/>
  <c r="CI120" i="1"/>
  <c r="CH120" i="1"/>
  <c r="CG120" i="1"/>
  <c r="CF120" i="1"/>
  <c r="CK119" i="1"/>
  <c r="CJ119" i="1"/>
  <c r="CI119" i="1"/>
  <c r="CH119" i="1"/>
  <c r="CG119" i="1"/>
  <c r="CF119" i="1"/>
  <c r="CK118" i="1"/>
  <c r="CJ118" i="1"/>
  <c r="CI118" i="1"/>
  <c r="CH118" i="1"/>
  <c r="CG118" i="1"/>
  <c r="CF118" i="1"/>
  <c r="CK117" i="1"/>
  <c r="CJ117" i="1"/>
  <c r="CI117" i="1"/>
  <c r="CH117" i="1"/>
  <c r="CG117" i="1"/>
  <c r="CF117" i="1"/>
  <c r="CK116" i="1"/>
  <c r="CJ116" i="1"/>
  <c r="CI116" i="1"/>
  <c r="CH116" i="1"/>
  <c r="CG116" i="1"/>
  <c r="CF116" i="1"/>
  <c r="CK115" i="1"/>
  <c r="CJ115" i="1"/>
  <c r="CI115" i="1"/>
  <c r="CH115" i="1"/>
  <c r="CG115" i="1"/>
  <c r="CF115" i="1"/>
  <c r="CK114" i="1"/>
  <c r="CJ114" i="1"/>
  <c r="CI114" i="1"/>
  <c r="CH114" i="1"/>
  <c r="CG114" i="1"/>
  <c r="CF114" i="1"/>
  <c r="CK113" i="1"/>
  <c r="CJ113" i="1"/>
  <c r="CI113" i="1"/>
  <c r="CH113" i="1"/>
  <c r="CG113" i="1"/>
  <c r="CF113" i="1"/>
  <c r="CK112" i="1"/>
  <c r="CJ112" i="1"/>
  <c r="CI112" i="1"/>
  <c r="CH112" i="1"/>
  <c r="CG112" i="1"/>
  <c r="CF112" i="1"/>
  <c r="CK111" i="1"/>
  <c r="CJ111" i="1"/>
  <c r="CI111" i="1"/>
  <c r="CH111" i="1"/>
  <c r="CG111" i="1"/>
  <c r="CF111" i="1"/>
  <c r="CK110" i="1"/>
  <c r="CJ110" i="1"/>
  <c r="CI110" i="1"/>
  <c r="CH110" i="1"/>
  <c r="CG110" i="1"/>
  <c r="CF110" i="1"/>
  <c r="CK109" i="1"/>
  <c r="CJ109" i="1"/>
  <c r="CI109" i="1"/>
  <c r="CH109" i="1"/>
  <c r="CG109" i="1"/>
  <c r="CF109" i="1"/>
  <c r="CK108" i="1"/>
  <c r="CJ108" i="1"/>
  <c r="CI108" i="1"/>
  <c r="CH108" i="1"/>
  <c r="CG108" i="1"/>
  <c r="CF108" i="1"/>
  <c r="CK107" i="1"/>
  <c r="CJ107" i="1"/>
  <c r="CI107" i="1"/>
  <c r="CH107" i="1"/>
  <c r="CG107" i="1"/>
  <c r="CF107" i="1"/>
  <c r="CK106" i="1"/>
  <c r="CJ106" i="1"/>
  <c r="CI106" i="1"/>
  <c r="CH106" i="1"/>
  <c r="CG106" i="1"/>
  <c r="CF106" i="1"/>
  <c r="CK105" i="1"/>
  <c r="CJ105" i="1"/>
  <c r="CI105" i="1"/>
  <c r="CH105" i="1"/>
  <c r="CG105" i="1"/>
  <c r="CF105" i="1"/>
  <c r="CK104" i="1"/>
  <c r="CJ104" i="1"/>
  <c r="CI104" i="1"/>
  <c r="CH104" i="1"/>
  <c r="CG104" i="1"/>
  <c r="CF104" i="1"/>
  <c r="CK103" i="1"/>
  <c r="CJ103" i="1"/>
  <c r="CI103" i="1"/>
  <c r="CH103" i="1"/>
  <c r="CG103" i="1"/>
  <c r="CF103" i="1"/>
  <c r="CK102" i="1"/>
  <c r="CJ102" i="1"/>
  <c r="CI102" i="1"/>
  <c r="CH102" i="1"/>
  <c r="CG102" i="1"/>
  <c r="CF102" i="1"/>
  <c r="CK101" i="1"/>
  <c r="CJ101" i="1"/>
  <c r="CI101" i="1"/>
  <c r="CH101" i="1"/>
  <c r="CG101" i="1"/>
  <c r="CF101" i="1"/>
  <c r="CK100" i="1"/>
  <c r="CJ100" i="1"/>
  <c r="CI100" i="1"/>
  <c r="CH100" i="1"/>
  <c r="CG100" i="1"/>
  <c r="CF100" i="1"/>
  <c r="CK99" i="1"/>
  <c r="CJ99" i="1"/>
  <c r="CI99" i="1"/>
  <c r="CH99" i="1"/>
  <c r="CG99" i="1"/>
  <c r="CF99" i="1"/>
  <c r="CK98" i="1"/>
  <c r="CJ98" i="1"/>
  <c r="CI98" i="1"/>
  <c r="CH98" i="1"/>
  <c r="CG98" i="1"/>
  <c r="CF98" i="1"/>
  <c r="CK97" i="1"/>
  <c r="CJ97" i="1"/>
  <c r="CI97" i="1"/>
  <c r="CH97" i="1"/>
  <c r="CG97" i="1"/>
  <c r="CF97" i="1"/>
  <c r="CK96" i="1"/>
  <c r="CJ96" i="1"/>
  <c r="CI96" i="1"/>
  <c r="CH96" i="1"/>
  <c r="CG96" i="1"/>
  <c r="CF96" i="1"/>
  <c r="CK95" i="1"/>
  <c r="CJ95" i="1"/>
  <c r="CI95" i="1"/>
  <c r="CH95" i="1"/>
  <c r="CG95" i="1"/>
  <c r="CF95" i="1"/>
  <c r="CK94" i="1"/>
  <c r="CJ94" i="1"/>
  <c r="CI94" i="1"/>
  <c r="CH94" i="1"/>
  <c r="CG94" i="1"/>
  <c r="CF94" i="1"/>
  <c r="CK93" i="1"/>
  <c r="CJ93" i="1"/>
  <c r="CI93" i="1"/>
  <c r="CH93" i="1"/>
  <c r="CG93" i="1"/>
  <c r="CF93" i="1"/>
  <c r="CK92" i="1"/>
  <c r="CJ92" i="1"/>
  <c r="CI92" i="1"/>
  <c r="CH92" i="1"/>
  <c r="CG92" i="1"/>
  <c r="CF92" i="1"/>
  <c r="CK91" i="1"/>
  <c r="CJ91" i="1"/>
  <c r="CI91" i="1"/>
  <c r="CH91" i="1"/>
  <c r="CG91" i="1"/>
  <c r="CF91" i="1"/>
  <c r="CK90" i="1"/>
  <c r="CJ90" i="1"/>
  <c r="CI90" i="1"/>
  <c r="CH90" i="1"/>
  <c r="CG90" i="1"/>
  <c r="CF90" i="1"/>
  <c r="CK89" i="1"/>
  <c r="CJ89" i="1"/>
  <c r="CI89" i="1"/>
  <c r="CH89" i="1"/>
  <c r="CG89" i="1"/>
  <c r="CF89" i="1"/>
  <c r="CK88" i="1"/>
  <c r="CJ88" i="1"/>
  <c r="CI88" i="1"/>
  <c r="CH88" i="1"/>
  <c r="CG88" i="1"/>
  <c r="CF88" i="1"/>
  <c r="CK87" i="1"/>
  <c r="CJ87" i="1"/>
  <c r="CI87" i="1"/>
  <c r="CH87" i="1"/>
  <c r="CG87" i="1"/>
  <c r="CF87" i="1"/>
  <c r="CK86" i="1"/>
  <c r="CJ86" i="1"/>
  <c r="CI86" i="1"/>
  <c r="CH86" i="1"/>
  <c r="CG86" i="1"/>
  <c r="CF86" i="1"/>
  <c r="CK85" i="1"/>
  <c r="CJ85" i="1"/>
  <c r="CI85" i="1"/>
  <c r="CH85" i="1"/>
  <c r="CG85" i="1"/>
  <c r="CF85" i="1"/>
  <c r="CK84" i="1"/>
  <c r="CJ84" i="1"/>
  <c r="CI84" i="1"/>
  <c r="CH84" i="1"/>
  <c r="CG84" i="1"/>
  <c r="CF84" i="1"/>
  <c r="CK83" i="1"/>
  <c r="CJ83" i="1"/>
  <c r="CI83" i="1"/>
  <c r="CH83" i="1"/>
  <c r="CG83" i="1"/>
  <c r="CF83" i="1"/>
  <c r="CK82" i="1"/>
  <c r="CJ82" i="1"/>
  <c r="CI82" i="1"/>
  <c r="CH82" i="1"/>
  <c r="CG82" i="1"/>
  <c r="CF82" i="1"/>
  <c r="CK81" i="1"/>
  <c r="CJ81" i="1"/>
  <c r="CI81" i="1"/>
  <c r="CH81" i="1"/>
  <c r="CG81" i="1"/>
  <c r="CF81" i="1"/>
  <c r="CK80" i="1"/>
  <c r="CJ80" i="1"/>
  <c r="CI80" i="1"/>
  <c r="CH80" i="1"/>
  <c r="CG80" i="1"/>
  <c r="CF80" i="1"/>
  <c r="CK79" i="1"/>
  <c r="CJ79" i="1"/>
  <c r="CI79" i="1"/>
  <c r="CH79" i="1"/>
  <c r="CG79" i="1"/>
  <c r="CF79" i="1"/>
  <c r="CK78" i="1"/>
  <c r="CJ78" i="1"/>
  <c r="CI78" i="1"/>
  <c r="CH78" i="1"/>
  <c r="CG78" i="1"/>
  <c r="CF78" i="1"/>
  <c r="CK77" i="1"/>
  <c r="CJ77" i="1"/>
  <c r="CI77" i="1"/>
  <c r="CH77" i="1"/>
  <c r="CG77" i="1"/>
  <c r="CF77" i="1"/>
  <c r="CK76" i="1"/>
  <c r="CJ76" i="1"/>
  <c r="CI76" i="1"/>
  <c r="CH76" i="1"/>
  <c r="CG76" i="1"/>
  <c r="CF76" i="1"/>
  <c r="CK75" i="1"/>
  <c r="CJ75" i="1"/>
  <c r="CI75" i="1"/>
  <c r="CH75" i="1"/>
  <c r="CG75" i="1"/>
  <c r="CF75" i="1"/>
  <c r="CK74" i="1"/>
  <c r="CJ74" i="1"/>
  <c r="CI74" i="1"/>
  <c r="CH74" i="1"/>
  <c r="CG74" i="1"/>
  <c r="CF74" i="1"/>
  <c r="CK73" i="1"/>
  <c r="CJ73" i="1"/>
  <c r="CI73" i="1"/>
  <c r="CH73" i="1"/>
  <c r="CG73" i="1"/>
  <c r="CF73" i="1"/>
  <c r="CK72" i="1"/>
  <c r="CJ72" i="1"/>
  <c r="CI72" i="1"/>
  <c r="CH72" i="1"/>
  <c r="CG72" i="1"/>
  <c r="CF72" i="1"/>
  <c r="CK71" i="1"/>
  <c r="CJ71" i="1"/>
  <c r="CI71" i="1"/>
  <c r="CH71" i="1"/>
  <c r="CG71" i="1"/>
  <c r="CF71" i="1"/>
  <c r="CK70" i="1"/>
  <c r="CJ70" i="1"/>
  <c r="CI70" i="1"/>
  <c r="CH70" i="1"/>
  <c r="CG70" i="1"/>
  <c r="CF70" i="1"/>
  <c r="CK69" i="1"/>
  <c r="CJ69" i="1"/>
  <c r="CI69" i="1"/>
  <c r="CH69" i="1"/>
  <c r="CG69" i="1"/>
  <c r="CF69" i="1"/>
  <c r="CK68" i="1"/>
  <c r="CJ68" i="1"/>
  <c r="CI68" i="1"/>
  <c r="CH68" i="1"/>
  <c r="CG68" i="1"/>
  <c r="CF68" i="1"/>
  <c r="CK67" i="1"/>
  <c r="CJ67" i="1"/>
  <c r="CI67" i="1"/>
  <c r="CH67" i="1"/>
  <c r="CG67" i="1"/>
  <c r="CF67" i="1"/>
  <c r="CK66" i="1"/>
  <c r="CJ66" i="1"/>
  <c r="CI66" i="1"/>
  <c r="CH66" i="1"/>
  <c r="CG66" i="1"/>
  <c r="CF66" i="1"/>
  <c r="CK65" i="1"/>
  <c r="CJ65" i="1"/>
  <c r="CI65" i="1"/>
  <c r="CH65" i="1"/>
  <c r="CG65" i="1"/>
  <c r="CF65" i="1"/>
  <c r="CK64" i="1"/>
  <c r="CJ64" i="1"/>
  <c r="CI64" i="1"/>
  <c r="CH64" i="1"/>
  <c r="CG64" i="1"/>
  <c r="CF64" i="1"/>
  <c r="CK63" i="1"/>
  <c r="CJ63" i="1"/>
  <c r="CI63" i="1"/>
  <c r="CH63" i="1"/>
  <c r="CG63" i="1"/>
  <c r="CF63" i="1"/>
  <c r="CK62" i="1"/>
  <c r="CJ62" i="1"/>
  <c r="CI62" i="1"/>
  <c r="CH62" i="1"/>
  <c r="CG62" i="1"/>
  <c r="CF62" i="1"/>
  <c r="CK61" i="1"/>
  <c r="CJ61" i="1"/>
  <c r="CI61" i="1"/>
  <c r="CH61" i="1"/>
  <c r="CG61" i="1"/>
  <c r="CF61" i="1"/>
  <c r="CK60" i="1"/>
  <c r="CJ60" i="1"/>
  <c r="CI60" i="1"/>
  <c r="CH60" i="1"/>
  <c r="CG60" i="1"/>
  <c r="CF60" i="1"/>
  <c r="CK59" i="1"/>
  <c r="CJ59" i="1"/>
  <c r="CI59" i="1"/>
  <c r="CH59" i="1"/>
  <c r="CG59" i="1"/>
  <c r="CF59" i="1"/>
  <c r="CK58" i="1"/>
  <c r="CJ58" i="1"/>
  <c r="CI58" i="1"/>
  <c r="CH58" i="1"/>
  <c r="CG58" i="1"/>
  <c r="CF58" i="1"/>
  <c r="CK57" i="1"/>
  <c r="CJ57" i="1"/>
  <c r="CI57" i="1"/>
  <c r="CH57" i="1"/>
  <c r="CG57" i="1"/>
  <c r="CF57" i="1"/>
  <c r="CK56" i="1"/>
  <c r="CJ56" i="1"/>
  <c r="CI56" i="1"/>
  <c r="CH56" i="1"/>
  <c r="CG56" i="1"/>
  <c r="CF56" i="1"/>
  <c r="CK55" i="1"/>
  <c r="CJ55" i="1"/>
  <c r="CI55" i="1"/>
  <c r="CH55" i="1"/>
  <c r="CG55" i="1"/>
  <c r="CF55" i="1"/>
  <c r="CK54" i="1"/>
  <c r="CJ54" i="1"/>
  <c r="CI54" i="1"/>
  <c r="CH54" i="1"/>
  <c r="CG54" i="1"/>
  <c r="CF54" i="1"/>
  <c r="CK53" i="1"/>
  <c r="CJ53" i="1"/>
  <c r="CI53" i="1"/>
  <c r="CH53" i="1"/>
  <c r="CG53" i="1"/>
  <c r="CF53" i="1"/>
  <c r="CK52" i="1"/>
  <c r="CJ52" i="1"/>
  <c r="CI52" i="1"/>
  <c r="CH52" i="1"/>
  <c r="CG52" i="1"/>
  <c r="CF52" i="1"/>
  <c r="CK51" i="1"/>
  <c r="CJ51" i="1"/>
  <c r="CI51" i="1"/>
  <c r="CH51" i="1"/>
  <c r="CG51" i="1"/>
  <c r="CF51" i="1"/>
  <c r="CK50" i="1"/>
  <c r="CJ50" i="1"/>
  <c r="CI50" i="1"/>
  <c r="CH50" i="1"/>
  <c r="CG50" i="1"/>
  <c r="CF50" i="1"/>
  <c r="CK49" i="1"/>
  <c r="CJ49" i="1"/>
  <c r="CI49" i="1"/>
  <c r="CH49" i="1"/>
  <c r="CG49" i="1"/>
  <c r="CF49" i="1"/>
  <c r="CK48" i="1"/>
  <c r="CJ48" i="1"/>
  <c r="CI48" i="1"/>
  <c r="CH48" i="1"/>
  <c r="CG48" i="1"/>
  <c r="CF48" i="1"/>
  <c r="CK47" i="1"/>
  <c r="CJ47" i="1"/>
  <c r="CI47" i="1"/>
  <c r="CH47" i="1"/>
  <c r="CG47" i="1"/>
  <c r="CF47" i="1"/>
  <c r="CK46" i="1"/>
  <c r="CJ46" i="1"/>
  <c r="CI46" i="1"/>
  <c r="CH46" i="1"/>
  <c r="CG46" i="1"/>
  <c r="CF46" i="1"/>
  <c r="CK45" i="1"/>
  <c r="CJ45" i="1"/>
  <c r="CI45" i="1"/>
  <c r="CH45" i="1"/>
  <c r="CG45" i="1"/>
  <c r="CF45" i="1"/>
  <c r="CK44" i="1"/>
  <c r="CJ44" i="1"/>
  <c r="CI44" i="1"/>
  <c r="CH44" i="1"/>
  <c r="CG44" i="1"/>
  <c r="CF44" i="1"/>
  <c r="CK43" i="1"/>
  <c r="CJ43" i="1"/>
  <c r="CI43" i="1"/>
  <c r="CH43" i="1"/>
  <c r="CG43" i="1"/>
  <c r="CF43" i="1"/>
  <c r="CK42" i="1"/>
  <c r="CJ42" i="1"/>
  <c r="CI42" i="1"/>
  <c r="CH42" i="1"/>
  <c r="CG42" i="1"/>
  <c r="CF42" i="1"/>
  <c r="CK41" i="1"/>
  <c r="CJ41" i="1"/>
  <c r="CI41" i="1"/>
  <c r="CH41" i="1"/>
  <c r="CG41" i="1"/>
  <c r="CF41" i="1"/>
  <c r="CK40" i="1"/>
  <c r="CJ40" i="1"/>
  <c r="CI40" i="1"/>
  <c r="CH40" i="1"/>
  <c r="CG40" i="1"/>
  <c r="CF40" i="1"/>
  <c r="CK39" i="1"/>
  <c r="CJ39" i="1"/>
  <c r="CI39" i="1"/>
  <c r="CH39" i="1"/>
  <c r="CG39" i="1"/>
  <c r="CF39" i="1"/>
  <c r="CK38" i="1"/>
  <c r="CJ38" i="1"/>
  <c r="CI38" i="1"/>
  <c r="CH38" i="1"/>
  <c r="CG38" i="1"/>
  <c r="CF38" i="1"/>
  <c r="CK37" i="1"/>
  <c r="CJ37" i="1"/>
  <c r="CI37" i="1"/>
  <c r="CH37" i="1"/>
  <c r="CG37" i="1"/>
  <c r="CF37" i="1"/>
  <c r="CK36" i="1"/>
  <c r="CJ36" i="1"/>
  <c r="CI36" i="1"/>
  <c r="CH36" i="1"/>
  <c r="CG36" i="1"/>
  <c r="CF36" i="1"/>
  <c r="CK35" i="1"/>
  <c r="CJ35" i="1"/>
  <c r="CI35" i="1"/>
  <c r="CH35" i="1"/>
  <c r="CG35" i="1"/>
  <c r="CF35" i="1"/>
  <c r="CK34" i="1"/>
  <c r="CJ34" i="1"/>
  <c r="CI34" i="1"/>
  <c r="CH34" i="1"/>
  <c r="CG34" i="1"/>
  <c r="CF34" i="1"/>
  <c r="CK33" i="1"/>
  <c r="CJ33" i="1"/>
  <c r="CI33" i="1"/>
  <c r="CH33" i="1"/>
  <c r="CG33" i="1"/>
  <c r="CF33" i="1"/>
  <c r="CK32" i="1"/>
  <c r="CJ32" i="1"/>
  <c r="CI32" i="1"/>
  <c r="CH32" i="1"/>
  <c r="CG32" i="1"/>
  <c r="CF32" i="1"/>
  <c r="CK31" i="1"/>
  <c r="CJ31" i="1"/>
  <c r="CI31" i="1"/>
  <c r="CH31" i="1"/>
  <c r="CG31" i="1"/>
  <c r="CF31" i="1"/>
  <c r="CK30" i="1"/>
  <c r="CJ30" i="1"/>
  <c r="CI30" i="1"/>
  <c r="CH30" i="1"/>
  <c r="CG30" i="1"/>
  <c r="CF30" i="1"/>
  <c r="CK29" i="1"/>
  <c r="CJ29" i="1"/>
  <c r="CI29" i="1"/>
  <c r="CH29" i="1"/>
  <c r="CG29" i="1"/>
  <c r="CF29" i="1"/>
  <c r="CK28" i="1"/>
  <c r="CJ28" i="1"/>
  <c r="CI28" i="1"/>
  <c r="CH28" i="1"/>
  <c r="CG28" i="1"/>
  <c r="CF28" i="1"/>
  <c r="CK27" i="1"/>
  <c r="CJ27" i="1"/>
  <c r="CI27" i="1"/>
  <c r="CH27" i="1"/>
  <c r="CG27" i="1"/>
  <c r="CF27" i="1"/>
  <c r="CK26" i="1"/>
  <c r="CJ26" i="1"/>
  <c r="CI26" i="1"/>
  <c r="CH26" i="1"/>
  <c r="CG26" i="1"/>
  <c r="CF26" i="1"/>
  <c r="CK25" i="1"/>
  <c r="CJ25" i="1"/>
  <c r="CI25" i="1"/>
  <c r="CH25" i="1"/>
  <c r="CG25" i="1"/>
  <c r="CF25" i="1"/>
  <c r="CK24" i="1"/>
  <c r="CJ24" i="1"/>
  <c r="CI24" i="1"/>
  <c r="CH24" i="1"/>
  <c r="CG24" i="1"/>
  <c r="CF24" i="1"/>
  <c r="CK23" i="1"/>
  <c r="CJ23" i="1"/>
  <c r="CI23" i="1"/>
  <c r="CH23" i="1"/>
  <c r="CG23" i="1"/>
  <c r="CF23" i="1"/>
  <c r="CK22" i="1"/>
  <c r="CJ22" i="1"/>
  <c r="CI22" i="1"/>
  <c r="CH22" i="1"/>
  <c r="CG22" i="1"/>
  <c r="CF22" i="1"/>
  <c r="CK21" i="1"/>
  <c r="CJ21" i="1"/>
  <c r="CI21" i="1"/>
  <c r="CH21" i="1"/>
  <c r="CG21" i="1"/>
  <c r="CF21" i="1"/>
  <c r="CK20" i="1"/>
  <c r="CJ20" i="1"/>
  <c r="CI20" i="1"/>
  <c r="CH20" i="1"/>
  <c r="CG20" i="1"/>
  <c r="CF20" i="1"/>
  <c r="CK19" i="1"/>
  <c r="CJ19" i="1"/>
  <c r="CI19" i="1"/>
  <c r="CH19" i="1"/>
  <c r="CG19" i="1"/>
  <c r="CF19" i="1"/>
  <c r="CK18" i="1"/>
  <c r="CJ18" i="1"/>
  <c r="CI18" i="1"/>
  <c r="CH18" i="1"/>
  <c r="CG18" i="1"/>
  <c r="CF18" i="1"/>
  <c r="CK17" i="1"/>
  <c r="CJ17" i="1"/>
  <c r="CI17" i="1"/>
  <c r="CH17" i="1"/>
  <c r="CG17" i="1"/>
  <c r="CF17" i="1"/>
  <c r="CK16" i="1"/>
  <c r="CJ16" i="1"/>
  <c r="CI16" i="1"/>
  <c r="CH16" i="1"/>
  <c r="CG16" i="1"/>
  <c r="CF16" i="1"/>
  <c r="CK15" i="1"/>
  <c r="CJ15" i="1"/>
  <c r="CI15" i="1"/>
  <c r="CH15" i="1"/>
  <c r="CG15" i="1"/>
  <c r="CF15" i="1"/>
  <c r="CK14" i="1"/>
  <c r="CJ14" i="1"/>
  <c r="CI14" i="1"/>
  <c r="CH14" i="1"/>
  <c r="CG14" i="1"/>
  <c r="CF14" i="1"/>
  <c r="CK13" i="1"/>
  <c r="CJ13" i="1"/>
  <c r="CI13" i="1"/>
  <c r="CH13" i="1"/>
  <c r="CG13" i="1"/>
  <c r="CF13" i="1"/>
  <c r="CK12" i="1"/>
  <c r="CJ12" i="1"/>
  <c r="CI12" i="1"/>
  <c r="CH12" i="1"/>
  <c r="CG12" i="1"/>
  <c r="CF12" i="1"/>
  <c r="CK11" i="1"/>
  <c r="CJ11" i="1"/>
  <c r="CI11" i="1"/>
  <c r="CH11" i="1"/>
  <c r="CG11" i="1"/>
  <c r="CF11" i="1"/>
  <c r="CK10" i="1"/>
  <c r="CJ10" i="1"/>
  <c r="CI10" i="1"/>
  <c r="CH10" i="1"/>
  <c r="CG10" i="1"/>
  <c r="CF10" i="1"/>
  <c r="CK9" i="1"/>
  <c r="CJ9" i="1"/>
  <c r="CI9" i="1"/>
  <c r="CH9" i="1"/>
  <c r="CG9" i="1"/>
  <c r="CF9" i="1"/>
  <c r="CK8" i="1"/>
  <c r="CJ8" i="1"/>
  <c r="CI8" i="1"/>
  <c r="CH8" i="1"/>
  <c r="CG8" i="1"/>
  <c r="CF8" i="1"/>
  <c r="CK7" i="1"/>
  <c r="CJ7" i="1"/>
  <c r="CI7" i="1"/>
  <c r="CH7" i="1"/>
  <c r="CG7" i="1"/>
  <c r="CF7" i="1"/>
  <c r="CK6" i="1"/>
  <c r="CJ6" i="1"/>
  <c r="CI6" i="1"/>
  <c r="CH6" i="1"/>
  <c r="CG6" i="1"/>
  <c r="CF6" i="1"/>
  <c r="CK5" i="1"/>
  <c r="CJ5" i="1"/>
  <c r="CI5" i="1"/>
  <c r="CH5" i="1"/>
  <c r="CG5" i="1"/>
  <c r="CF5" i="1"/>
  <c r="CK4" i="1"/>
  <c r="CJ4" i="1"/>
  <c r="CI4" i="1"/>
  <c r="CH4" i="1"/>
  <c r="CG4" i="1"/>
  <c r="CF4" i="1"/>
  <c r="CK3" i="1"/>
  <c r="CJ3" i="1"/>
  <c r="CI3" i="1"/>
  <c r="CH3" i="1"/>
  <c r="CG3" i="1"/>
  <c r="CF3" i="1"/>
  <c r="CK2" i="1"/>
  <c r="CJ2" i="1"/>
  <c r="CI2" i="1"/>
  <c r="CH2" i="1"/>
  <c r="CG2" i="1"/>
  <c r="CF2" i="1"/>
  <c r="V127" i="1" l="1"/>
  <c r="V128" i="1"/>
  <c r="V129" i="1"/>
  <c r="V130" i="1"/>
  <c r="V1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G2" i="5"/>
  <c r="G9" i="5"/>
  <c r="G6" i="5"/>
  <c r="G18" i="5"/>
  <c r="F18" i="5"/>
  <c r="V78" i="1"/>
  <c r="V79" i="1"/>
  <c r="V80" i="1"/>
  <c r="V81" i="1"/>
  <c r="V82" i="1"/>
  <c r="V83" i="1"/>
  <c r="V84" i="1"/>
  <c r="V85" i="1"/>
  <c r="V86" i="1"/>
  <c r="V87" i="1"/>
  <c r="V88" i="1"/>
  <c r="V77" i="1"/>
  <c r="Q10" i="4"/>
  <c r="Q11" i="4"/>
  <c r="Q12" i="4"/>
  <c r="Q15" i="4"/>
  <c r="Q14" i="4"/>
  <c r="Q13" i="4"/>
  <c r="Q8" i="4"/>
  <c r="Q9" i="4"/>
  <c r="Q7" i="4"/>
  <c r="Q6" i="4"/>
  <c r="Q5" i="4"/>
  <c r="Q4" i="4"/>
  <c r="Q3" i="4"/>
  <c r="Q2" i="4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06" i="1"/>
  <c r="V107" i="1"/>
  <c r="V108" i="1"/>
  <c r="V109" i="1"/>
  <c r="V110" i="1"/>
  <c r="V111" i="1"/>
  <c r="V112" i="1"/>
  <c r="V99" i="1"/>
  <c r="V100" i="1"/>
  <c r="V101" i="1"/>
  <c r="V102" i="1"/>
  <c r="V103" i="1"/>
  <c r="V104" i="1"/>
  <c r="V105" i="1"/>
  <c r="V89" i="1"/>
  <c r="V90" i="1"/>
  <c r="V91" i="1"/>
  <c r="V92" i="1"/>
  <c r="V93" i="1"/>
  <c r="V94" i="1"/>
  <c r="V95" i="1"/>
  <c r="V96" i="1"/>
  <c r="V97" i="1"/>
  <c r="V98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14" i="1"/>
  <c r="V215" i="1"/>
  <c r="V216" i="1"/>
  <c r="V217" i="1"/>
  <c r="V218" i="1"/>
  <c r="V219" i="1"/>
  <c r="V220" i="1"/>
  <c r="V221" i="1"/>
  <c r="V222" i="1"/>
  <c r="V223" i="1"/>
  <c r="V224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173" i="1"/>
  <c r="V174" i="1"/>
  <c r="V175" i="1"/>
  <c r="V176" i="1"/>
  <c r="V177" i="1"/>
  <c r="V165" i="1"/>
  <c r="V166" i="1"/>
  <c r="V167" i="1"/>
  <c r="V168" i="1"/>
  <c r="V169" i="1"/>
  <c r="V170" i="1"/>
  <c r="V171" i="1"/>
  <c r="V172" i="1"/>
  <c r="V158" i="1"/>
  <c r="V159" i="1"/>
  <c r="V160" i="1"/>
  <c r="V161" i="1"/>
  <c r="V162" i="1"/>
  <c r="V163" i="1"/>
  <c r="V164" i="1"/>
  <c r="V208" i="1"/>
  <c r="V209" i="1"/>
  <c r="V210" i="1"/>
  <c r="V211" i="1"/>
  <c r="V212" i="1"/>
  <c r="V213" i="1"/>
  <c r="V207" i="1"/>
  <c r="V206" i="1"/>
  <c r="V205" i="1"/>
  <c r="V204" i="1"/>
  <c r="V203" i="1"/>
  <c r="V202" i="1"/>
  <c r="V201" i="1"/>
</calcChain>
</file>

<file path=xl/sharedStrings.xml><?xml version="1.0" encoding="utf-8"?>
<sst xmlns="http://schemas.openxmlformats.org/spreadsheetml/2006/main" count="9114" uniqueCount="1690">
  <si>
    <t>Sample ID</t>
  </si>
  <si>
    <t>Station</t>
  </si>
  <si>
    <t>Date</t>
  </si>
  <si>
    <t>Grid</t>
  </si>
  <si>
    <t>Zone</t>
  </si>
  <si>
    <t>Easting</t>
  </si>
  <si>
    <t>Northing</t>
  </si>
  <si>
    <t>Elevation</t>
  </si>
  <si>
    <t>Sample Type</t>
  </si>
  <si>
    <t>Comments</t>
  </si>
  <si>
    <t>Horizon</t>
  </si>
  <si>
    <t>Moisture</t>
  </si>
  <si>
    <t>Terrain</t>
  </si>
  <si>
    <t>Colour</t>
  </si>
  <si>
    <t>Angularity</t>
  </si>
  <si>
    <t>Silt</t>
  </si>
  <si>
    <t>Subtype</t>
  </si>
  <si>
    <t>Lithology</t>
  </si>
  <si>
    <t>Description</t>
  </si>
  <si>
    <t>Sulphides</t>
  </si>
  <si>
    <t>Soil</t>
  </si>
  <si>
    <t>B/C</t>
  </si>
  <si>
    <t>Dry</t>
  </si>
  <si>
    <t>Md brown</t>
  </si>
  <si>
    <t>Sample 
Type</t>
  </si>
  <si>
    <t>Parent 
Material</t>
  </si>
  <si>
    <t>Tatamagouche 
Creek</t>
  </si>
  <si>
    <t>Evergreen
Aspen</t>
  </si>
  <si>
    <t>Contour 
soil line</t>
  </si>
  <si>
    <t>No bedrock</t>
  </si>
  <si>
    <t>C</t>
  </si>
  <si>
    <t>Moist</t>
  </si>
  <si>
    <t>Wet</t>
  </si>
  <si>
    <t>Gentle slope</t>
  </si>
  <si>
    <t>Evergreen</t>
  </si>
  <si>
    <t>No bedrock
Occ rx clasts</t>
  </si>
  <si>
    <t>No bedrock
Com rx Clasts
Rx rubble</t>
  </si>
  <si>
    <t>Mod slope</t>
  </si>
  <si>
    <t>No bedrock
Tr rx clasts</t>
  </si>
  <si>
    <t>Dk brown</t>
  </si>
  <si>
    <t>Med brown</t>
  </si>
  <si>
    <t>Drk brown</t>
  </si>
  <si>
    <t>Dk brown blk</t>
  </si>
  <si>
    <t>Brn grey</t>
  </si>
  <si>
    <t>Med brown grey</t>
  </si>
  <si>
    <t>Sdy brown</t>
  </si>
  <si>
    <t>Brn grey black</t>
  </si>
  <si>
    <t>Evergreen
Willow</t>
  </si>
  <si>
    <t>Poplar</t>
  </si>
  <si>
    <t>No outcrop
No clasts</t>
  </si>
  <si>
    <t>No bedrock
Com rx clasts</t>
  </si>
  <si>
    <t>No bedrock
Poor quality smpl</t>
  </si>
  <si>
    <t>No bedrock
Poor quality smpl Volcanic ash</t>
  </si>
  <si>
    <t>Tatamagouche
Creek
Right limit</t>
  </si>
  <si>
    <t>No bedrock
No clasts</t>
  </si>
  <si>
    <t>A/B</t>
  </si>
  <si>
    <t>B</t>
  </si>
  <si>
    <t>A/C</t>
  </si>
  <si>
    <t>Spruce
Willow</t>
  </si>
  <si>
    <t>Med grey</t>
  </si>
  <si>
    <t>Lt grey</t>
  </si>
  <si>
    <t>Lt brown grey</t>
  </si>
  <si>
    <t xml:space="preserve">Spruce
</t>
  </si>
  <si>
    <t>Md-dk brown</t>
  </si>
  <si>
    <t>Vegetation</t>
  </si>
  <si>
    <t>07 N</t>
  </si>
  <si>
    <t>Area</t>
  </si>
  <si>
    <t>7 N</t>
  </si>
  <si>
    <t>GD</t>
  </si>
  <si>
    <t>Lt brown</t>
  </si>
  <si>
    <t>JT</t>
  </si>
  <si>
    <t>JT/GD</t>
  </si>
  <si>
    <t>SILT</t>
  </si>
  <si>
    <t>Elevation 
(m)</t>
  </si>
  <si>
    <t>DEPTH
(M)</t>
  </si>
  <si>
    <t>Sample
ID</t>
  </si>
  <si>
    <t>JD</t>
  </si>
  <si>
    <t>BLK, BRN, GRY</t>
  </si>
  <si>
    <t>not enough info</t>
  </si>
  <si>
    <t>Lt dk brown</t>
  </si>
  <si>
    <t>Grey black</t>
  </si>
  <si>
    <t>Dk brown grey</t>
  </si>
  <si>
    <t>damp</t>
  </si>
  <si>
    <t>dry</t>
  </si>
  <si>
    <t>Dk brn gry blk</t>
  </si>
  <si>
    <t>brown</t>
  </si>
  <si>
    <t>wet</t>
  </si>
  <si>
    <t>mod slope</t>
  </si>
  <si>
    <t>moist</t>
  </si>
  <si>
    <t>Burwash creek
Line 2 W-E</t>
  </si>
  <si>
    <t>Evergreen
Spruce</t>
  </si>
  <si>
    <t>1+20 outcrop
Mafic volcanic</t>
  </si>
  <si>
    <t>Dk med brown</t>
  </si>
  <si>
    <t>Damp</t>
  </si>
  <si>
    <t>Mod-steep
Slope</t>
  </si>
  <si>
    <t>Feldspar prophry</t>
  </si>
  <si>
    <t>Outcrop felsic porphry feldspar
Tr clasts</t>
  </si>
  <si>
    <t>Outcrop above felsic porphry feldspar
No clasts</t>
  </si>
  <si>
    <t>Steep slope</t>
  </si>
  <si>
    <t>Grey</t>
  </si>
  <si>
    <t>Feldspar prophry close by</t>
  </si>
  <si>
    <t>Outcrop below</t>
  </si>
  <si>
    <t>No bedrock 
across from 
black rocks</t>
  </si>
  <si>
    <t>Grey brown</t>
  </si>
  <si>
    <t>Evergreen
Spruce/Willow</t>
  </si>
  <si>
    <t>Buck brush
Willow</t>
  </si>
  <si>
    <t>NJ/CC</t>
  </si>
  <si>
    <t>Burwash creek
Line 1 W-E</t>
  </si>
  <si>
    <t>Alpine</t>
  </si>
  <si>
    <t>Permafrost</t>
  </si>
  <si>
    <t>Poor sample
Permafrost</t>
  </si>
  <si>
    <t>Small stream
and runoff 
permafrost</t>
  </si>
  <si>
    <t>Side slope next to revine</t>
  </si>
  <si>
    <t xml:space="preserve">small stream </t>
  </si>
  <si>
    <t>Duke</t>
  </si>
  <si>
    <t>Dark grey</t>
  </si>
  <si>
    <t>Dk brown Lt grey</t>
  </si>
  <si>
    <t>ashy sand</t>
  </si>
  <si>
    <t>grey lt brown</t>
  </si>
  <si>
    <t>Brn lt grey</t>
  </si>
  <si>
    <t>grey</t>
  </si>
  <si>
    <t>brown dk grey</t>
  </si>
  <si>
    <t>ABC</t>
  </si>
  <si>
    <t>BC</t>
  </si>
  <si>
    <t>AB</t>
  </si>
  <si>
    <t>dark brown</t>
  </si>
  <si>
    <t>light brown</t>
  </si>
  <si>
    <t>light grey</t>
  </si>
  <si>
    <t>dark brown-grey</t>
  </si>
  <si>
    <t>medium brown-beige</t>
  </si>
  <si>
    <t>beige grey brown</t>
  </si>
  <si>
    <t>grey-brown</t>
  </si>
  <si>
    <t>brown-grey</t>
  </si>
  <si>
    <t>dark grey</t>
  </si>
  <si>
    <t>v moist</t>
  </si>
  <si>
    <t>conifers</t>
  </si>
  <si>
    <t>poplars</t>
  </si>
  <si>
    <t>NE</t>
  </si>
  <si>
    <t>SW</t>
  </si>
  <si>
    <t>W-SW</t>
  </si>
  <si>
    <t>W</t>
  </si>
  <si>
    <t>NW</t>
  </si>
  <si>
    <t>W-NW</t>
  </si>
  <si>
    <t>N-NW</t>
  </si>
  <si>
    <t>E-NE</t>
  </si>
  <si>
    <t>N-NE</t>
  </si>
  <si>
    <t>E</t>
  </si>
  <si>
    <t>E-SE</t>
  </si>
  <si>
    <t>Slope
Direction</t>
  </si>
  <si>
    <t>Check</t>
  </si>
  <si>
    <t>CMS</t>
  </si>
  <si>
    <t>sub-rounded</t>
  </si>
  <si>
    <t>SE</t>
  </si>
  <si>
    <t>N</t>
  </si>
  <si>
    <t>S</t>
  </si>
  <si>
    <t>n/a</t>
  </si>
  <si>
    <t>BR</t>
  </si>
  <si>
    <t>34NE</t>
  </si>
  <si>
    <t>LT</t>
  </si>
  <si>
    <t>32NE</t>
  </si>
  <si>
    <t>85E</t>
  </si>
  <si>
    <t>Slow</t>
  </si>
  <si>
    <t>Stagnent</t>
  </si>
  <si>
    <t>slow</t>
  </si>
  <si>
    <t>100E</t>
  </si>
  <si>
    <t>SLOW</t>
  </si>
  <si>
    <t>120SE</t>
  </si>
  <si>
    <t>refused by 
permafrost</t>
  </si>
  <si>
    <t>5% sand is ash. 
refused by permafrost</t>
  </si>
  <si>
    <t>not enough info 
occ clasts</t>
  </si>
  <si>
    <t>not enough info 
hit water</t>
  </si>
  <si>
    <t>not enough info
creek bed</t>
  </si>
  <si>
    <t>Close to 
bedrock</t>
  </si>
  <si>
    <t>Lt grey
brown-blk</t>
  </si>
  <si>
    <t>dark brown 
some beige ash</t>
  </si>
  <si>
    <t>medium 
grey-brown</t>
  </si>
  <si>
    <t>beige and 
dark brown</t>
  </si>
  <si>
    <t>dark brown 
and grey</t>
  </si>
  <si>
    <t>East</t>
  </si>
  <si>
    <t>North</t>
  </si>
  <si>
    <t>drunken 
conifers</t>
  </si>
  <si>
    <t>poplar 
and sage</t>
  </si>
  <si>
    <t>willow, poplar
and conifers</t>
  </si>
  <si>
    <t>willow, poplar
some conifers</t>
  </si>
  <si>
    <t>conifers 
willows</t>
  </si>
  <si>
    <t>conifers
some willows</t>
  </si>
  <si>
    <t>hummocky swamp
grass and conifers</t>
  </si>
  <si>
    <t>hummocky grass
 and conifers</t>
  </si>
  <si>
    <t>hummocky grass 
and conifers</t>
  </si>
  <si>
    <t>grass, conifers, 
and willows</t>
  </si>
  <si>
    <t>willows and
 conifers</t>
  </si>
  <si>
    <t>conifers and
 willows</t>
  </si>
  <si>
    <t>conifers and willows
lots of blowdown</t>
  </si>
  <si>
    <t>drunken
 conifers</t>
  </si>
  <si>
    <t>conifers,
 some drunk</t>
  </si>
  <si>
    <t>conifers,
 drunken just downslope</t>
  </si>
  <si>
    <t>drunken 
conifers and willows</t>
  </si>
  <si>
    <t>tall conifers,
 some drunk, some willows</t>
  </si>
  <si>
    <t>drunken
conifers</t>
  </si>
  <si>
    <t>tall 
drunken 
conifers</t>
  </si>
  <si>
    <t>conifers
 and willows</t>
  </si>
  <si>
    <t>conifers 
and poplars</t>
  </si>
  <si>
    <t>Coniferous</t>
  </si>
  <si>
    <t>hummocky grass
and muskeg</t>
  </si>
  <si>
    <t>hummocky grass
 and muskeg</t>
  </si>
  <si>
    <t>thick willow 
buck-brush</t>
  </si>
  <si>
    <t>Stream 
side</t>
  </si>
  <si>
    <t>Stream 
Flow</t>
  </si>
  <si>
    <t>Slope 
Angle</t>
  </si>
  <si>
    <t>Slope 
Direction</t>
  </si>
  <si>
    <t>%
Org.</t>
  </si>
  <si>
    <t>%
Clay</t>
  </si>
  <si>
    <t>%
Silt</t>
  </si>
  <si>
    <t>%
Sand</t>
  </si>
  <si>
    <t>%
Gravel</t>
  </si>
  <si>
    <t>Bags</t>
  </si>
  <si>
    <t>Type</t>
  </si>
  <si>
    <t>Sample#</t>
  </si>
  <si>
    <t>End #</t>
  </si>
  <si>
    <t>Rock</t>
  </si>
  <si>
    <t>NO 153213</t>
  </si>
  <si>
    <t>Total</t>
  </si>
  <si>
    <t>1531351
1531370</t>
  </si>
  <si>
    <t>1531363
1531393</t>
  </si>
  <si>
    <t>JT/CMS</t>
  </si>
  <si>
    <t>lt brown</t>
  </si>
  <si>
    <t>evergreen</t>
  </si>
  <si>
    <t>no bedrock
permfrost</t>
  </si>
  <si>
    <t>no bedrock
poss ash</t>
  </si>
  <si>
    <t>red lt brown</t>
  </si>
  <si>
    <t>no bedrock</t>
  </si>
  <si>
    <t>med brown</t>
  </si>
  <si>
    <t>no bedrock
trace sand</t>
  </si>
  <si>
    <t>brown grey</t>
  </si>
  <si>
    <t>1531266??</t>
  </si>
  <si>
    <t>tr line gravel</t>
  </si>
  <si>
    <t>1531267
1531451</t>
  </si>
  <si>
    <t>1531271
1531470</t>
  </si>
  <si>
    <t>Spruce</t>
  </si>
  <si>
    <t>Sample 
ID</t>
  </si>
  <si>
    <t>M-10</t>
  </si>
  <si>
    <t>JT/DJ/GD</t>
  </si>
  <si>
    <t>7N</t>
  </si>
  <si>
    <t>Elevation
(m)</t>
  </si>
  <si>
    <t>sub angular</t>
  </si>
  <si>
    <t>gentle slope</t>
  </si>
  <si>
    <t>slow-mod
flow</t>
  </si>
  <si>
    <t>mod flow</t>
  </si>
  <si>
    <t>strong
flow</t>
  </si>
  <si>
    <t>willow
swamp</t>
  </si>
  <si>
    <t>buck brush</t>
  </si>
  <si>
    <t xml:space="preserve">willow </t>
  </si>
  <si>
    <t>Elevation 1296m
high water rocks and coarse gravel</t>
  </si>
  <si>
    <t>Elavation 1323m
abundent pebbles and gravel</t>
  </si>
  <si>
    <t>Elavation 1319m
30cm deep abundent cobles pebles and gravel</t>
  </si>
  <si>
    <t>M10</t>
  </si>
  <si>
    <t>M16</t>
  </si>
  <si>
    <t>fair flow</t>
  </si>
  <si>
    <t>swamp hummocks</t>
  </si>
  <si>
    <t>brn-red brown</t>
  </si>
  <si>
    <t>sub angular
rounded</t>
  </si>
  <si>
    <t>rapid flow</t>
  </si>
  <si>
    <t>spruce willow
swamp hummocks</t>
  </si>
  <si>
    <t>1531151
N292873</t>
  </si>
  <si>
    <t>1531200
N292897</t>
  </si>
  <si>
    <t>and 1531058
as duplicate</t>
  </si>
  <si>
    <t>lt grey occ brn</t>
  </si>
  <si>
    <t xml:space="preserve">Spruce willow
grass slope poplar and aspen </t>
  </si>
  <si>
    <t>JJ/JT</t>
  </si>
  <si>
    <t>JJ/JD</t>
  </si>
  <si>
    <t>1531001
1531272</t>
  </si>
  <si>
    <t>1531023
1531298</t>
  </si>
  <si>
    <t>Diameter
(m)</t>
  </si>
  <si>
    <t>Tree
Health</t>
  </si>
  <si>
    <t>Species</t>
  </si>
  <si>
    <t>Spruce Bark</t>
  </si>
  <si>
    <t>Slope</t>
  </si>
  <si>
    <t>Aspect</t>
  </si>
  <si>
    <t>Drainage</t>
  </si>
  <si>
    <t>Soil 
Sample #</t>
  </si>
  <si>
    <t>Sampler</t>
  </si>
  <si>
    <t>1200E/2900N</t>
  </si>
  <si>
    <t>Mod</t>
  </si>
  <si>
    <t># of 
trees</t>
  </si>
  <si>
    <t>Mod-gentle</t>
  </si>
  <si>
    <t>1250E/2900N</t>
  </si>
  <si>
    <t>Gentle</t>
  </si>
  <si>
    <t>Open spruce &gt;
Buckbrush</t>
  </si>
  <si>
    <t>Very open forest;
spruce &gt; buckbrush</t>
  </si>
  <si>
    <t>1300E/2900N</t>
  </si>
  <si>
    <t>Good</t>
  </si>
  <si>
    <t xml:space="preserve">Mod </t>
  </si>
  <si>
    <t>Open spruce =
Buckbrush</t>
  </si>
  <si>
    <t>1350E/2900N</t>
  </si>
  <si>
    <t>1400E/2900N</t>
  </si>
  <si>
    <t>1450E/2900N</t>
  </si>
  <si>
    <t>1500E/2900N</t>
  </si>
  <si>
    <t>1550E/2900N</t>
  </si>
  <si>
    <t>1600E/2900N</t>
  </si>
  <si>
    <t>1650E/2900N</t>
  </si>
  <si>
    <t>1700E/2900N</t>
  </si>
  <si>
    <t>1750E/2900N</t>
  </si>
  <si>
    <t>1800E/2900N</t>
  </si>
  <si>
    <t>good</t>
  </si>
  <si>
    <t>Spruce = Buckbrush</t>
  </si>
  <si>
    <t>mod</t>
  </si>
  <si>
    <t>N292873</t>
  </si>
  <si>
    <t>N292874</t>
  </si>
  <si>
    <t>N292875</t>
  </si>
  <si>
    <t>N292876</t>
  </si>
  <si>
    <t>N292877</t>
  </si>
  <si>
    <t>N292878</t>
  </si>
  <si>
    <t>N292879</t>
  </si>
  <si>
    <t>N292880</t>
  </si>
  <si>
    <t>N292881</t>
  </si>
  <si>
    <t>N292882</t>
  </si>
  <si>
    <t>N292883</t>
  </si>
  <si>
    <t>N292884</t>
  </si>
  <si>
    <t>N292885</t>
  </si>
  <si>
    <t>N292886</t>
  </si>
  <si>
    <t>N292887</t>
  </si>
  <si>
    <t>N292888</t>
  </si>
  <si>
    <t>N292889</t>
  </si>
  <si>
    <t>N292890</t>
  </si>
  <si>
    <t>N292891</t>
  </si>
  <si>
    <t>N292892</t>
  </si>
  <si>
    <t>N292893</t>
  </si>
  <si>
    <t>N292894</t>
  </si>
  <si>
    <t>N292895</t>
  </si>
  <si>
    <t>N292896</t>
  </si>
  <si>
    <t>N292897</t>
  </si>
  <si>
    <t>Open spruce &gt;=
Buckbrush</t>
  </si>
  <si>
    <t>gentle</t>
  </si>
  <si>
    <t>Open forest;
Spruce &gt; Buckbrush</t>
  </si>
  <si>
    <t>near creek</t>
  </si>
  <si>
    <t>1800E/3000N</t>
  </si>
  <si>
    <t>1750E/3000N</t>
  </si>
  <si>
    <t>1700E/3000N</t>
  </si>
  <si>
    <t>1650E/3000N</t>
  </si>
  <si>
    <t>1600E/3000N</t>
  </si>
  <si>
    <t>1550E/3000N</t>
  </si>
  <si>
    <t>1500E/3000N</t>
  </si>
  <si>
    <t>1450E/3000N</t>
  </si>
  <si>
    <t>1400E/3000N</t>
  </si>
  <si>
    <t>1350E/3000N</t>
  </si>
  <si>
    <t>1300E/3000N</t>
  </si>
  <si>
    <t>1250E/3000N</t>
  </si>
  <si>
    <t>1200E/3000N</t>
  </si>
  <si>
    <t>MOD</t>
  </si>
  <si>
    <t>Spruce &gt; Buckbrush</t>
  </si>
  <si>
    <t xml:space="preserve">1531139
</t>
  </si>
  <si>
    <t>dup spruce
1531058</t>
  </si>
  <si>
    <t>poor</t>
  </si>
  <si>
    <t>open spruce bog
&gt; grass &gt; buckbrush</t>
  </si>
  <si>
    <t>gentle-mod</t>
  </si>
  <si>
    <t>poor-mod</t>
  </si>
  <si>
    <t>Spruce &gt;= Buckbrush</t>
  </si>
  <si>
    <t>Buckbrush 
&gt;= open spruce</t>
  </si>
  <si>
    <t>mod-poor</t>
  </si>
  <si>
    <t>s</t>
  </si>
  <si>
    <t>flat</t>
  </si>
  <si>
    <t>buckbrush 
&gt; open spruce</t>
  </si>
  <si>
    <t>1200E/3100N</t>
  </si>
  <si>
    <t>1250E/3100N</t>
  </si>
  <si>
    <t>1300E/3100N</t>
  </si>
  <si>
    <t>1350E/3100N</t>
  </si>
  <si>
    <t>1400E/3100N</t>
  </si>
  <si>
    <t>1450E/3100N</t>
  </si>
  <si>
    <t>1500E/3100N</t>
  </si>
  <si>
    <t>1550E/3100N</t>
  </si>
  <si>
    <t>1600E/3100N</t>
  </si>
  <si>
    <t>1650E/3100N</t>
  </si>
  <si>
    <t>1700E/3100N</t>
  </si>
  <si>
    <t>1750E/3100N</t>
  </si>
  <si>
    <t>1800E/3100N</t>
  </si>
  <si>
    <t>se</t>
  </si>
  <si>
    <t>Open spruce &gt;&gt;
Buckbrush</t>
  </si>
  <si>
    <t>ne</t>
  </si>
  <si>
    <t>open spruce bog
&gt; grass = buckbrush</t>
  </si>
  <si>
    <t>no</t>
  </si>
  <si>
    <t>mod-good</t>
  </si>
  <si>
    <t>open spruce bog
&lt; grass &gt; buckbrush</t>
  </si>
  <si>
    <t>open spruce
&gt; grass &gt; buckbrush</t>
  </si>
  <si>
    <t>1100E/3300N</t>
  </si>
  <si>
    <t>NO</t>
  </si>
  <si>
    <t>1150E/3300N</t>
  </si>
  <si>
    <t>1200E/3300N</t>
  </si>
  <si>
    <t>1250E/3300N</t>
  </si>
  <si>
    <t>1300E/3300N</t>
  </si>
  <si>
    <t>1350E/3300N</t>
  </si>
  <si>
    <t>1400E/3300N</t>
  </si>
  <si>
    <t>1450E/3300N</t>
  </si>
  <si>
    <t>1500E/3300N</t>
  </si>
  <si>
    <t>1550E/3300N</t>
  </si>
  <si>
    <t>1600E/3300N</t>
  </si>
  <si>
    <t>1650E/3300N</t>
  </si>
  <si>
    <t>1700E/3300N</t>
  </si>
  <si>
    <t>1750E/3300N</t>
  </si>
  <si>
    <t>1800E/3300N</t>
  </si>
  <si>
    <t>1850E/3300N</t>
  </si>
  <si>
    <t>1900E/3300N</t>
  </si>
  <si>
    <t>1950E/3300N</t>
  </si>
  <si>
    <t>2000E/3300N</t>
  </si>
  <si>
    <t>2000E/3200N</t>
  </si>
  <si>
    <t>1950E/3200N</t>
  </si>
  <si>
    <t>1900E/3200N</t>
  </si>
  <si>
    <t>1850E/33200N</t>
  </si>
  <si>
    <t>1800E/3200N</t>
  </si>
  <si>
    <t>1750E/3200N</t>
  </si>
  <si>
    <t>1700E/3200N</t>
  </si>
  <si>
    <t>1650E/3200N</t>
  </si>
  <si>
    <t>1500E/3200N</t>
  </si>
  <si>
    <t>1600E/3200N</t>
  </si>
  <si>
    <t>1550E/3200N</t>
  </si>
  <si>
    <t>1450E/3200N</t>
  </si>
  <si>
    <t>1400E/3200N</t>
  </si>
  <si>
    <t>1350E/3200N</t>
  </si>
  <si>
    <t>1300E/3200N</t>
  </si>
  <si>
    <t>1250E/3200N</t>
  </si>
  <si>
    <t>1200E/3200N</t>
  </si>
  <si>
    <t>GOOD</t>
  </si>
  <si>
    <t>GENTLE</t>
  </si>
  <si>
    <t>Spruce forest = buckbrush</t>
  </si>
  <si>
    <t>JD/CMS</t>
  </si>
  <si>
    <t>JT/DJ</t>
  </si>
  <si>
    <t>Uplands</t>
  </si>
  <si>
    <t>herbs &gt; open spruce 
&lt;= buckbrush</t>
  </si>
  <si>
    <t>open spruce
&lt; buckbrush = herbs</t>
  </si>
  <si>
    <t>e</t>
  </si>
  <si>
    <t>open bog,herbs =
buckbrush &gt; stunted spruce</t>
  </si>
  <si>
    <t>herbs &gt; buckbrush 
= open spruce</t>
  </si>
  <si>
    <t>od</t>
  </si>
  <si>
    <t>Poor</t>
  </si>
  <si>
    <t>herbs &gt; spruce
= buckbrush</t>
  </si>
  <si>
    <t>1 tree .05m
2 tree .07m</t>
  </si>
  <si>
    <t>bog,herbs &gt;spruce 
&lt; buckbrush</t>
  </si>
  <si>
    <t xml:space="preserve">bog </t>
  </si>
  <si>
    <t>bog,herbs &gt;&gt;buckbrush &gt;
spruce</t>
  </si>
  <si>
    <t>herbs &gt; buckbrush = spruce</t>
  </si>
  <si>
    <t>edge of bog</t>
  </si>
  <si>
    <t>herbs &gt; spruce
&gt; buckbrush</t>
  </si>
  <si>
    <t>open spruce = herbs 
&gt; buckbrush</t>
  </si>
  <si>
    <t>herbs &gt;  open spruce
= buckbrush</t>
  </si>
  <si>
    <t>open spruce &lt; herbs
 &gt; buckbrush</t>
  </si>
  <si>
    <t>herbs &gt; spruce 
&gt;= buckbrush</t>
  </si>
  <si>
    <t>herbs &gt; buckbrush
 &gt; spruce</t>
  </si>
  <si>
    <t xml:space="preserve">mod </t>
  </si>
  <si>
    <t>herbs = buckbrush
&gt; spruce</t>
  </si>
  <si>
    <t>herbs &gt; buckbrush 
&gt; spruce</t>
  </si>
  <si>
    <t>open spruce
forest/bog</t>
  </si>
  <si>
    <t>mod poor</t>
  </si>
  <si>
    <t>buckbrush &gt; herbs 
&gt; spruce</t>
  </si>
  <si>
    <t>mod good</t>
  </si>
  <si>
    <t>and 1531057
and 1531059 as duplicates</t>
  </si>
  <si>
    <t>GD/J</t>
  </si>
  <si>
    <t>Burwash Creek</t>
  </si>
  <si>
    <t>b/c</t>
  </si>
  <si>
    <t>spruce + willow</t>
  </si>
  <si>
    <t>no o/c</t>
  </si>
  <si>
    <t>no o/c no ash</t>
  </si>
  <si>
    <t>dark brown grey</t>
  </si>
  <si>
    <t>stunted spruce, moss</t>
  </si>
  <si>
    <t>med dark grey</t>
  </si>
  <si>
    <t>stunted black spruce</t>
  </si>
  <si>
    <t>spruce</t>
  </si>
  <si>
    <t>no bedrock or ash</t>
  </si>
  <si>
    <t>damp to wet</t>
  </si>
  <si>
    <t>willow + moss</t>
  </si>
  <si>
    <t>open moss slope, sparse black spruce</t>
  </si>
  <si>
    <t>grey brown</t>
  </si>
  <si>
    <t>stunted spruce + willow</t>
  </si>
  <si>
    <t>tr</t>
  </si>
  <si>
    <t>a/b/c</t>
  </si>
  <si>
    <t>dark grey, black</t>
  </si>
  <si>
    <t>spruce + moss</t>
  </si>
  <si>
    <t>permafrost on bottom, 40%  ash, sub crop</t>
  </si>
  <si>
    <t>permafrost at bottom, no ash, not bedrock</t>
  </si>
  <si>
    <t>ridge crest</t>
  </si>
  <si>
    <t>gully</t>
  </si>
  <si>
    <t>grad slope</t>
  </si>
  <si>
    <t>medium brown</t>
  </si>
  <si>
    <t>b</t>
  </si>
  <si>
    <t>near old road</t>
  </si>
  <si>
    <t>gully bottom</t>
  </si>
  <si>
    <t>20% grey ash</t>
  </si>
  <si>
    <t>a/b</t>
  </si>
  <si>
    <t>sparse spruce</t>
  </si>
  <si>
    <t>20% ash, permafrost</t>
  </si>
  <si>
    <t>soil layer above frozen ash</t>
  </si>
  <si>
    <t>brown black</t>
  </si>
  <si>
    <t>10% ash, bottom on permafrost</t>
  </si>
  <si>
    <t>stunted spruce</t>
  </si>
  <si>
    <t>bottom on permafrot</t>
  </si>
  <si>
    <t>20% volcanic ash</t>
  </si>
  <si>
    <t>10% frozen ash</t>
  </si>
  <si>
    <t>soil layer above frozen ash (20%)</t>
  </si>
  <si>
    <t>permafrost, frozen ash (20%)</t>
  </si>
  <si>
    <t>gap 364
to369 silts</t>
  </si>
  <si>
    <t>1200E 2700N</t>
  </si>
  <si>
    <t>open spruce, buckbrush</t>
  </si>
  <si>
    <t>south</t>
  </si>
  <si>
    <t>1250E 2700n</t>
  </si>
  <si>
    <t>dark brown to black</t>
  </si>
  <si>
    <t>1300e 2700n</t>
  </si>
  <si>
    <t>med to dark brown, local yellow patches</t>
  </si>
  <si>
    <t>spruce dominant</t>
  </si>
  <si>
    <t>1350e 2700n</t>
  </si>
  <si>
    <t>semi-closed spruce, lesser willow</t>
  </si>
  <si>
    <t>1400e 2700n</t>
  </si>
  <si>
    <t>subangular rock frags</t>
  </si>
  <si>
    <t>spruce forest, buckbrush</t>
  </si>
  <si>
    <t>1450e 2700n</t>
  </si>
  <si>
    <t>spruce semi-closed canopy&gt;buckbrush</t>
  </si>
  <si>
    <t>1500e 2700n</t>
  </si>
  <si>
    <t>dark and lesser med brown</t>
  </si>
  <si>
    <t>semi open spruce&gt;buckbrush</t>
  </si>
  <si>
    <t>1550e 2700n</t>
  </si>
  <si>
    <t>trace ash @ 30cm</t>
  </si>
  <si>
    <t>subangular rock frags, aash layer at 40cm</t>
  </si>
  <si>
    <t>med to dark brown</t>
  </si>
  <si>
    <t>semi closed spruce &gt;&gt;buckbrush</t>
  </si>
  <si>
    <t>1600e 2700n</t>
  </si>
  <si>
    <t>till?</t>
  </si>
  <si>
    <t>ash @25cm</t>
  </si>
  <si>
    <t>1650e 2700n</t>
  </si>
  <si>
    <t>1700e 2700n</t>
  </si>
  <si>
    <t>1750e 2700n</t>
  </si>
  <si>
    <t>angular rock frags</t>
  </si>
  <si>
    <t>med yellow brown</t>
  </si>
  <si>
    <t>1800e 2700n</t>
  </si>
  <si>
    <t>tr rock frags</t>
  </si>
  <si>
    <t>moist to wet</t>
  </si>
  <si>
    <t>1750e 2800n</t>
  </si>
  <si>
    <t>gentle to mod slope</t>
  </si>
  <si>
    <t>1700e 2800n</t>
  </si>
  <si>
    <t>1650e 2800n</t>
  </si>
  <si>
    <t>no ash</t>
  </si>
  <si>
    <t>sw</t>
  </si>
  <si>
    <t>1600e 2800n</t>
  </si>
  <si>
    <t>med dark brown</t>
  </si>
  <si>
    <t>1550e 2800n</t>
  </si>
  <si>
    <t>med brown grey</t>
  </si>
  <si>
    <t>1500e 2800n</t>
  </si>
  <si>
    <t>1450e 2800n</t>
  </si>
  <si>
    <t>open spruce forest&gt; buckbrush</t>
  </si>
  <si>
    <t>1400e 2800n</t>
  </si>
  <si>
    <t>ash layer</t>
  </si>
  <si>
    <t>gentle-mod slope</t>
  </si>
  <si>
    <t>1350e 2800n</t>
  </si>
  <si>
    <t>open spruce&gt;buckbrush</t>
  </si>
  <si>
    <t>20 cm thick ash layer. 10% ash in sample</t>
  </si>
  <si>
    <t>1250e 2800n</t>
  </si>
  <si>
    <t>1300e 2800n</t>
  </si>
  <si>
    <t>tr rock frags, ash layer</t>
  </si>
  <si>
    <t>very open spruce&gt;&gt;buckbrush</t>
  </si>
  <si>
    <t>1200E 2800N</t>
  </si>
  <si>
    <t>1200e 2900n</t>
  </si>
  <si>
    <t>ash @30cm</t>
  </si>
  <si>
    <t>1250e 2900n</t>
  </si>
  <si>
    <t>1300e 2900n</t>
  </si>
  <si>
    <t>no rock or ash</t>
  </si>
  <si>
    <t>open spruce=buckbrush</t>
  </si>
  <si>
    <t>1350e 2900n</t>
  </si>
  <si>
    <t>1400e 2900n</t>
  </si>
  <si>
    <t>tr angular rock frags</t>
  </si>
  <si>
    <t>spruce=buckbrush</t>
  </si>
  <si>
    <t>1450e 2900n</t>
  </si>
  <si>
    <t>1500e 2900n</t>
  </si>
  <si>
    <t>tr ang rock frags</t>
  </si>
  <si>
    <t>open spruce&gt; = buckbrush</t>
  </si>
  <si>
    <t>1550e 2900n</t>
  </si>
  <si>
    <t>permafrost at bottom, ash at 30cm</t>
  </si>
  <si>
    <t>med-dark brown</t>
  </si>
  <si>
    <t>1600e 2900n</t>
  </si>
  <si>
    <t>tr rock frags, permafrost at bottom</t>
  </si>
  <si>
    <t>1650e 2900n</t>
  </si>
  <si>
    <t>tr rock frags, ash at 30cm</t>
  </si>
  <si>
    <t>1700e 2900n</t>
  </si>
  <si>
    <t>1750e 29*00n</t>
  </si>
  <si>
    <t>permafrost at bottom, tr rock frags</t>
  </si>
  <si>
    <t>med dark brown with some light brown mixed in</t>
  </si>
  <si>
    <t>1800e 2900n</t>
  </si>
  <si>
    <t>subangular rock frgs</t>
  </si>
  <si>
    <t>1800e 3000n</t>
  </si>
  <si>
    <t>tr rock pebbles</t>
  </si>
  <si>
    <t>spruce&gt;buckbrush</t>
  </si>
  <si>
    <t>1750e 3000n</t>
  </si>
  <si>
    <t>open spruce bog&gt;grass&gt;buckbrush</t>
  </si>
  <si>
    <t>1700e 3000n</t>
  </si>
  <si>
    <t>tr subrounded rock frags</t>
  </si>
  <si>
    <t>permafrsot at bottom. Poor quality sample</t>
  </si>
  <si>
    <t>spruce &gt;= buckbrush</t>
  </si>
  <si>
    <t>1650e 3000n</t>
  </si>
  <si>
    <t>buckbrush&gt;=spruce</t>
  </si>
  <si>
    <t>1600e 3000n</t>
  </si>
  <si>
    <t>tr rock frags, no ash</t>
  </si>
  <si>
    <t>spruce.=buckbrush</t>
  </si>
  <si>
    <t>1550e 3000n</t>
  </si>
  <si>
    <t>light to mod brown</t>
  </si>
  <si>
    <t>1500e 3000n</t>
  </si>
  <si>
    <t>tr rock frags, med quality sample</t>
  </si>
  <si>
    <t>1450e 3000n</t>
  </si>
  <si>
    <t>1400e 3000n</t>
  </si>
  <si>
    <t>subangular to subrounded rock frags</t>
  </si>
  <si>
    <t>1350e 3000n</t>
  </si>
  <si>
    <t>tr rock frags, ash @30cm</t>
  </si>
  <si>
    <t>1300e 3000n</t>
  </si>
  <si>
    <t>1250e 3000n</t>
  </si>
  <si>
    <t>1200e 3000n</t>
  </si>
  <si>
    <t>tr rock clasts</t>
  </si>
  <si>
    <t>local orange patches</t>
  </si>
  <si>
    <t>buckbrush&gt;spruce</t>
  </si>
  <si>
    <t>1200e 3100n</t>
  </si>
  <si>
    <t>rock frags, tr orange soil, ash at 30cm</t>
  </si>
  <si>
    <t>med brown, local orange</t>
  </si>
  <si>
    <t>1250e 3100n</t>
  </si>
  <si>
    <t>tr rock frags, pockets of as at 20-30cm</t>
  </si>
  <si>
    <t>1300e 3100n</t>
  </si>
  <si>
    <t>rock frags, ash at 20-30cm</t>
  </si>
  <si>
    <t>1350e 3100n</t>
  </si>
  <si>
    <t>ash @ 30cm</t>
  </si>
  <si>
    <t>1400e 3100n</t>
  </si>
  <si>
    <t>spotty orange patches</t>
  </si>
  <si>
    <t>1450e 3100n</t>
  </si>
  <si>
    <t>open spruce&gt;&gt;buckbrush</t>
  </si>
  <si>
    <t>1500e 3100n</t>
  </si>
  <si>
    <t>5-10% rock frags, ash at 20cm</t>
  </si>
  <si>
    <t>1550e 3100n</t>
  </si>
  <si>
    <t>tr rock frags, 10cm of ash below organics</t>
  </si>
  <si>
    <t>1600e 3100n</t>
  </si>
  <si>
    <t>tr rock frags, tr ash below organics, permafrost at bottom</t>
  </si>
  <si>
    <t>med to dark grey</t>
  </si>
  <si>
    <t>buckbrush&gt;open spruce</t>
  </si>
  <si>
    <t>1650e 3100n</t>
  </si>
  <si>
    <t>permfrost at bottom, ash below organics</t>
  </si>
  <si>
    <t>1800e 3100n</t>
  </si>
  <si>
    <t>tr rock frags, ash up hole</t>
  </si>
  <si>
    <t>open spruce&gt;grass&gt;buckbrush</t>
  </si>
  <si>
    <t>1100e 3300n</t>
  </si>
  <si>
    <t>med grey-brown brown with local orange patches</t>
  </si>
  <si>
    <t>open spruce&lt;buckbrush</t>
  </si>
  <si>
    <t>1200e 3300n</t>
  </si>
  <si>
    <t>med grey brown with oragne patches</t>
  </si>
  <si>
    <t>1300e 3300n</t>
  </si>
  <si>
    <t>tr rock frags, tr orgs</t>
  </si>
  <si>
    <t>1400e 3300n</t>
  </si>
  <si>
    <t>permafrost at bottom, tr rock frags, tr ash</t>
  </si>
  <si>
    <t>1500e 3300n</t>
  </si>
  <si>
    <t>permafrost at base, ash below organics</t>
  </si>
  <si>
    <t>med brown with orange patches</t>
  </si>
  <si>
    <t>buckbrush=herbs&gt;spruce</t>
  </si>
  <si>
    <t>1600e 3300n</t>
  </si>
  <si>
    <t>permafrost at bottom, poor quality sample</t>
  </si>
  <si>
    <t>med to dark grey brown</t>
  </si>
  <si>
    <t>sopen spruce=buckbrush&lt;herbs</t>
  </si>
  <si>
    <t>1700e 3300n</t>
  </si>
  <si>
    <t>rock frags, tr orgs</t>
  </si>
  <si>
    <t>1650e 3200n</t>
  </si>
  <si>
    <t>poorly dev. organic layer, rock frags</t>
  </si>
  <si>
    <t>herbs&gt;buckbrush&gt;spruce, edge of bog</t>
  </si>
  <si>
    <t>1550e 3200n</t>
  </si>
  <si>
    <t>mixed orgs and ash to 30cm, 10% pebbles</t>
  </si>
  <si>
    <t>med grey</t>
  </si>
  <si>
    <t>herbs=buckbrush&gt;spruce</t>
  </si>
  <si>
    <t>1350e 3200n</t>
  </si>
  <si>
    <t>tr rk frags, ash mixed with orgs above sample</t>
  </si>
  <si>
    <t>herbs&gt;buckbrush&gt;spruce, open forest/bog</t>
  </si>
  <si>
    <t>1250e 3200n</t>
  </si>
  <si>
    <t>tr rock frags, ash mixed with orgs above b</t>
  </si>
  <si>
    <t>buckbrush&gt;herbs&gt;spruce</t>
  </si>
  <si>
    <t>dup</t>
  </si>
  <si>
    <t>duplicate of 1531149</t>
  </si>
  <si>
    <t>tr subrounded rock frags. Duplicated</t>
  </si>
  <si>
    <t>subrounded pebbles. Duplicated as 1531057</t>
  </si>
  <si>
    <t>duplicate of 1531136</t>
  </si>
  <si>
    <t>estimated location (DJ)</t>
  </si>
  <si>
    <t>Not clear where and if sample was taken. Estimated location</t>
  </si>
  <si>
    <t>soil</t>
  </si>
  <si>
    <t>small stream
swampy area fair clay. Station 1820E, 3500N</t>
  </si>
  <si>
    <t>small stream
swamp area head of narrow valley  fair clay near silt sample flag 49251. 1760e, 2950N</t>
  </si>
  <si>
    <t>No obvious signs
of old drill sites around conductors.  winter trail. small stream just off access trail, believed to be same creek sampled in 16-05 and 16-06. 1420e, 2580n</t>
  </si>
  <si>
    <t>Burwash Ck</t>
  </si>
  <si>
    <t xml:space="preserve"> Weathered bedrock (outcrop) almost residual soil sample 1531264.</t>
  </si>
  <si>
    <t xml:space="preserve"> 0.6 m composite chip sample 1531263.  Bleached light grey volcanic bound by rusty  sheared / crenulated  graphitic fault splays.</t>
  </si>
  <si>
    <t>chip</t>
  </si>
  <si>
    <t>length</t>
  </si>
  <si>
    <t xml:space="preserve"> 2.0 m composite chip sample 1531262.  Micro-folded/crenulated/shear fabric'ed soft shale-like rock with common carbonate foliation-parallel veins  variably rusty and/or sooty weathering.</t>
  </si>
  <si>
    <t xml:space="preserve"> 1.2 m composite chip sample 1531261.  Shear zone. Lenses of graphitic gouge bounding a bleached (unrecognisable lithology) core. </t>
  </si>
  <si>
    <t xml:space="preserve"> 0.8 m composite chip sample 1531260.  Same volcanic as in 1531259  altered (and potentially sulphidised) as a result of proximity to shear zone / fault.</t>
  </si>
  <si>
    <t xml:space="preserve"> 0.4m composite chip sample 1531259.  Light grey-green quartz-rich volcanic with abundant quartz veins and trace blebby pyrite.</t>
  </si>
  <si>
    <t xml:space="preserve"> 0.5 m composite chip sample 1531258.  Extremely weathered and/or altered rock in hangingwall of shear zone. Difficult to discern lithology  though likely sedimentary (hasen ck?).</t>
  </si>
  <si>
    <t>gravel</t>
  </si>
  <si>
    <t>sand</t>
  </si>
  <si>
    <t>silt</t>
  </si>
  <si>
    <t>clay</t>
  </si>
  <si>
    <t>org.</t>
  </si>
  <si>
    <t>loam</t>
  </si>
  <si>
    <t xml:space="preserve">Possible volcanic ash. </t>
  </si>
  <si>
    <t>No bedrock, Occ rx clasts</t>
  </si>
  <si>
    <t>refused by cobbles and gravel. sample very poor - rich in organics, and fear that sand fraction is all volcanic ash. plus sample taken from slope covered in rounded fluvial cobbles and gravel.</t>
  </si>
  <si>
    <t>beige brown with some dark brown</t>
  </si>
  <si>
    <t>moss and willow</t>
  </si>
  <si>
    <t>willow</t>
  </si>
  <si>
    <t>willow and rare conifers</t>
  </si>
  <si>
    <t>willows and conifers</t>
  </si>
  <si>
    <t>Coordinates updated</t>
  </si>
  <si>
    <t xml:space="preserve"> 0.4 m composite chip sample 1531255.  Light grey-green rock weathers rusty red/brown with soft  almost clay-altered locally bleached zones.  Pyrite mineralisation is weak  with cubic crystals observed.</t>
  </si>
  <si>
    <t xml:space="preserve"> 0.5 m composite chip sample 1531254.  Medium grey-green rock with abundant sub-rounded quartz (porphyroblasts?)  rare-trace disseminated and blebby pyrite. Rust weathering orange  red  and maroon.</t>
  </si>
  <si>
    <t xml:space="preserve"> 0.4 m composite chip sample 1531256.  Medium grey rock with a reasonably hard creamy off-white mineral and quartz. Weak fine disseminated pyrite  rare cubic medium grain pyrite crystals.</t>
  </si>
  <si>
    <t>composite chip</t>
  </si>
  <si>
    <t xml:space="preserve"> 0.4 m composite chip sample 1531257.  Medium grey-green rock with medium blebby pyrite mineralisation.    </t>
  </si>
  <si>
    <t xml:space="preserve"> Rusty  locally bleached  (sedimentary?) rock with some carbonate alteration. Sample 1531265.</t>
  </si>
  <si>
    <t>NA</t>
  </si>
  <si>
    <t>outcrop</t>
  </si>
  <si>
    <t>Tatamagouche Ck</t>
  </si>
  <si>
    <t>Sample</t>
  </si>
  <si>
    <t>wt_kg</t>
  </si>
  <si>
    <t>certificate</t>
  </si>
  <si>
    <t>AuPPB_FA</t>
  </si>
  <si>
    <t>PtPPB_FA</t>
  </si>
  <si>
    <t>PdPPB_FA</t>
  </si>
  <si>
    <t>MoPPM_MA</t>
  </si>
  <si>
    <t>CuPPM_MA</t>
  </si>
  <si>
    <t>PbPPM_MA</t>
  </si>
  <si>
    <t>ZnPPM_MA</t>
  </si>
  <si>
    <t>AgPPM_MA</t>
  </si>
  <si>
    <t>NiPPM_MA</t>
  </si>
  <si>
    <t>CoPPM_MA</t>
  </si>
  <si>
    <t>MnPPM_MA</t>
  </si>
  <si>
    <t>Feper_MA</t>
  </si>
  <si>
    <t>AsPPM_MA</t>
  </si>
  <si>
    <t>UPPM_MA</t>
  </si>
  <si>
    <t>ThPPM_MA</t>
  </si>
  <si>
    <t>SrPPM_MA</t>
  </si>
  <si>
    <t>CdPPM_MA</t>
  </si>
  <si>
    <t>SbPPM_MA</t>
  </si>
  <si>
    <t>BiPPM_MA</t>
  </si>
  <si>
    <t>VPPM_MA</t>
  </si>
  <si>
    <t>Caper_MA</t>
  </si>
  <si>
    <t>Pper_MA</t>
  </si>
  <si>
    <t>LaPPM_MA</t>
  </si>
  <si>
    <t>CrPPM_MA</t>
  </si>
  <si>
    <t>Mgper_MA</t>
  </si>
  <si>
    <t>BaPPM_MA</t>
  </si>
  <si>
    <t>Tiper_MA</t>
  </si>
  <si>
    <t>Alper_MA</t>
  </si>
  <si>
    <t>Naper_MA</t>
  </si>
  <si>
    <t>Kper_MA</t>
  </si>
  <si>
    <t>WPPM_MA</t>
  </si>
  <si>
    <t>ZrPPM_MA</t>
  </si>
  <si>
    <t>CePPM_MA</t>
  </si>
  <si>
    <t>SnPPM_MA</t>
  </si>
  <si>
    <t>YPPM_MA</t>
  </si>
  <si>
    <t>NbPPM_MA</t>
  </si>
  <si>
    <t>TaPPM_MA</t>
  </si>
  <si>
    <t>BePPM_MA</t>
  </si>
  <si>
    <t>ScPPM_MA</t>
  </si>
  <si>
    <t>LiPPM_MA</t>
  </si>
  <si>
    <t>Sper_MA</t>
  </si>
  <si>
    <t>RbPPM_MA</t>
  </si>
  <si>
    <t>HfPPM_MA</t>
  </si>
  <si>
    <t>InPPM_MA</t>
  </si>
  <si>
    <t>RePPM_MA</t>
  </si>
  <si>
    <t>SePPM_MA</t>
  </si>
  <si>
    <t>TePPM_MA</t>
  </si>
  <si>
    <t>TlPPM_MA</t>
  </si>
  <si>
    <t>1531254</t>
  </si>
  <si>
    <t>BV WHI16000307</t>
  </si>
  <si>
    <t>1531255</t>
  </si>
  <si>
    <t>1531256</t>
  </si>
  <si>
    <t>1531257</t>
  </si>
  <si>
    <t>1531258</t>
  </si>
  <si>
    <t>1531259</t>
  </si>
  <si>
    <t>1531260</t>
  </si>
  <si>
    <t>1531261</t>
  </si>
  <si>
    <t>1531262</t>
  </si>
  <si>
    <t>1531263</t>
  </si>
  <si>
    <t>1531264</t>
  </si>
  <si>
    <t>1531265</t>
  </si>
  <si>
    <t>Au (ppb)</t>
  </si>
  <si>
    <t>Pt (ppb)</t>
  </si>
  <si>
    <t>Pd (ppb)</t>
  </si>
  <si>
    <t>Mo (ppm)</t>
  </si>
  <si>
    <t>Cu (ppm)</t>
  </si>
  <si>
    <t>Zn (ppm)</t>
  </si>
  <si>
    <t>Ag (ppm)</t>
  </si>
  <si>
    <t>Ni (ppm)</t>
  </si>
  <si>
    <t>Co (ppm)</t>
  </si>
  <si>
    <t>Cr (ppm)</t>
  </si>
  <si>
    <t>length (m)</t>
  </si>
  <si>
    <t>Lab_certificate_method</t>
  </si>
  <si>
    <t>Wgt_KG</t>
  </si>
  <si>
    <t>Total Wt_G</t>
  </si>
  <si>
    <t>Clay R-1_G</t>
  </si>
  <si>
    <t>Clay R-2_G</t>
  </si>
  <si>
    <t>Total Clay_G</t>
  </si>
  <si>
    <t>Mo_PPM</t>
  </si>
  <si>
    <t>Cu_PPM</t>
  </si>
  <si>
    <t>Pb_PPM</t>
  </si>
  <si>
    <t>Zn_PPM</t>
  </si>
  <si>
    <t>Ag_PPB</t>
  </si>
  <si>
    <t>Ni_PPM</t>
  </si>
  <si>
    <t>Co_PPM</t>
  </si>
  <si>
    <t>Mn_PPM</t>
  </si>
  <si>
    <t>Fe_pct</t>
  </si>
  <si>
    <t>As_PPM</t>
  </si>
  <si>
    <t>U_PPM</t>
  </si>
  <si>
    <t>Au_PPB</t>
  </si>
  <si>
    <t>Th_PPM</t>
  </si>
  <si>
    <t>Sr_PPM</t>
  </si>
  <si>
    <t>Cd_PPM</t>
  </si>
  <si>
    <t>Sb_PPM</t>
  </si>
  <si>
    <t>Bi_PPM</t>
  </si>
  <si>
    <t>V_PPM</t>
  </si>
  <si>
    <t>Ca_pct</t>
  </si>
  <si>
    <t>P_pct</t>
  </si>
  <si>
    <t>La_PPM</t>
  </si>
  <si>
    <t>Cr_PPM</t>
  </si>
  <si>
    <t>Mg_pct</t>
  </si>
  <si>
    <t>Ba_PPM</t>
  </si>
  <si>
    <t>Ti_pct</t>
  </si>
  <si>
    <t>B_PPM</t>
  </si>
  <si>
    <t>Al_pct</t>
  </si>
  <si>
    <t>Na_pct</t>
  </si>
  <si>
    <t>K_pct</t>
  </si>
  <si>
    <t>W_PPM</t>
  </si>
  <si>
    <t>Sc_PPM</t>
  </si>
  <si>
    <t>Tl_PPM</t>
  </si>
  <si>
    <t>S_pct</t>
  </si>
  <si>
    <t>Hg_PPB</t>
  </si>
  <si>
    <t>Se_PPM</t>
  </si>
  <si>
    <t>Te_PPM</t>
  </si>
  <si>
    <t>Ga_PPM</t>
  </si>
  <si>
    <t>Cs_PPM</t>
  </si>
  <si>
    <t>Ge_PPM</t>
  </si>
  <si>
    <t>Hf_PPM</t>
  </si>
  <si>
    <t>Nb_PPM</t>
  </si>
  <si>
    <t>Rb_PPM</t>
  </si>
  <si>
    <t>Sn_PPM</t>
  </si>
  <si>
    <t>Ta_PPM</t>
  </si>
  <si>
    <t>Zr_PPM</t>
  </si>
  <si>
    <t>Y_PPM</t>
  </si>
  <si>
    <t>Ce_PPM</t>
  </si>
  <si>
    <t>In_PPM</t>
  </si>
  <si>
    <t>Re_PPB</t>
  </si>
  <si>
    <t>Be_PPM</t>
  </si>
  <si>
    <t>Li_PPM</t>
  </si>
  <si>
    <t>Pd_PPB</t>
  </si>
  <si>
    <t>Pt_PPB</t>
  </si>
  <si>
    <t>BV WHI16000305 AQ250</t>
  </si>
  <si>
    <t>Lab_cert_method</t>
  </si>
  <si>
    <t>PGE</t>
  </si>
  <si>
    <t>ultramafic</t>
  </si>
  <si>
    <t>gold</t>
  </si>
  <si>
    <t>calcareous</t>
  </si>
  <si>
    <t>base_metal</t>
  </si>
  <si>
    <t>hydro_disp</t>
  </si>
  <si>
    <t>BV_WHI16000304_AQ251</t>
  </si>
  <si>
    <t>Ti_PPM</t>
  </si>
  <si>
    <t>1531151</t>
  </si>
  <si>
    <t>BV_WHI16000306_VG101</t>
  </si>
  <si>
    <t>0.15</t>
  </si>
  <si>
    <t>5.18</t>
  </si>
  <si>
    <t>0.62</t>
  </si>
  <si>
    <t>118.3</t>
  </si>
  <si>
    <t>15</t>
  </si>
  <si>
    <t>1.6</t>
  </si>
  <si>
    <t>0.56</t>
  </si>
  <si>
    <t>79</t>
  </si>
  <si>
    <t>0.119</t>
  </si>
  <si>
    <t>0.3</t>
  </si>
  <si>
    <t>0.03</t>
  </si>
  <si>
    <t>0.1</t>
  </si>
  <si>
    <t>0.09</t>
  </si>
  <si>
    <t>42</t>
  </si>
  <si>
    <t>0.04</t>
  </si>
  <si>
    <t>0.06</t>
  </si>
  <si>
    <t>0.01</t>
  </si>
  <si>
    <t>2</t>
  </si>
  <si>
    <t>1.07</t>
  </si>
  <si>
    <t>0.018</t>
  </si>
  <si>
    <t>2.6</t>
  </si>
  <si>
    <t>0.084</t>
  </si>
  <si>
    <t>115.9</t>
  </si>
  <si>
    <t>33</t>
  </si>
  <si>
    <t>8</t>
  </si>
  <si>
    <t>0.003</t>
  </si>
  <si>
    <t>0.27</t>
  </si>
  <si>
    <t>0.05</t>
  </si>
  <si>
    <t>0.4</t>
  </si>
  <si>
    <t>0.02</t>
  </si>
  <si>
    <t>37</t>
  </si>
  <si>
    <t>0.2</t>
  </si>
  <si>
    <t>0.055</t>
  </si>
  <si>
    <t>0.016</t>
  </si>
  <si>
    <t>0.07</t>
  </si>
  <si>
    <t>1.9</t>
  </si>
  <si>
    <t>0.002</t>
  </si>
  <si>
    <t>0.41</t>
  </si>
  <si>
    <t>0.439</t>
  </si>
  <si>
    <t>1.37</t>
  </si>
  <si>
    <t>0.5</t>
  </si>
  <si>
    <t>0.42</t>
  </si>
  <si>
    <t>1</t>
  </si>
  <si>
    <t>1531152</t>
  </si>
  <si>
    <t>0.17</t>
  </si>
  <si>
    <t>7.02</t>
  </si>
  <si>
    <t>0.53</t>
  </si>
  <si>
    <t>89.9</t>
  </si>
  <si>
    <t>62</t>
  </si>
  <si>
    <t>0.14</t>
  </si>
  <si>
    <t>36.2</t>
  </si>
  <si>
    <t>1.1</t>
  </si>
  <si>
    <t>0.021</t>
  </si>
  <si>
    <t>0.66</t>
  </si>
  <si>
    <t>2.9</t>
  </si>
  <si>
    <t>0.093</t>
  </si>
  <si>
    <t>91</t>
  </si>
  <si>
    <t>36</t>
  </si>
  <si>
    <t>5</t>
  </si>
  <si>
    <t>0.13</t>
  </si>
  <si>
    <t>25</t>
  </si>
  <si>
    <t>0.011</t>
  </si>
  <si>
    <t>0.52</t>
  </si>
  <si>
    <t>1.5</t>
  </si>
  <si>
    <t>0.49</t>
  </si>
  <si>
    <t>1531153</t>
  </si>
  <si>
    <t>7.01</t>
  </si>
  <si>
    <t>0.74</t>
  </si>
  <si>
    <t>85.1</t>
  </si>
  <si>
    <t>13</t>
  </si>
  <si>
    <t>2.3</t>
  </si>
  <si>
    <t>0.78</t>
  </si>
  <si>
    <t>124</t>
  </si>
  <si>
    <t>0.166</t>
  </si>
  <si>
    <t>0.11</t>
  </si>
  <si>
    <t>55</t>
  </si>
  <si>
    <t>3</t>
  </si>
  <si>
    <t>1.41</t>
  </si>
  <si>
    <t>0.031</t>
  </si>
  <si>
    <t>0.84</t>
  </si>
  <si>
    <t>0.099</t>
  </si>
  <si>
    <t>122.9</t>
  </si>
  <si>
    <t>44</t>
  </si>
  <si>
    <t>43</t>
  </si>
  <si>
    <t>0.08</t>
  </si>
  <si>
    <t>2.5</t>
  </si>
  <si>
    <t>0.57</t>
  </si>
  <si>
    <t>0.615</t>
  </si>
  <si>
    <t>1.92</t>
  </si>
  <si>
    <t>0.59</t>
  </si>
  <si>
    <t>1531154</t>
  </si>
  <si>
    <t>0.29</t>
  </si>
  <si>
    <t>9.31</t>
  </si>
  <si>
    <t>1.01</t>
  </si>
  <si>
    <t>114.8</t>
  </si>
  <si>
    <t>3.7</t>
  </si>
  <si>
    <t>161</t>
  </si>
  <si>
    <t>0.262</t>
  </si>
  <si>
    <t>0.8</t>
  </si>
  <si>
    <t>0.19</t>
  </si>
  <si>
    <t>48.9</t>
  </si>
  <si>
    <t>4</t>
  </si>
  <si>
    <t>1.62</t>
  </si>
  <si>
    <t>0.041</t>
  </si>
  <si>
    <t>1.31</t>
  </si>
  <si>
    <t>4.1</t>
  </si>
  <si>
    <t>0.116</t>
  </si>
  <si>
    <t>119.7</t>
  </si>
  <si>
    <t>64</t>
  </si>
  <si>
    <t>7</t>
  </si>
  <si>
    <t>0.21</t>
  </si>
  <si>
    <t>49</t>
  </si>
  <si>
    <t>0.143</t>
  </si>
  <si>
    <t>0.027</t>
  </si>
  <si>
    <t>4.4</t>
  </si>
  <si>
    <t>0.97</t>
  </si>
  <si>
    <t>0.979</t>
  </si>
  <si>
    <t>3.16</t>
  </si>
  <si>
    <t>0.98</t>
  </si>
  <si>
    <t>1531155</t>
  </si>
  <si>
    <t>8.9</t>
  </si>
  <si>
    <t>0.43</t>
  </si>
  <si>
    <t>61.5</t>
  </si>
  <si>
    <t>27</t>
  </si>
  <si>
    <t>0.46</t>
  </si>
  <si>
    <t>63</t>
  </si>
  <si>
    <t>0.111</t>
  </si>
  <si>
    <t>28.4</t>
  </si>
  <si>
    <t>0.015</t>
  </si>
  <si>
    <t>0.073</t>
  </si>
  <si>
    <t>60.8</t>
  </si>
  <si>
    <t>30</t>
  </si>
  <si>
    <t>0.16</t>
  </si>
  <si>
    <t>26</t>
  </si>
  <si>
    <t>0.014</t>
  </si>
  <si>
    <t>0.437</t>
  </si>
  <si>
    <t>1.16</t>
  </si>
  <si>
    <t>1531156</t>
  </si>
  <si>
    <t>8.3</t>
  </si>
  <si>
    <t>0.79</t>
  </si>
  <si>
    <t>70.9</t>
  </si>
  <si>
    <t>21</t>
  </si>
  <si>
    <t>2.8</t>
  </si>
  <si>
    <t>0.89</t>
  </si>
  <si>
    <t>96</t>
  </si>
  <si>
    <t>0.222</t>
  </si>
  <si>
    <t>0.7</t>
  </si>
  <si>
    <t>39</t>
  </si>
  <si>
    <t>0.92</t>
  </si>
  <si>
    <t>0.034</t>
  </si>
  <si>
    <t>3.8</t>
  </si>
  <si>
    <t>91.5</t>
  </si>
  <si>
    <t>57</t>
  </si>
  <si>
    <t>0.12</t>
  </si>
  <si>
    <t>47</t>
  </si>
  <si>
    <t>0.029</t>
  </si>
  <si>
    <t>3.1</t>
  </si>
  <si>
    <t>0.82</t>
  </si>
  <si>
    <t>0.792</t>
  </si>
  <si>
    <t>2.51</t>
  </si>
  <si>
    <t>1531157</t>
  </si>
  <si>
    <t>5.66</t>
  </si>
  <si>
    <t>120.1</t>
  </si>
  <si>
    <t>12</t>
  </si>
  <si>
    <t>1.8</t>
  </si>
  <si>
    <t>0.55</t>
  </si>
  <si>
    <t>86</t>
  </si>
  <si>
    <t>0.118</t>
  </si>
  <si>
    <t>42.9</t>
  </si>
  <si>
    <t>0.93</t>
  </si>
  <si>
    <t>0.078</t>
  </si>
  <si>
    <t>109.5</t>
  </si>
  <si>
    <t>34</t>
  </si>
  <si>
    <t>0.22</t>
  </si>
  <si>
    <t>0.005</t>
  </si>
  <si>
    <t>0.432</t>
  </si>
  <si>
    <t>1.22</t>
  </si>
  <si>
    <t>0.38</t>
  </si>
  <si>
    <t>1531158</t>
  </si>
  <si>
    <t>0.18</t>
  </si>
  <si>
    <t>8.24</t>
  </si>
  <si>
    <t>0.73</t>
  </si>
  <si>
    <t>130.4</t>
  </si>
  <si>
    <t>18</t>
  </si>
  <si>
    <t>122</t>
  </si>
  <si>
    <t>0.181</t>
  </si>
  <si>
    <t>69.6</t>
  </si>
  <si>
    <t>0.028</t>
  </si>
  <si>
    <t>0.87</t>
  </si>
  <si>
    <t>3.3</t>
  </si>
  <si>
    <t>182.8</t>
  </si>
  <si>
    <t>46</t>
  </si>
  <si>
    <t>9</t>
  </si>
  <si>
    <t>0.23</t>
  </si>
  <si>
    <t>66</t>
  </si>
  <si>
    <t>0.087</t>
  </si>
  <si>
    <t>0.72</t>
  </si>
  <si>
    <t>0.68</t>
  </si>
  <si>
    <t>2.01</t>
  </si>
  <si>
    <t>0.67</t>
  </si>
  <si>
    <t>1531159</t>
  </si>
  <si>
    <t>7.59</t>
  </si>
  <si>
    <t>123.2</t>
  </si>
  <si>
    <t>14</t>
  </si>
  <si>
    <t>0.83</t>
  </si>
  <si>
    <t>127</t>
  </si>
  <si>
    <t>0.165</t>
  </si>
  <si>
    <t>48</t>
  </si>
  <si>
    <t>1.35</t>
  </si>
  <si>
    <t>0.026</t>
  </si>
  <si>
    <t>3.2</t>
  </si>
  <si>
    <t>112.7</t>
  </si>
  <si>
    <t>45</t>
  </si>
  <si>
    <t>0.089</t>
  </si>
  <si>
    <t>0.017</t>
  </si>
  <si>
    <t>0.6</t>
  </si>
  <si>
    <t>0.605</t>
  </si>
  <si>
    <t>1.83</t>
  </si>
  <si>
    <t>1531160</t>
  </si>
  <si>
    <t>9.97</t>
  </si>
  <si>
    <t>0.95</t>
  </si>
  <si>
    <t>101</t>
  </si>
  <si>
    <t>38</t>
  </si>
  <si>
    <t>1.03</t>
  </si>
  <si>
    <t>180</t>
  </si>
  <si>
    <t>45.3</t>
  </si>
  <si>
    <t>0.037</t>
  </si>
  <si>
    <t>1.11</t>
  </si>
  <si>
    <t>3.9</t>
  </si>
  <si>
    <t>0.112</t>
  </si>
  <si>
    <t>96.8</t>
  </si>
  <si>
    <t>0.58</t>
  </si>
  <si>
    <t>0.023</t>
  </si>
  <si>
    <t>0.77</t>
  </si>
  <si>
    <t>0.839</t>
  </si>
  <si>
    <t>2.67</t>
  </si>
  <si>
    <t>0.81</t>
  </si>
  <si>
    <t>1531161</t>
  </si>
  <si>
    <t>9.08</t>
  </si>
  <si>
    <t>86.5</t>
  </si>
  <si>
    <t>20</t>
  </si>
  <si>
    <t>2.7</t>
  </si>
  <si>
    <t>118</t>
  </si>
  <si>
    <t>0.183</t>
  </si>
  <si>
    <t>37.9</t>
  </si>
  <si>
    <t>3.5</t>
  </si>
  <si>
    <t>102.1</t>
  </si>
  <si>
    <t>6</t>
  </si>
  <si>
    <t>53</t>
  </si>
  <si>
    <t>0.092</t>
  </si>
  <si>
    <t>3.6</t>
  </si>
  <si>
    <t>2.07</t>
  </si>
  <si>
    <t>1531162</t>
  </si>
  <si>
    <t>8.01</t>
  </si>
  <si>
    <t>82</t>
  </si>
  <si>
    <t>0.76</t>
  </si>
  <si>
    <t>69</t>
  </si>
  <si>
    <t>40.2</t>
  </si>
  <si>
    <t>1.05</t>
  </si>
  <si>
    <t>100.6</t>
  </si>
  <si>
    <t>0.088</t>
  </si>
  <si>
    <t>2.1</t>
  </si>
  <si>
    <t>0.001</t>
  </si>
  <si>
    <t>0.645</t>
  </si>
  <si>
    <t>1.95</t>
  </si>
  <si>
    <t>1531163</t>
  </si>
  <si>
    <t>8.81</t>
  </si>
  <si>
    <t>113.3</t>
  </si>
  <si>
    <t>2.4</t>
  </si>
  <si>
    <t>0.172</t>
  </si>
  <si>
    <t>54.2</t>
  </si>
  <si>
    <t>1.33</t>
  </si>
  <si>
    <t>0.038</t>
  </si>
  <si>
    <t>0.85</t>
  </si>
  <si>
    <t>3.4</t>
  </si>
  <si>
    <t>0.104</t>
  </si>
  <si>
    <t>143.7</t>
  </si>
  <si>
    <t>0.154</t>
  </si>
  <si>
    <t>4.5</t>
  </si>
  <si>
    <t>0.617</t>
  </si>
  <si>
    <t>1.85</t>
  </si>
  <si>
    <t>0.61</t>
  </si>
  <si>
    <t>1531164</t>
  </si>
  <si>
    <t>6.62</t>
  </si>
  <si>
    <t>88.9</t>
  </si>
  <si>
    <t>16</t>
  </si>
  <si>
    <t>1.7</t>
  </si>
  <si>
    <t>74</t>
  </si>
  <si>
    <t>0.101</t>
  </si>
  <si>
    <t>73.2</t>
  </si>
  <si>
    <t>1.25</t>
  </si>
  <si>
    <t>0.44</t>
  </si>
  <si>
    <t>0.074</t>
  </si>
  <si>
    <t>233.5</t>
  </si>
  <si>
    <t>24</t>
  </si>
  <si>
    <t>0.043</t>
  </si>
  <si>
    <t>0.33</t>
  </si>
  <si>
    <t>0.326</t>
  </si>
  <si>
    <t>0.99</t>
  </si>
  <si>
    <t>0.31</t>
  </si>
  <si>
    <t>1531165</t>
  </si>
  <si>
    <t>89.6</t>
  </si>
  <si>
    <t>19</t>
  </si>
  <si>
    <t>88</t>
  </si>
  <si>
    <t>0.169</t>
  </si>
  <si>
    <t>50.2</t>
  </si>
  <si>
    <t>1.34</t>
  </si>
  <si>
    <t>0.036</t>
  </si>
  <si>
    <t>102.4</t>
  </si>
  <si>
    <t>0.085</t>
  </si>
  <si>
    <t>0.009</t>
  </si>
  <si>
    <t>0.599</t>
  </si>
  <si>
    <t>1531166</t>
  </si>
  <si>
    <t>8.51</t>
  </si>
  <si>
    <t>91.4</t>
  </si>
  <si>
    <t>22</t>
  </si>
  <si>
    <t>1.08</t>
  </si>
  <si>
    <t>90</t>
  </si>
  <si>
    <t>0.235</t>
  </si>
  <si>
    <t>54.9</t>
  </si>
  <si>
    <t>1.42</t>
  </si>
  <si>
    <t>1.19</t>
  </si>
  <si>
    <t>117.7</t>
  </si>
  <si>
    <t>65</t>
  </si>
  <si>
    <t>0.004</t>
  </si>
  <si>
    <t>52</t>
  </si>
  <si>
    <t>0.019</t>
  </si>
  <si>
    <t>0.941</t>
  </si>
  <si>
    <t>2.81</t>
  </si>
  <si>
    <t>1531167</t>
  </si>
  <si>
    <t>6.42</t>
  </si>
  <si>
    <t>82.1</t>
  </si>
  <si>
    <t>1.4</t>
  </si>
  <si>
    <t>100</t>
  </si>
  <si>
    <t>0.094</t>
  </si>
  <si>
    <t>29.3</t>
  </si>
  <si>
    <t>0.068</t>
  </si>
  <si>
    <t>84</t>
  </si>
  <si>
    <t>40</t>
  </si>
  <si>
    <t>0.044</t>
  </si>
  <si>
    <t>1.3</t>
  </si>
  <si>
    <t>0.34</t>
  </si>
  <si>
    <t>0.333</t>
  </si>
  <si>
    <t>0.96</t>
  </si>
  <si>
    <t>1531168</t>
  </si>
  <si>
    <t>8.4</t>
  </si>
  <si>
    <t>0.71</t>
  </si>
  <si>
    <t>85.7</t>
  </si>
  <si>
    <t>17</t>
  </si>
  <si>
    <t>95</t>
  </si>
  <si>
    <t>0.171</t>
  </si>
  <si>
    <t>39.2</t>
  </si>
  <si>
    <t>80.4</t>
  </si>
  <si>
    <t>0.24</t>
  </si>
  <si>
    <t>0.638</t>
  </si>
  <si>
    <t>0.65</t>
  </si>
  <si>
    <t>1531169</t>
  </si>
  <si>
    <t>5.33</t>
  </si>
  <si>
    <t>0.48</t>
  </si>
  <si>
    <t>120.3</t>
  </si>
  <si>
    <t>0.108</t>
  </si>
  <si>
    <t>66.8</t>
  </si>
  <si>
    <t>1.29</t>
  </si>
  <si>
    <t>169.3</t>
  </si>
  <si>
    <t>29</t>
  </si>
  <si>
    <t>0.32</t>
  </si>
  <si>
    <t>0.045</t>
  </si>
  <si>
    <t>0.37</t>
  </si>
  <si>
    <t>0.403</t>
  </si>
  <si>
    <t>1.15</t>
  </si>
  <si>
    <t>1531170</t>
  </si>
  <si>
    <t>7.05</t>
  </si>
  <si>
    <t>0.51</t>
  </si>
  <si>
    <t>113.6</t>
  </si>
  <si>
    <t>0.102</t>
  </si>
  <si>
    <t>53.9</t>
  </si>
  <si>
    <t>157.1</t>
  </si>
  <si>
    <t>0.047</t>
  </si>
  <si>
    <t>0.007</t>
  </si>
  <si>
    <t>1.21</t>
  </si>
  <si>
    <t>1531171</t>
  </si>
  <si>
    <t>5.57</t>
  </si>
  <si>
    <t>121.4</t>
  </si>
  <si>
    <t>0.54</t>
  </si>
  <si>
    <t>0.113</t>
  </si>
  <si>
    <t>38.6</t>
  </si>
  <si>
    <t>0.076</t>
  </si>
  <si>
    <t>93.5</t>
  </si>
  <si>
    <t>32</t>
  </si>
  <si>
    <t>35</t>
  </si>
  <si>
    <t>0.051</t>
  </si>
  <si>
    <t>0.397</t>
  </si>
  <si>
    <t>1531172</t>
  </si>
  <si>
    <t>5.52</t>
  </si>
  <si>
    <t>0.39</t>
  </si>
  <si>
    <t>101.9</t>
  </si>
  <si>
    <t>1.2</t>
  </si>
  <si>
    <t>0.36</t>
  </si>
  <si>
    <t>102</t>
  </si>
  <si>
    <t>29.2</t>
  </si>
  <si>
    <t>2.2</t>
  </si>
  <si>
    <t>68</t>
  </si>
  <si>
    <t>31</t>
  </si>
  <si>
    <t>0.039</t>
  </si>
  <si>
    <t>0.008</t>
  </si>
  <si>
    <t>0.291</t>
  </si>
  <si>
    <t>0.26</t>
  </si>
  <si>
    <t>1531173</t>
  </si>
  <si>
    <t>6.5</t>
  </si>
  <si>
    <t>82.3</t>
  </si>
  <si>
    <t>89</t>
  </si>
  <si>
    <t>35.1</t>
  </si>
  <si>
    <t>0.022</t>
  </si>
  <si>
    <t>0.077</t>
  </si>
  <si>
    <t>61.2</t>
  </si>
  <si>
    <t>28</t>
  </si>
  <si>
    <t>0.059</t>
  </si>
  <si>
    <t>0.416</t>
  </si>
  <si>
    <t>1.27</t>
  </si>
  <si>
    <t>1531174</t>
  </si>
  <si>
    <t>7.12</t>
  </si>
  <si>
    <t>113.7</t>
  </si>
  <si>
    <t>98</t>
  </si>
  <si>
    <t>0.117</t>
  </si>
  <si>
    <t>51.8</t>
  </si>
  <si>
    <t>0.024</t>
  </si>
  <si>
    <t>118.7</t>
  </si>
  <si>
    <t>50</t>
  </si>
  <si>
    <t>0.054</t>
  </si>
  <si>
    <t>0.45</t>
  </si>
  <si>
    <t>1531175</t>
  </si>
  <si>
    <t>10.54</t>
  </si>
  <si>
    <t>94.2</t>
  </si>
  <si>
    <t>0.47</t>
  </si>
  <si>
    <t>72</t>
  </si>
  <si>
    <t>0.103</t>
  </si>
  <si>
    <t>37.4</t>
  </si>
  <si>
    <t>0.91</t>
  </si>
  <si>
    <t>0.064</t>
  </si>
  <si>
    <t>78.1</t>
  </si>
  <si>
    <t>0.012</t>
  </si>
  <si>
    <t>0.354</t>
  </si>
  <si>
    <t>1.12</t>
  </si>
  <si>
    <t>1531176</t>
  </si>
  <si>
    <t>5.97</t>
  </si>
  <si>
    <t>81.4</t>
  </si>
  <si>
    <t>77</t>
  </si>
  <si>
    <t>42.8</t>
  </si>
  <si>
    <t>0.64</t>
  </si>
  <si>
    <t>130.3</t>
  </si>
  <si>
    <t>0.065</t>
  </si>
  <si>
    <t>0.471</t>
  </si>
  <si>
    <t>1.53</t>
  </si>
  <si>
    <t>1531177</t>
  </si>
  <si>
    <t>8.16</t>
  </si>
  <si>
    <t>0.9</t>
  </si>
  <si>
    <t>115.5</t>
  </si>
  <si>
    <t>129</t>
  </si>
  <si>
    <t>0.204</t>
  </si>
  <si>
    <t>47.3</t>
  </si>
  <si>
    <t>104.3</t>
  </si>
  <si>
    <t>0.704</t>
  </si>
  <si>
    <t>2.16</t>
  </si>
  <si>
    <t>1531178</t>
  </si>
  <si>
    <t>8.69</t>
  </si>
  <si>
    <t>97.5</t>
  </si>
  <si>
    <t>0.126</t>
  </si>
  <si>
    <t>0.025</t>
  </si>
  <si>
    <t>0.081</t>
  </si>
  <si>
    <t>71.8</t>
  </si>
  <si>
    <t>61</t>
  </si>
  <si>
    <t>0.466</t>
  </si>
  <si>
    <t>1531179</t>
  </si>
  <si>
    <t>5.07</t>
  </si>
  <si>
    <t>71.5</t>
  </si>
  <si>
    <t>11</t>
  </si>
  <si>
    <t>78</t>
  </si>
  <si>
    <t>34.3</t>
  </si>
  <si>
    <t>1.13</t>
  </si>
  <si>
    <t>83.5</t>
  </si>
  <si>
    <t>0.412</t>
  </si>
  <si>
    <t>1.23</t>
  </si>
  <si>
    <t>0.35</t>
  </si>
  <si>
    <t>1531180</t>
  </si>
  <si>
    <t>8.98</t>
  </si>
  <si>
    <t>120.8</t>
  </si>
  <si>
    <t>0.184</t>
  </si>
  <si>
    <t>0.88</t>
  </si>
  <si>
    <t>83.8</t>
  </si>
  <si>
    <t>54</t>
  </si>
  <si>
    <t>0.086</t>
  </si>
  <si>
    <t>0.666</t>
  </si>
  <si>
    <t>2.05</t>
  </si>
  <si>
    <t>1531181</t>
  </si>
  <si>
    <t>9.82</t>
  </si>
  <si>
    <t>147.8</t>
  </si>
  <si>
    <t>0.167</t>
  </si>
  <si>
    <t>1.78</t>
  </si>
  <si>
    <t>160.8</t>
  </si>
  <si>
    <t>0.006</t>
  </si>
  <si>
    <t>0.072</t>
  </si>
  <si>
    <t>0.716</t>
  </si>
  <si>
    <t>2.12</t>
  </si>
  <si>
    <t>1531182</t>
  </si>
  <si>
    <t>0.28</t>
  </si>
  <si>
    <t>9.5</t>
  </si>
  <si>
    <t>1.02</t>
  </si>
  <si>
    <t>143.2</t>
  </si>
  <si>
    <t>112</t>
  </si>
  <si>
    <t>0.264</t>
  </si>
  <si>
    <t>57.2</t>
  </si>
  <si>
    <t>1.54</t>
  </si>
  <si>
    <t>4.7</t>
  </si>
  <si>
    <t>0.131</t>
  </si>
  <si>
    <t>139.6</t>
  </si>
  <si>
    <t>0.985</t>
  </si>
  <si>
    <t>2.92</t>
  </si>
  <si>
    <t>1531183</t>
  </si>
  <si>
    <t>8.17</t>
  </si>
  <si>
    <t>100.1</t>
  </si>
  <si>
    <t>0.159</t>
  </si>
  <si>
    <t>45.2</t>
  </si>
  <si>
    <t>0.095</t>
  </si>
  <si>
    <t>89.2</t>
  </si>
  <si>
    <t>0.083</t>
  </si>
  <si>
    <t>0.572</t>
  </si>
  <si>
    <t>1.94</t>
  </si>
  <si>
    <t>1531184</t>
  </si>
  <si>
    <t>8.04</t>
  </si>
  <si>
    <t>127.4</t>
  </si>
  <si>
    <t>107</t>
  </si>
  <si>
    <t>57.5</t>
  </si>
  <si>
    <t>114.7</t>
  </si>
  <si>
    <t>0.429</t>
  </si>
  <si>
    <t>1531185</t>
  </si>
  <si>
    <t>7.79</t>
  </si>
  <si>
    <t>141.1</t>
  </si>
  <si>
    <t>1.09</t>
  </si>
  <si>
    <t>152</t>
  </si>
  <si>
    <t>0.216</t>
  </si>
  <si>
    <t>44.3</t>
  </si>
  <si>
    <t>0.032</t>
  </si>
  <si>
    <t>0.114</t>
  </si>
  <si>
    <t>93.3</t>
  </si>
  <si>
    <t>2.31</t>
  </si>
  <si>
    <t>1531186</t>
  </si>
  <si>
    <t>0.25</t>
  </si>
  <si>
    <t>8.53</t>
  </si>
  <si>
    <t>116.1</t>
  </si>
  <si>
    <t>1.04</t>
  </si>
  <si>
    <t>0.237</t>
  </si>
  <si>
    <t>53.5</t>
  </si>
  <si>
    <t>1.24</t>
  </si>
  <si>
    <t>0.033</t>
  </si>
  <si>
    <t>0.106</t>
  </si>
  <si>
    <t>119.9</t>
  </si>
  <si>
    <t>2.64</t>
  </si>
  <si>
    <t>1531187</t>
  </si>
  <si>
    <t>7.94</t>
  </si>
  <si>
    <t>110.8</t>
  </si>
  <si>
    <t>0.94</t>
  </si>
  <si>
    <t>0.175</t>
  </si>
  <si>
    <t>78.8</t>
  </si>
  <si>
    <t>0.109</t>
  </si>
  <si>
    <t>195.1</t>
  </si>
  <si>
    <t>0.701</t>
  </si>
  <si>
    <t>1531188</t>
  </si>
  <si>
    <t>5.96</t>
  </si>
  <si>
    <t>136.3</t>
  </si>
  <si>
    <t>50.8</t>
  </si>
  <si>
    <t>0.066</t>
  </si>
  <si>
    <t>0.251</t>
  </si>
  <si>
    <t>0.69</t>
  </si>
  <si>
    <t>1531189</t>
  </si>
  <si>
    <t>6.93</t>
  </si>
  <si>
    <t>0.187</t>
  </si>
  <si>
    <t>58.3</t>
  </si>
  <si>
    <t>1.39</t>
  </si>
  <si>
    <t>132</t>
  </si>
  <si>
    <t>0.107</t>
  </si>
  <si>
    <t>0.705</t>
  </si>
  <si>
    <t>1.96</t>
  </si>
  <si>
    <t>1531190</t>
  </si>
  <si>
    <t>8.65</t>
  </si>
  <si>
    <t>104.8</t>
  </si>
  <si>
    <t>105</t>
  </si>
  <si>
    <t>0.185</t>
  </si>
  <si>
    <t>1.48</t>
  </si>
  <si>
    <t>104.4</t>
  </si>
  <si>
    <t>0.091</t>
  </si>
  <si>
    <t>0.676</t>
  </si>
  <si>
    <t>1.93</t>
  </si>
  <si>
    <t>1531191</t>
  </si>
  <si>
    <t>7.35</t>
  </si>
  <si>
    <t>62.7</t>
  </si>
  <si>
    <t>10</t>
  </si>
  <si>
    <t>38.9</t>
  </si>
  <si>
    <t>60.9</t>
  </si>
  <si>
    <t>0.048</t>
  </si>
  <si>
    <t>0.323</t>
  </si>
  <si>
    <t>1531192</t>
  </si>
  <si>
    <t>7.15</t>
  </si>
  <si>
    <t>115.3</t>
  </si>
  <si>
    <t>33.1</t>
  </si>
  <si>
    <t>0.075</t>
  </si>
  <si>
    <t>75.4</t>
  </si>
  <si>
    <t>0.277</t>
  </si>
  <si>
    <t>1531193</t>
  </si>
  <si>
    <t>6.02</t>
  </si>
  <si>
    <t>89.8</t>
  </si>
  <si>
    <t>45.8</t>
  </si>
  <si>
    <t>110.5</t>
  </si>
  <si>
    <t>0.067</t>
  </si>
  <si>
    <t>0.514</t>
  </si>
  <si>
    <t>1531194</t>
  </si>
  <si>
    <t>6.71</t>
  </si>
  <si>
    <t>126.4</t>
  </si>
  <si>
    <t>106</t>
  </si>
  <si>
    <t>66.3</t>
  </si>
  <si>
    <t>137.3</t>
  </si>
  <si>
    <t>0.049</t>
  </si>
  <si>
    <t>&lt;0.001</t>
  </si>
  <si>
    <t>1531195</t>
  </si>
  <si>
    <t>9.05</t>
  </si>
  <si>
    <t>124.1</t>
  </si>
  <si>
    <t>4.8</t>
  </si>
  <si>
    <t>1.52</t>
  </si>
  <si>
    <t>140</t>
  </si>
  <si>
    <t>52.3</t>
  </si>
  <si>
    <t>1.38</t>
  </si>
  <si>
    <t>0.141</t>
  </si>
  <si>
    <t>106.8</t>
  </si>
  <si>
    <t>81</t>
  </si>
  <si>
    <t>1.226</t>
  </si>
  <si>
    <t>3.46</t>
  </si>
  <si>
    <t>1531196</t>
  </si>
  <si>
    <t>8.86</t>
  </si>
  <si>
    <t>98.5</t>
  </si>
  <si>
    <t>0.244</t>
  </si>
  <si>
    <t>1.59</t>
  </si>
  <si>
    <t>99.4</t>
  </si>
  <si>
    <t>67</t>
  </si>
  <si>
    <t>0.123</t>
  </si>
  <si>
    <t>0.882</t>
  </si>
  <si>
    <t>2.77</t>
  </si>
  <si>
    <t>1531197</t>
  </si>
  <si>
    <t>8.37</t>
  </si>
  <si>
    <t>97.4</t>
  </si>
  <si>
    <t>94</t>
  </si>
  <si>
    <t>47.5</t>
  </si>
  <si>
    <t>0.86</t>
  </si>
  <si>
    <t>0.357</t>
  </si>
  <si>
    <t>1531198</t>
  </si>
  <si>
    <t>7.09</t>
  </si>
  <si>
    <t>99.3</t>
  </si>
  <si>
    <t>109.7</t>
  </si>
  <si>
    <t>&lt;0.1</t>
  </si>
  <si>
    <t>0.057</t>
  </si>
  <si>
    <t>0.424</t>
  </si>
  <si>
    <t>1531199</t>
  </si>
  <si>
    <t>96.2</t>
  </si>
  <si>
    <t>38.4</t>
  </si>
  <si>
    <t>0.053</t>
  </si>
  <si>
    <t>90.5</t>
  </si>
  <si>
    <t>1531200</t>
  </si>
  <si>
    <t>5.83</t>
  </si>
  <si>
    <t>110.7</t>
  </si>
  <si>
    <t>80</t>
  </si>
  <si>
    <t>58.8</t>
  </si>
  <si>
    <t>1.65</t>
  </si>
  <si>
    <t>179.2</t>
  </si>
  <si>
    <t>0.061</t>
  </si>
  <si>
    <t>0.459</t>
  </si>
  <si>
    <t>7.53</t>
  </si>
  <si>
    <t>54.4</t>
  </si>
  <si>
    <t>0.069</t>
  </si>
  <si>
    <t>143.1</t>
  </si>
  <si>
    <t>0.353</t>
  </si>
  <si>
    <t>1.06</t>
  </si>
  <si>
    <t>7.57</t>
  </si>
  <si>
    <t>95.3</t>
  </si>
  <si>
    <t>59</t>
  </si>
  <si>
    <t>26.7</t>
  </si>
  <si>
    <t>60.7</t>
  </si>
  <si>
    <t>0.035</t>
  </si>
  <si>
    <t>0.259</t>
  </si>
  <si>
    <t>9.84</t>
  </si>
  <si>
    <t>115.8</t>
  </si>
  <si>
    <t>0.056</t>
  </si>
  <si>
    <t>77.1</t>
  </si>
  <si>
    <t>0.058</t>
  </si>
  <si>
    <t>186.9</t>
  </si>
  <si>
    <t>0.218</t>
  </si>
  <si>
    <t>8.55</t>
  </si>
  <si>
    <t>31.1</t>
  </si>
  <si>
    <t>65.2</t>
  </si>
  <si>
    <t>0.434</t>
  </si>
  <si>
    <t>6.48</t>
  </si>
  <si>
    <t>23</t>
  </si>
  <si>
    <t>0.098</t>
  </si>
  <si>
    <t>43.8</t>
  </si>
  <si>
    <t>0.046</t>
  </si>
  <si>
    <t>0.387</t>
  </si>
  <si>
    <t>6.2</t>
  </si>
  <si>
    <t>68.7</t>
  </si>
  <si>
    <t>37.2</t>
  </si>
  <si>
    <t>81.7</t>
  </si>
  <si>
    <t>7.55</t>
  </si>
  <si>
    <t>0.124</t>
  </si>
  <si>
    <t>44.2</t>
  </si>
  <si>
    <t>92.4</t>
  </si>
  <si>
    <t>0.488</t>
  </si>
  <si>
    <t>1.43</t>
  </si>
  <si>
    <t>6.77</t>
  </si>
  <si>
    <t>81.5</t>
  </si>
  <si>
    <t>42.3</t>
  </si>
  <si>
    <t>0.052</t>
  </si>
  <si>
    <t>105.3</t>
  </si>
  <si>
    <t>0.256</t>
  </si>
  <si>
    <t>5.09</t>
  </si>
  <si>
    <t>114.4</t>
  </si>
  <si>
    <t>71</t>
  </si>
  <si>
    <t>47.6</t>
  </si>
  <si>
    <t>107.6</t>
  </si>
  <si>
    <t>0.324</t>
  </si>
  <si>
    <t>7.87</t>
  </si>
  <si>
    <t>124.8</t>
  </si>
  <si>
    <t>59.9</t>
  </si>
  <si>
    <t>163.2</t>
  </si>
  <si>
    <t>0.042</t>
  </si>
  <si>
    <t>0.367</t>
  </si>
  <si>
    <t>6.03</t>
  </si>
  <si>
    <t>0.105</t>
  </si>
  <si>
    <t>1.17</t>
  </si>
  <si>
    <t>110.4</t>
  </si>
  <si>
    <t>0.396</t>
  </si>
  <si>
    <t>1.26</t>
  </si>
  <si>
    <t>7.56</t>
  </si>
  <si>
    <t>130.5</t>
  </si>
  <si>
    <t>0.135</t>
  </si>
  <si>
    <t>63.9</t>
  </si>
  <si>
    <t>202.3</t>
  </si>
  <si>
    <t>0.527</t>
  </si>
  <si>
    <t>1.46</t>
  </si>
  <si>
    <t>5.28</t>
  </si>
  <si>
    <t>60</t>
  </si>
  <si>
    <t>0.096</t>
  </si>
  <si>
    <t>26.4</t>
  </si>
  <si>
    <t>0.071</t>
  </si>
  <si>
    <t>54.3</t>
  </si>
  <si>
    <t>0.308</t>
  </si>
  <si>
    <t>5.06</t>
  </si>
  <si>
    <t>61.9</t>
  </si>
  <si>
    <t>159.8</t>
  </si>
  <si>
    <t>0.301</t>
  </si>
  <si>
    <t>7.1</t>
  </si>
  <si>
    <t>79.3</t>
  </si>
  <si>
    <t>33.7</t>
  </si>
  <si>
    <t>0.062</t>
  </si>
  <si>
    <t>79.8</t>
  </si>
  <si>
    <t>0.342</t>
  </si>
  <si>
    <t>6.36</t>
  </si>
  <si>
    <t>97</t>
  </si>
  <si>
    <t>44.9</t>
  </si>
  <si>
    <t>114.2</t>
  </si>
  <si>
    <t>0.013</t>
  </si>
  <si>
    <t>62.4</t>
  </si>
  <si>
    <t>0.147</t>
  </si>
  <si>
    <t>32.8</t>
  </si>
  <si>
    <t>0.082</t>
  </si>
  <si>
    <t>56.9</t>
  </si>
  <si>
    <t>1.56</t>
  </si>
  <si>
    <t>51.4</t>
  </si>
  <si>
    <t>127.3</t>
  </si>
  <si>
    <t>8.93</t>
  </si>
  <si>
    <t>101.2</t>
  </si>
  <si>
    <t>39.3</t>
  </si>
  <si>
    <t>83.1</t>
  </si>
  <si>
    <t>0.265</t>
  </si>
  <si>
    <t>5.3</t>
  </si>
  <si>
    <t>119.4</t>
  </si>
  <si>
    <t>75</t>
  </si>
  <si>
    <t>58.9</t>
  </si>
  <si>
    <t>140.9</t>
  </si>
  <si>
    <t>0.267</t>
  </si>
  <si>
    <t>6.33</t>
  </si>
  <si>
    <t>71.6</t>
  </si>
  <si>
    <t>0.097</t>
  </si>
  <si>
    <t>40.8</t>
  </si>
  <si>
    <t>80.8</t>
  </si>
  <si>
    <t>0.335</t>
  </si>
  <si>
    <t>6.3</t>
  </si>
  <si>
    <t>129.1</t>
  </si>
  <si>
    <t>93</t>
  </si>
  <si>
    <t>47.1</t>
  </si>
  <si>
    <t>117.2</t>
  </si>
  <si>
    <t>0.328</t>
  </si>
  <si>
    <t>6.39</t>
  </si>
  <si>
    <t>94.8</t>
  </si>
  <si>
    <t>25.9</t>
  </si>
  <si>
    <t>0.321</t>
  </si>
  <si>
    <t>8.68</t>
  </si>
  <si>
    <t>1.14</t>
  </si>
  <si>
    <t>128.8</t>
  </si>
  <si>
    <t>0.258</t>
  </si>
  <si>
    <t>82.5</t>
  </si>
  <si>
    <t>0.132</t>
  </si>
  <si>
    <t>0.924</t>
  </si>
  <si>
    <t>5.27</t>
  </si>
  <si>
    <t>97.8</t>
  </si>
  <si>
    <t>36.1</t>
  </si>
  <si>
    <t>76.6</t>
  </si>
  <si>
    <t>0.358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</si>
  <si>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</si>
  <si>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</si>
  <si>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</si>
  <si>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</si>
  <si>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</si>
  <si>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</si>
  <si>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</si>
  <si>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</si>
  <si>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</si>
  <si>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</si>
  <si>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</si>
  <si>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</si>
  <si>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</si>
  <si>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Ag (ppb)</t>
  </si>
  <si>
    <t>PGEs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</si>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</sst>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 Bold"/>
    </font>
    <font>
      <sz val="13"/>
      <color theme="1"/>
      <name val="Arial"/>
      <family val="2"/>
    </font>
    <font>
      <sz val="14"/>
      <color theme="1"/>
      <name val="Arial"/>
      <family val="2"/>
    </font>
    <font>
      <sz val="16"/>
      <color indexed="206"/>
      <name val="Arial Black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 Black"/>
      <family val="2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gray0625">
        <fgColor theme="2" tint="-0.24994659260841701"/>
        <bgColor theme="0" tint="-0.14996795556505021"/>
      </patternFill>
    </fill>
    <fill>
      <patternFill patternType="solid">
        <fgColor theme="2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2" tint="-0.24994659260841701"/>
        <bgColor theme="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fgColor theme="2" tint="-0.24994659260841701"/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73FDD6"/>
      </left>
      <right style="medium">
        <color rgb="FF73FDD6"/>
      </right>
      <top style="medium">
        <color rgb="FF73FDD6"/>
      </top>
      <bottom style="medium">
        <color rgb="FF73FDD6"/>
      </bottom>
      <diagonal/>
    </border>
    <border>
      <left/>
      <right style="medium">
        <color rgb="FF73FDD6"/>
      </right>
      <top style="medium">
        <color rgb="FF73FDD6"/>
      </top>
      <bottom style="medium">
        <color rgb="FF73FDD6"/>
      </bottom>
      <diagonal/>
    </border>
    <border>
      <left style="medium">
        <color rgb="FF73FDD6"/>
      </left>
      <right style="medium">
        <color rgb="FF73FDD6"/>
      </right>
      <top/>
      <bottom style="medium">
        <color rgb="FF73FDD6"/>
      </bottom>
      <diagonal/>
    </border>
    <border>
      <left style="medium">
        <color rgb="FFFF2F92"/>
      </left>
      <right style="medium">
        <color rgb="FF73FDD6"/>
      </right>
      <top style="medium">
        <color rgb="FFFF2F92"/>
      </top>
      <bottom style="medium">
        <color rgb="FF73FDD6"/>
      </bottom>
      <diagonal/>
    </border>
    <border>
      <left style="medium">
        <color rgb="FF73FDD6"/>
      </left>
      <right style="medium">
        <color rgb="FF73FDD6"/>
      </right>
      <top style="medium">
        <color rgb="FFFF2F92"/>
      </top>
      <bottom style="medium">
        <color rgb="FF73FDD6"/>
      </bottom>
      <diagonal/>
    </border>
    <border>
      <left style="medium">
        <color rgb="FF73FDD6"/>
      </left>
      <right style="medium">
        <color rgb="FFFF2F92"/>
      </right>
      <top style="medium">
        <color rgb="FFFF2F92"/>
      </top>
      <bottom style="medium">
        <color rgb="FF73FDD6"/>
      </bottom>
      <diagonal/>
    </border>
    <border>
      <left style="medium">
        <color rgb="FFFF2F92"/>
      </left>
      <right style="medium">
        <color rgb="FF73FDD6"/>
      </right>
      <top style="medium">
        <color rgb="FF73FDD6"/>
      </top>
      <bottom style="medium">
        <color rgb="FF73FDD6"/>
      </bottom>
      <diagonal/>
    </border>
    <border>
      <left style="medium">
        <color rgb="FF73FDD6"/>
      </left>
      <right style="medium">
        <color rgb="FFFF2F92"/>
      </right>
      <top style="medium">
        <color rgb="FF73FDD6"/>
      </top>
      <bottom style="medium">
        <color rgb="FF73FDD6"/>
      </bottom>
      <diagonal/>
    </border>
    <border>
      <left style="medium">
        <color rgb="FFFF2F92"/>
      </left>
      <right style="medium">
        <color rgb="FF73FDD6"/>
      </right>
      <top style="medium">
        <color rgb="FF73FDD6"/>
      </top>
      <bottom style="medium">
        <color rgb="FFFF2F92"/>
      </bottom>
      <diagonal/>
    </border>
    <border>
      <left style="medium">
        <color rgb="FF73FDD6"/>
      </left>
      <right style="medium">
        <color rgb="FF73FDD6"/>
      </right>
      <top style="medium">
        <color rgb="FF73FDD6"/>
      </top>
      <bottom style="medium">
        <color rgb="FFFF2F92"/>
      </bottom>
      <diagonal/>
    </border>
    <border>
      <left style="medium">
        <color rgb="FF73FDD6"/>
      </left>
      <right style="medium">
        <color rgb="FFFF2F92"/>
      </right>
      <top style="medium">
        <color rgb="FF73FDD6"/>
      </top>
      <bottom style="medium">
        <color rgb="FFFF2F92"/>
      </bottom>
      <diagonal/>
    </border>
    <border>
      <left style="medium">
        <color rgb="FF73FDD6"/>
      </left>
      <right/>
      <top style="medium">
        <color rgb="FF73FDD6"/>
      </top>
      <bottom style="medium">
        <color rgb="FF73FDD6"/>
      </bottom>
      <diagonal/>
    </border>
    <border>
      <left style="double">
        <color rgb="FF73FDD6"/>
      </left>
      <right style="double">
        <color rgb="FF73FDD6"/>
      </right>
      <top style="double">
        <color rgb="FF73FDD6"/>
      </top>
      <bottom style="double">
        <color rgb="FF73FDD6"/>
      </bottom>
      <diagonal/>
    </border>
    <border>
      <left style="thin">
        <color auto="1"/>
      </left>
      <right style="thin">
        <color auto="1"/>
      </right>
      <top style="double">
        <color rgb="FFFF2F92"/>
      </top>
      <bottom style="double">
        <color rgb="FFFF2F92"/>
      </bottom>
      <diagonal/>
    </border>
    <border>
      <left style="double">
        <color rgb="FFFF2F92"/>
      </left>
      <right style="double">
        <color rgb="FFFF2F92"/>
      </right>
      <top style="double">
        <color rgb="FFFF2F92"/>
      </top>
      <bottom style="double">
        <color rgb="FFFF2F92"/>
      </bottom>
      <diagonal/>
    </border>
    <border>
      <left style="double">
        <color rgb="FF73FDD6"/>
      </left>
      <right/>
      <top style="double">
        <color rgb="FF73FDD6"/>
      </top>
      <bottom style="double">
        <color rgb="FF73FDD6"/>
      </bottom>
      <diagonal/>
    </border>
    <border>
      <left/>
      <right style="double">
        <color rgb="FF73FDD6"/>
      </right>
      <top style="double">
        <color rgb="FF73FDD6"/>
      </top>
      <bottom style="double">
        <color rgb="FF73FDD6"/>
      </bottom>
      <diagonal/>
    </border>
    <border>
      <left style="double">
        <color rgb="FF73FDD6"/>
      </left>
      <right style="double">
        <color rgb="FF73FDD6"/>
      </right>
      <top style="double">
        <color rgb="FF73FDD6"/>
      </top>
      <bottom/>
      <diagonal/>
    </border>
    <border>
      <left style="double">
        <color rgb="FF73FDD6"/>
      </left>
      <right style="double">
        <color rgb="FF73FDD6"/>
      </right>
      <top/>
      <bottom style="double">
        <color rgb="FF73FDD6"/>
      </bottom>
      <diagonal/>
    </border>
    <border>
      <left style="thin">
        <color theme="1"/>
      </left>
      <right style="thin">
        <color theme="1"/>
      </right>
      <top style="double">
        <color rgb="FFFF2F92"/>
      </top>
      <bottom style="double">
        <color rgb="FFFF2F9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/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6" fontId="4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" xfId="0" applyFont="1" applyFill="1" applyBorder="1"/>
    <xf numFmtId="1" fontId="5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6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6" borderId="21" xfId="0" applyNumberFormat="1" applyFont="1" applyFill="1" applyBorder="1" applyAlignment="1" applyProtection="1">
      <alignment horizontal="center" vertical="center" wrapText="1"/>
      <protection locked="0"/>
    </xf>
    <xf numFmtId="9" fontId="11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16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9" fontId="4" fillId="0" borderId="21" xfId="0" applyNumberFormat="1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9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4" fillId="0" borderId="21" xfId="0" applyNumberFormat="1" applyFont="1" applyFill="1" applyBorder="1" applyAlignment="1" applyProtection="1">
      <alignment horizontal="center" vertical="center"/>
      <protection locked="0"/>
    </xf>
    <xf numFmtId="16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9" fontId="4" fillId="0" borderId="21" xfId="0" applyNumberFormat="1" applyFont="1" applyFill="1" applyBorder="1" applyAlignment="1" applyProtection="1">
      <alignment horizontal="center" vertical="center"/>
      <protection locked="0"/>
    </xf>
    <xf numFmtId="11" fontId="4" fillId="0" borderId="21" xfId="0" applyNumberFormat="1" applyFont="1" applyBorder="1" applyAlignment="1" applyProtection="1">
      <alignment horizontal="center" vertical="center"/>
      <protection locked="0"/>
    </xf>
    <xf numFmtId="0" fontId="1" fillId="0" borderId="21" xfId="0" applyNumberFormat="1" applyFont="1" applyBorder="1" applyAlignment="1" applyProtection="1">
      <alignment horizontal="center" vertical="center"/>
      <protection locked="0"/>
    </xf>
    <xf numFmtId="9" fontId="1" fillId="0" borderId="21" xfId="0" applyNumberFormat="1" applyFont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5" borderId="21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15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/>
    <xf numFmtId="1" fontId="0" fillId="0" borderId="0" xfId="0" applyNumberFormat="1" applyFill="1"/>
    <xf numFmtId="0" fontId="14" fillId="0" borderId="0" xfId="0" applyNumberFormat="1" applyFont="1" applyFill="1" applyBorder="1" applyAlignment="1" applyProtection="1"/>
    <xf numFmtId="0" fontId="13" fillId="0" borderId="0" xfId="0" applyFont="1"/>
    <xf numFmtId="2" fontId="13" fillId="0" borderId="0" xfId="0" applyNumberFormat="1" applyFont="1"/>
    <xf numFmtId="2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0" fontId="16" fillId="0" borderId="1" xfId="0" applyFont="1" applyBorder="1"/>
    <xf numFmtId="0" fontId="16" fillId="0" borderId="2" xfId="0" applyFont="1" applyBorder="1"/>
    <xf numFmtId="0" fontId="15" fillId="0" borderId="21" xfId="0" applyFont="1" applyBorder="1"/>
    <xf numFmtId="1" fontId="15" fillId="0" borderId="21" xfId="0" applyNumberFormat="1" applyFont="1" applyFill="1" applyBorder="1" applyAlignment="1" applyProtection="1"/>
    <xf numFmtId="164" fontId="15" fillId="0" borderId="21" xfId="0" applyNumberFormat="1" applyFont="1" applyFill="1" applyBorder="1" applyAlignment="1" applyProtection="1"/>
    <xf numFmtId="0" fontId="16" fillId="10" borderId="21" xfId="0" applyFont="1" applyFill="1" applyBorder="1"/>
    <xf numFmtId="0" fontId="16" fillId="11" borderId="21" xfId="0" applyFont="1" applyFill="1" applyBorder="1"/>
    <xf numFmtId="0" fontId="16" fillId="0" borderId="12" xfId="0" applyFont="1" applyBorder="1"/>
    <xf numFmtId="0" fontId="0" fillId="0" borderId="12" xfId="0" applyFont="1" applyBorder="1"/>
    <xf numFmtId="0" fontId="0" fillId="0" borderId="3" xfId="0" applyFont="1" applyBorder="1"/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9" fontId="17" fillId="2" borderId="5" xfId="0" applyNumberFormat="1" applyFont="1" applyFill="1" applyBorder="1" applyAlignment="1">
      <alignment horizontal="center" vertical="center" wrapText="1"/>
    </xf>
    <xf numFmtId="9" fontId="17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22" xfId="0" applyFill="1" applyBorder="1" applyAlignment="1"/>
    <xf numFmtId="0" fontId="19" fillId="0" borderId="23" xfId="0" applyFont="1" applyFill="1" applyBorder="1" applyAlignment="1">
      <alignment horizontal="centerContinuous" wrapText="1"/>
    </xf>
    <xf numFmtId="0" fontId="19" fillId="0" borderId="23" xfId="0" applyFont="1" applyFill="1" applyBorder="1" applyAlignment="1">
      <alignment horizontal="centerContinuous"/>
    </xf>
    <xf numFmtId="0" fontId="17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21" xfId="0" applyBorder="1"/>
    <xf numFmtId="0" fontId="2" fillId="0" borderId="2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0" fillId="0" borderId="24" xfId="0" applyBorder="1"/>
    <xf numFmtId="0" fontId="18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6" fillId="0" borderId="27" xfId="0" applyFont="1" applyBorder="1"/>
    <xf numFmtId="0" fontId="16" fillId="0" borderId="28" xfId="0" applyFont="1" applyBorder="1"/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/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/>
    <xf numFmtId="0" fontId="15" fillId="0" borderId="33" xfId="0" applyFont="1" applyBorder="1"/>
    <xf numFmtId="164" fontId="0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941651"/>
      <color rgb="FF73FDD6"/>
      <color rgb="FF00FDFF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2F92"/>
  </sheetPr>
  <dimension ref="A1:CK258"/>
  <sheetViews>
    <sheetView showRuler="0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9" sqref="K29"/>
    </sheetView>
  </sheetViews>
  <sheetFormatPr defaultColWidth="10.69921875" defaultRowHeight="18.600000000000001" x14ac:dyDescent="0.3"/>
  <cols>
    <col min="1" max="1" width="12.3984375" style="78" bestFit="1" customWidth="1"/>
    <col min="2" max="2" width="10.5" style="97" bestFit="1" customWidth="1"/>
    <col min="3" max="3" width="8.69921875" style="77" bestFit="1" customWidth="1"/>
    <col min="4" max="4" width="11.5" style="77" customWidth="1"/>
    <col min="5" max="5" width="16" style="103" bestFit="1" customWidth="1"/>
    <col min="6" max="6" width="14.5" style="77" customWidth="1"/>
    <col min="7" max="7" width="7.69921875" style="77" bestFit="1" customWidth="1"/>
    <col min="8" max="8" width="9.59765625" style="77" bestFit="1" customWidth="1"/>
    <col min="9" max="9" width="10.5" style="77" bestFit="1" customWidth="1"/>
    <col min="10" max="10" width="13.5" style="97" bestFit="1" customWidth="1"/>
    <col min="11" max="11" width="17.69921875" style="77" bestFit="1" customWidth="1"/>
    <col min="12" max="12" width="59.5" style="103" bestFit="1" customWidth="1"/>
    <col min="13" max="13" width="10.59765625" style="77" bestFit="1" customWidth="1"/>
    <col min="14" max="14" width="11.3984375" style="77" bestFit="1" customWidth="1"/>
    <col min="15" max="15" width="11.5" style="77" bestFit="1" customWidth="1"/>
    <col min="16" max="16" width="9" style="98" bestFit="1" customWidth="1"/>
    <col min="17" max="17" width="7.3984375" style="98" bestFit="1" customWidth="1"/>
    <col min="18" max="18" width="5.59765625" style="98" bestFit="1" customWidth="1"/>
    <col min="19" max="21" width="7.59765625" style="98" bestFit="1" customWidth="1"/>
    <col min="22" max="22" width="9.69921875" style="98" bestFit="1" customWidth="1"/>
    <col min="23" max="23" width="12.59765625" style="77" bestFit="1" customWidth="1"/>
    <col min="24" max="24" width="12.3984375" style="77" bestFit="1" customWidth="1"/>
    <col min="25" max="25" width="19.69921875" style="77" bestFit="1" customWidth="1"/>
    <col min="26" max="26" width="16.3984375" style="77" customWidth="1"/>
    <col min="27" max="16384" width="10.69921875" style="77"/>
  </cols>
  <sheetData>
    <row r="1" spans="1:89" ht="55.8" x14ac:dyDescent="0.3">
      <c r="A1" s="71" t="s">
        <v>75</v>
      </c>
      <c r="B1" s="72" t="s">
        <v>280</v>
      </c>
      <c r="C1" s="73" t="s">
        <v>2</v>
      </c>
      <c r="D1" s="73" t="s">
        <v>3</v>
      </c>
      <c r="E1" s="99" t="s">
        <v>66</v>
      </c>
      <c r="F1" s="73" t="s">
        <v>1</v>
      </c>
      <c r="G1" s="73" t="s">
        <v>4</v>
      </c>
      <c r="H1" s="73" t="s">
        <v>178</v>
      </c>
      <c r="I1" s="73" t="s">
        <v>179</v>
      </c>
      <c r="J1" s="74" t="s">
        <v>73</v>
      </c>
      <c r="K1" s="71" t="s">
        <v>24</v>
      </c>
      <c r="L1" s="99" t="s">
        <v>9</v>
      </c>
      <c r="M1" s="71" t="s">
        <v>74</v>
      </c>
      <c r="N1" s="73" t="s">
        <v>10</v>
      </c>
      <c r="O1" s="71" t="s">
        <v>25</v>
      </c>
      <c r="P1" s="75" t="s">
        <v>691</v>
      </c>
      <c r="Q1" s="75" t="s">
        <v>692</v>
      </c>
      <c r="R1" s="75" t="s">
        <v>693</v>
      </c>
      <c r="S1" s="75" t="s">
        <v>694</v>
      </c>
      <c r="T1" s="75" t="s">
        <v>695</v>
      </c>
      <c r="U1" s="75" t="s">
        <v>696</v>
      </c>
      <c r="V1" s="75" t="s">
        <v>149</v>
      </c>
      <c r="W1" s="73" t="s">
        <v>11</v>
      </c>
      <c r="X1" s="73" t="s">
        <v>12</v>
      </c>
      <c r="Y1" s="73" t="s">
        <v>13</v>
      </c>
      <c r="Z1" s="73" t="s">
        <v>64</v>
      </c>
      <c r="AA1" s="76" t="s">
        <v>148</v>
      </c>
      <c r="AB1" t="s">
        <v>715</v>
      </c>
      <c r="AC1" t="s">
        <v>216</v>
      </c>
      <c r="AD1" t="s">
        <v>850</v>
      </c>
      <c r="AE1" t="s">
        <v>796</v>
      </c>
      <c r="AF1" t="s">
        <v>797</v>
      </c>
      <c r="AG1" t="s">
        <v>798</v>
      </c>
      <c r="AH1" t="s">
        <v>799</v>
      </c>
      <c r="AI1" t="s">
        <v>800</v>
      </c>
      <c r="AJ1" t="s">
        <v>801</v>
      </c>
      <c r="AK1" t="s">
        <v>802</v>
      </c>
      <c r="AL1" t="s">
        <v>803</v>
      </c>
      <c r="AM1" t="s">
        <v>804</v>
      </c>
      <c r="AN1" t="s">
        <v>805</v>
      </c>
      <c r="AO1" t="s">
        <v>806</v>
      </c>
      <c r="AP1" t="s">
        <v>807</v>
      </c>
      <c r="AQ1" t="s">
        <v>808</v>
      </c>
      <c r="AR1" t="s">
        <v>809</v>
      </c>
      <c r="AS1" t="s">
        <v>810</v>
      </c>
      <c r="AT1" t="s">
        <v>811</v>
      </c>
      <c r="AU1" t="s">
        <v>812</v>
      </c>
      <c r="AV1" t="s">
        <v>813</v>
      </c>
      <c r="AW1" t="s">
        <v>814</v>
      </c>
      <c r="AX1" t="s">
        <v>815</v>
      </c>
      <c r="AY1" t="s">
        <v>816</v>
      </c>
      <c r="AZ1" t="s">
        <v>817</v>
      </c>
      <c r="BA1" t="s">
        <v>818</v>
      </c>
      <c r="BB1" t="s">
        <v>819</v>
      </c>
      <c r="BC1" t="s">
        <v>820</v>
      </c>
      <c r="BD1" t="s">
        <v>821</v>
      </c>
      <c r="BE1" t="s">
        <v>822</v>
      </c>
      <c r="BF1" t="s">
        <v>823</v>
      </c>
      <c r="BG1" t="s">
        <v>824</v>
      </c>
      <c r="BH1" t="s">
        <v>825</v>
      </c>
      <c r="BI1" t="s">
        <v>826</v>
      </c>
      <c r="BJ1" t="s">
        <v>827</v>
      </c>
      <c r="BK1" t="s">
        <v>828</v>
      </c>
      <c r="BL1" t="s">
        <v>829</v>
      </c>
      <c r="BM1" t="s">
        <v>830</v>
      </c>
      <c r="BN1" t="s">
        <v>831</v>
      </c>
      <c r="BO1" t="s">
        <v>832</v>
      </c>
      <c r="BP1" t="s">
        <v>833</v>
      </c>
      <c r="BQ1" t="s">
        <v>834</v>
      </c>
      <c r="BR1" t="s">
        <v>835</v>
      </c>
      <c r="BS1" t="s">
        <v>836</v>
      </c>
      <c r="BT1" t="s">
        <v>837</v>
      </c>
      <c r="BU1" t="s">
        <v>838</v>
      </c>
      <c r="BV1" t="s">
        <v>839</v>
      </c>
      <c r="BW1" t="s">
        <v>840</v>
      </c>
      <c r="BX1" t="s">
        <v>841</v>
      </c>
      <c r="BY1" t="s">
        <v>842</v>
      </c>
      <c r="BZ1" t="s">
        <v>843</v>
      </c>
      <c r="CA1" t="s">
        <v>844</v>
      </c>
      <c r="CB1" t="s">
        <v>845</v>
      </c>
      <c r="CC1" t="s">
        <v>846</v>
      </c>
      <c r="CD1" t="s">
        <v>847</v>
      </c>
      <c r="CE1" t="s">
        <v>848</v>
      </c>
      <c r="CF1" s="108" t="s">
        <v>851</v>
      </c>
      <c r="CG1" s="108" t="s">
        <v>852</v>
      </c>
      <c r="CH1" s="108" t="s">
        <v>853</v>
      </c>
      <c r="CI1" s="108" t="s">
        <v>854</v>
      </c>
      <c r="CJ1" s="108" t="s">
        <v>855</v>
      </c>
      <c r="CK1" s="108" t="s">
        <v>856</v>
      </c>
    </row>
    <row r="2" spans="1:89" x14ac:dyDescent="0.3">
      <c r="A2" s="78">
        <v>1531001</v>
      </c>
      <c r="B2" s="82" t="s">
        <v>241</v>
      </c>
      <c r="C2" s="79">
        <v>42627</v>
      </c>
      <c r="D2" s="81" t="s">
        <v>240</v>
      </c>
      <c r="E2" s="101" t="s">
        <v>425</v>
      </c>
      <c r="F2" s="81" t="s">
        <v>608</v>
      </c>
      <c r="G2" s="80" t="s">
        <v>67</v>
      </c>
      <c r="H2" s="81">
        <v>594878</v>
      </c>
      <c r="I2" s="81">
        <v>6802044</v>
      </c>
      <c r="J2" s="81">
        <v>1231</v>
      </c>
      <c r="K2" s="81" t="s">
        <v>20</v>
      </c>
      <c r="L2" s="101" t="s">
        <v>609</v>
      </c>
      <c r="M2" s="81">
        <v>0.7</v>
      </c>
      <c r="N2" s="81" t="s">
        <v>481</v>
      </c>
      <c r="O2" s="81"/>
      <c r="P2" s="84"/>
      <c r="Q2" s="84"/>
      <c r="R2" s="84"/>
      <c r="S2" s="84">
        <v>0.9</v>
      </c>
      <c r="T2" s="84">
        <v>0.1</v>
      </c>
      <c r="U2" s="84"/>
      <c r="V2" s="84">
        <f t="shared" ref="V2:V65" si="0">SUM(P2:U2)</f>
        <v>1</v>
      </c>
      <c r="W2" s="81" t="s">
        <v>82</v>
      </c>
      <c r="X2" s="81" t="s">
        <v>245</v>
      </c>
      <c r="Y2" s="81" t="s">
        <v>610</v>
      </c>
      <c r="Z2" s="81" t="s">
        <v>611</v>
      </c>
      <c r="AA2" s="81" t="s">
        <v>375</v>
      </c>
      <c r="AB2">
        <v>1531001</v>
      </c>
      <c r="AC2" t="s">
        <v>20</v>
      </c>
      <c r="AD2" t="s">
        <v>857</v>
      </c>
      <c r="AE2">
        <v>1.93</v>
      </c>
      <c r="AF2">
        <v>111.81</v>
      </c>
      <c r="AG2">
        <v>6.97</v>
      </c>
      <c r="AH2">
        <v>107.2</v>
      </c>
      <c r="AI2">
        <v>231</v>
      </c>
      <c r="AJ2">
        <v>108.5</v>
      </c>
      <c r="AK2">
        <v>28.7</v>
      </c>
      <c r="AL2">
        <v>732</v>
      </c>
      <c r="AM2">
        <v>4.76</v>
      </c>
      <c r="AN2">
        <v>14.7</v>
      </c>
      <c r="AO2">
        <v>0.6</v>
      </c>
      <c r="AP2">
        <v>6.2</v>
      </c>
      <c r="AQ2">
        <v>2.2999999999999998</v>
      </c>
      <c r="AR2">
        <v>38.1</v>
      </c>
      <c r="AS2">
        <v>0.51</v>
      </c>
      <c r="AT2">
        <v>0.9</v>
      </c>
      <c r="AU2">
        <v>0.11</v>
      </c>
      <c r="AV2">
        <v>103</v>
      </c>
      <c r="AW2">
        <v>0.92</v>
      </c>
      <c r="AX2">
        <v>0.107</v>
      </c>
      <c r="AY2">
        <v>14.3</v>
      </c>
      <c r="AZ2">
        <v>110.9</v>
      </c>
      <c r="BA2">
        <v>1.73</v>
      </c>
      <c r="BB2">
        <v>158.1</v>
      </c>
      <c r="BC2">
        <v>0.124</v>
      </c>
      <c r="BD2">
        <v>5</v>
      </c>
      <c r="BE2">
        <v>2.34</v>
      </c>
      <c r="BF2">
        <v>1.7999999999999999E-2</v>
      </c>
      <c r="BG2">
        <v>0.14000000000000001</v>
      </c>
      <c r="BH2">
        <v>0.1</v>
      </c>
      <c r="BI2">
        <v>10.6</v>
      </c>
      <c r="BJ2">
        <v>0.16</v>
      </c>
      <c r="BK2">
        <v>0.02</v>
      </c>
      <c r="BL2">
        <v>53</v>
      </c>
      <c r="BM2">
        <v>0.8</v>
      </c>
      <c r="BN2">
        <v>0.05</v>
      </c>
      <c r="BO2">
        <v>6.7</v>
      </c>
      <c r="BP2">
        <v>1.05</v>
      </c>
      <c r="BQ2">
        <v>0.05</v>
      </c>
      <c r="BR2">
        <v>0.18</v>
      </c>
      <c r="BS2">
        <v>0.77</v>
      </c>
      <c r="BT2">
        <v>12.8</v>
      </c>
      <c r="BU2">
        <v>1.1000000000000001</v>
      </c>
      <c r="BV2">
        <v>2.5000000000000001E-2</v>
      </c>
      <c r="BW2">
        <v>9.6999999999999993</v>
      </c>
      <c r="BX2">
        <v>15.71</v>
      </c>
      <c r="BY2">
        <v>30.2</v>
      </c>
      <c r="BZ2">
        <v>0.03</v>
      </c>
      <c r="CA2">
        <v>0.5</v>
      </c>
      <c r="CB2">
        <v>0.4</v>
      </c>
      <c r="CC2">
        <v>17</v>
      </c>
      <c r="CD2">
        <v>5</v>
      </c>
      <c r="CE2">
        <v>4</v>
      </c>
      <c r="CF2" s="108">
        <f t="shared" ref="CF2:CF65" si="1">SUM(AP2+CD2+CE2)</f>
        <v>15.2</v>
      </c>
      <c r="CG2" s="108">
        <f t="shared" ref="CG2:CG65" si="2">SUM(AJ2+AZ2+BA2+AW2)</f>
        <v>222.04999999999998</v>
      </c>
      <c r="CH2" s="108">
        <f t="shared" ref="CH2:CH65" si="3">SUM(AI2+AN2+AP2+AT2+AU2+BH2+BJ2+BL2+BM2+BN2)</f>
        <v>307.02</v>
      </c>
      <c r="CI2" s="108">
        <f t="shared" ref="CI2:CI65" si="4">SUM(AL2+AM2+AR2+AW2+BA2+BB2+BT2)</f>
        <v>948.41</v>
      </c>
      <c r="CJ2" s="108">
        <f t="shared" ref="CJ2:CJ65" si="5">SUM(AF2+AG2+AH2+AI2+AJ2+BB2)</f>
        <v>723.58</v>
      </c>
      <c r="CK2" s="108">
        <f t="shared" ref="CK2:CK65" si="6">SUM(AE2+AJ2+AK2+AL2+AM2)</f>
        <v>875.89</v>
      </c>
    </row>
    <row r="3" spans="1:89" x14ac:dyDescent="0.3">
      <c r="A3" s="78">
        <v>1531002</v>
      </c>
      <c r="B3" s="82" t="s">
        <v>241</v>
      </c>
      <c r="C3" s="79">
        <v>42627</v>
      </c>
      <c r="D3" s="81" t="s">
        <v>240</v>
      </c>
      <c r="E3" s="101" t="s">
        <v>425</v>
      </c>
      <c r="F3" s="81" t="s">
        <v>612</v>
      </c>
      <c r="G3" s="80" t="s">
        <v>67</v>
      </c>
      <c r="H3" s="81">
        <v>594802</v>
      </c>
      <c r="I3" s="81">
        <v>6802106</v>
      </c>
      <c r="J3" s="81">
        <v>1240</v>
      </c>
      <c r="K3" s="81" t="s">
        <v>20</v>
      </c>
      <c r="L3" s="101" t="s">
        <v>613</v>
      </c>
      <c r="M3" s="81">
        <v>0.7</v>
      </c>
      <c r="N3" s="81" t="s">
        <v>485</v>
      </c>
      <c r="O3" s="81"/>
      <c r="P3" s="84">
        <v>0.1</v>
      </c>
      <c r="Q3" s="84"/>
      <c r="R3" s="84"/>
      <c r="S3" s="84">
        <v>0.7</v>
      </c>
      <c r="T3" s="84">
        <v>0.2</v>
      </c>
      <c r="U3" s="84"/>
      <c r="V3" s="84">
        <f t="shared" si="0"/>
        <v>1</v>
      </c>
      <c r="W3" s="81" t="s">
        <v>86</v>
      </c>
      <c r="X3" s="81" t="s">
        <v>245</v>
      </c>
      <c r="Y3" s="81" t="s">
        <v>614</v>
      </c>
      <c r="Z3" s="81" t="s">
        <v>611</v>
      </c>
      <c r="AA3" s="81" t="s">
        <v>359</v>
      </c>
      <c r="AB3">
        <v>1531002</v>
      </c>
      <c r="AC3" t="s">
        <v>20</v>
      </c>
      <c r="AD3" t="s">
        <v>857</v>
      </c>
      <c r="AE3">
        <v>1.96</v>
      </c>
      <c r="AF3">
        <v>69.41</v>
      </c>
      <c r="AG3">
        <v>7.87</v>
      </c>
      <c r="AH3">
        <v>98.2</v>
      </c>
      <c r="AI3">
        <v>128</v>
      </c>
      <c r="AJ3">
        <v>76</v>
      </c>
      <c r="AK3">
        <v>26.3</v>
      </c>
      <c r="AL3">
        <v>952</v>
      </c>
      <c r="AM3">
        <v>4.42</v>
      </c>
      <c r="AN3">
        <v>13.6</v>
      </c>
      <c r="AO3">
        <v>0.7</v>
      </c>
      <c r="AP3">
        <v>2.4</v>
      </c>
      <c r="AQ3">
        <v>2.5</v>
      </c>
      <c r="AR3">
        <v>37</v>
      </c>
      <c r="AS3">
        <v>0.4</v>
      </c>
      <c r="AT3">
        <v>0.89</v>
      </c>
      <c r="AU3">
        <v>0.11</v>
      </c>
      <c r="AV3">
        <v>81</v>
      </c>
      <c r="AW3">
        <v>0.87</v>
      </c>
      <c r="AX3">
        <v>0.105</v>
      </c>
      <c r="AY3">
        <v>15.1</v>
      </c>
      <c r="AZ3">
        <v>78.7</v>
      </c>
      <c r="BA3">
        <v>1.22</v>
      </c>
      <c r="BB3">
        <v>150.4</v>
      </c>
      <c r="BC3">
        <v>0.111</v>
      </c>
      <c r="BD3">
        <v>4</v>
      </c>
      <c r="BE3">
        <v>1.96</v>
      </c>
      <c r="BF3">
        <v>0.02</v>
      </c>
      <c r="BG3">
        <v>0.12</v>
      </c>
      <c r="BH3">
        <v>0.05</v>
      </c>
      <c r="BI3">
        <v>8.8000000000000007</v>
      </c>
      <c r="BJ3">
        <v>0.12</v>
      </c>
      <c r="BK3">
        <v>0.03</v>
      </c>
      <c r="BL3">
        <v>54</v>
      </c>
      <c r="BM3">
        <v>1.3</v>
      </c>
      <c r="BN3">
        <v>0.04</v>
      </c>
      <c r="BO3">
        <v>5.6</v>
      </c>
      <c r="BP3">
        <v>0.86</v>
      </c>
      <c r="BQ3">
        <v>0.05</v>
      </c>
      <c r="BR3">
        <v>0.19</v>
      </c>
      <c r="BS3">
        <v>1.04</v>
      </c>
      <c r="BT3">
        <v>9.9</v>
      </c>
      <c r="BU3">
        <v>1.8</v>
      </c>
      <c r="BV3">
        <v>2.5000000000000001E-2</v>
      </c>
      <c r="BW3">
        <v>10.4</v>
      </c>
      <c r="BX3">
        <v>14.54</v>
      </c>
      <c r="BY3">
        <v>33.6</v>
      </c>
      <c r="BZ3">
        <v>0.03</v>
      </c>
      <c r="CA3">
        <v>0.5</v>
      </c>
      <c r="CB3">
        <v>0.6</v>
      </c>
      <c r="CC3">
        <v>14.6</v>
      </c>
      <c r="CD3">
        <v>5</v>
      </c>
      <c r="CE3">
        <v>1</v>
      </c>
      <c r="CF3" s="108">
        <f t="shared" si="1"/>
        <v>8.4</v>
      </c>
      <c r="CG3" s="108">
        <f t="shared" si="2"/>
        <v>156.79</v>
      </c>
      <c r="CH3" s="108">
        <f t="shared" si="3"/>
        <v>200.51000000000002</v>
      </c>
      <c r="CI3" s="108">
        <f t="shared" si="4"/>
        <v>1155.8100000000002</v>
      </c>
      <c r="CJ3" s="108">
        <f t="shared" si="5"/>
        <v>529.88</v>
      </c>
      <c r="CK3" s="108">
        <f t="shared" si="6"/>
        <v>1060.68</v>
      </c>
    </row>
    <row r="4" spans="1:89" x14ac:dyDescent="0.3">
      <c r="A4" s="78">
        <v>1531003</v>
      </c>
      <c r="B4" s="82" t="s">
        <v>241</v>
      </c>
      <c r="C4" s="79">
        <v>42627</v>
      </c>
      <c r="D4" s="81" t="s">
        <v>240</v>
      </c>
      <c r="E4" s="101" t="s">
        <v>425</v>
      </c>
      <c r="F4" s="81" t="s">
        <v>615</v>
      </c>
      <c r="G4" s="80" t="s">
        <v>67</v>
      </c>
      <c r="H4" s="81">
        <v>594830</v>
      </c>
      <c r="I4" s="81">
        <v>6802145</v>
      </c>
      <c r="J4" s="81">
        <v>1241</v>
      </c>
      <c r="K4" s="81" t="s">
        <v>20</v>
      </c>
      <c r="L4" s="101" t="s">
        <v>616</v>
      </c>
      <c r="M4" s="81">
        <v>0.6</v>
      </c>
      <c r="N4" s="81" t="s">
        <v>485</v>
      </c>
      <c r="O4" s="81"/>
      <c r="P4" s="84"/>
      <c r="Q4" s="84"/>
      <c r="R4" s="84"/>
      <c r="S4" s="84">
        <v>0.6</v>
      </c>
      <c r="T4" s="84">
        <v>0.4</v>
      </c>
      <c r="U4" s="84"/>
      <c r="V4" s="84">
        <f t="shared" si="0"/>
        <v>1</v>
      </c>
      <c r="W4" s="81" t="s">
        <v>86</v>
      </c>
      <c r="X4" s="81" t="s">
        <v>332</v>
      </c>
      <c r="Y4" s="81" t="s">
        <v>572</v>
      </c>
      <c r="Z4" s="81" t="s">
        <v>549</v>
      </c>
      <c r="AA4" s="81" t="s">
        <v>375</v>
      </c>
      <c r="AB4">
        <v>1531003</v>
      </c>
      <c r="AC4" t="s">
        <v>20</v>
      </c>
      <c r="AD4" t="s">
        <v>857</v>
      </c>
      <c r="AE4">
        <v>1.17</v>
      </c>
      <c r="AF4">
        <v>62.36</v>
      </c>
      <c r="AG4">
        <v>5.37</v>
      </c>
      <c r="AH4">
        <v>69.599999999999994</v>
      </c>
      <c r="AI4">
        <v>107</v>
      </c>
      <c r="AJ4">
        <v>72.900000000000006</v>
      </c>
      <c r="AK4">
        <v>16.399999999999999</v>
      </c>
      <c r="AL4">
        <v>1255</v>
      </c>
      <c r="AM4">
        <v>2.7</v>
      </c>
      <c r="AN4">
        <v>9</v>
      </c>
      <c r="AO4">
        <v>0.8</v>
      </c>
      <c r="AP4">
        <v>2.8</v>
      </c>
      <c r="AQ4">
        <v>1.1000000000000001</v>
      </c>
      <c r="AR4">
        <v>41.2</v>
      </c>
      <c r="AS4">
        <v>0.34</v>
      </c>
      <c r="AT4">
        <v>0.63</v>
      </c>
      <c r="AU4">
        <v>0.08</v>
      </c>
      <c r="AV4">
        <v>49</v>
      </c>
      <c r="AW4">
        <v>1.21</v>
      </c>
      <c r="AX4">
        <v>8.4000000000000005E-2</v>
      </c>
      <c r="AY4">
        <v>10.4</v>
      </c>
      <c r="AZ4">
        <v>50.7</v>
      </c>
      <c r="BA4">
        <v>0.82</v>
      </c>
      <c r="BB4">
        <v>158.19999999999999</v>
      </c>
      <c r="BC4">
        <v>6.3E-2</v>
      </c>
      <c r="BD4">
        <v>5</v>
      </c>
      <c r="BE4">
        <v>1.35</v>
      </c>
      <c r="BF4">
        <v>2.5999999999999999E-2</v>
      </c>
      <c r="BG4">
        <v>7.0000000000000007E-2</v>
      </c>
      <c r="BH4">
        <v>0.05</v>
      </c>
      <c r="BI4">
        <v>5.3</v>
      </c>
      <c r="BJ4">
        <v>0.08</v>
      </c>
      <c r="BK4">
        <v>7.0000000000000007E-2</v>
      </c>
      <c r="BL4">
        <v>41</v>
      </c>
      <c r="BM4">
        <v>1.1000000000000001</v>
      </c>
      <c r="BN4">
        <v>0.02</v>
      </c>
      <c r="BO4">
        <v>3.6</v>
      </c>
      <c r="BP4">
        <v>0.61</v>
      </c>
      <c r="BQ4">
        <v>0.05</v>
      </c>
      <c r="BR4">
        <v>0.09</v>
      </c>
      <c r="BS4">
        <v>0.84</v>
      </c>
      <c r="BT4">
        <v>5.5</v>
      </c>
      <c r="BU4">
        <v>0.9</v>
      </c>
      <c r="BV4">
        <v>2.5000000000000001E-2</v>
      </c>
      <c r="BW4">
        <v>4.0999999999999996</v>
      </c>
      <c r="BX4">
        <v>10.210000000000001</v>
      </c>
      <c r="BY4">
        <v>21.8</v>
      </c>
      <c r="BZ4">
        <v>0.02</v>
      </c>
      <c r="CA4">
        <v>0.5</v>
      </c>
      <c r="CB4">
        <v>0.4</v>
      </c>
      <c r="CC4">
        <v>9.5</v>
      </c>
      <c r="CD4">
        <v>5</v>
      </c>
      <c r="CE4">
        <v>2</v>
      </c>
      <c r="CF4" s="108">
        <f t="shared" si="1"/>
        <v>9.8000000000000007</v>
      </c>
      <c r="CG4" s="108">
        <f t="shared" si="2"/>
        <v>125.63</v>
      </c>
      <c r="CH4" s="108">
        <f t="shared" si="3"/>
        <v>161.76</v>
      </c>
      <c r="CI4" s="108">
        <f t="shared" si="4"/>
        <v>1464.63</v>
      </c>
      <c r="CJ4" s="108">
        <f t="shared" si="5"/>
        <v>475.43</v>
      </c>
      <c r="CK4" s="108">
        <f t="shared" si="6"/>
        <v>1348.17</v>
      </c>
    </row>
    <row r="5" spans="1:89" x14ac:dyDescent="0.3">
      <c r="A5" s="78">
        <v>1531004</v>
      </c>
      <c r="B5" s="82" t="s">
        <v>241</v>
      </c>
      <c r="C5" s="79">
        <v>42627</v>
      </c>
      <c r="D5" s="81" t="s">
        <v>240</v>
      </c>
      <c r="E5" s="101" t="s">
        <v>425</v>
      </c>
      <c r="F5" s="81" t="s">
        <v>617</v>
      </c>
      <c r="G5" s="80" t="s">
        <v>67</v>
      </c>
      <c r="H5" s="81">
        <v>594858</v>
      </c>
      <c r="I5" s="81">
        <v>6802189</v>
      </c>
      <c r="J5" s="81">
        <v>1242</v>
      </c>
      <c r="K5" s="81" t="s">
        <v>20</v>
      </c>
      <c r="L5" s="101" t="s">
        <v>618</v>
      </c>
      <c r="M5" s="81">
        <v>0.7</v>
      </c>
      <c r="N5" s="81" t="s">
        <v>481</v>
      </c>
      <c r="O5" s="81"/>
      <c r="P5" s="84">
        <v>0.05</v>
      </c>
      <c r="Q5" s="84"/>
      <c r="R5" s="84"/>
      <c r="S5" s="84">
        <v>0.85</v>
      </c>
      <c r="T5" s="84">
        <v>0.1</v>
      </c>
      <c r="U5" s="84"/>
      <c r="V5" s="84">
        <f t="shared" si="0"/>
        <v>1</v>
      </c>
      <c r="W5" s="81" t="s">
        <v>82</v>
      </c>
      <c r="X5" s="81" t="s">
        <v>332</v>
      </c>
      <c r="Y5" s="81" t="s">
        <v>231</v>
      </c>
      <c r="Z5" s="81" t="s">
        <v>561</v>
      </c>
      <c r="AA5" s="81"/>
      <c r="AB5">
        <v>1531004</v>
      </c>
      <c r="AC5" t="s">
        <v>20</v>
      </c>
      <c r="AD5" t="s">
        <v>857</v>
      </c>
      <c r="AE5">
        <v>1.1000000000000001</v>
      </c>
      <c r="AF5">
        <v>81.06</v>
      </c>
      <c r="AG5">
        <v>6.49</v>
      </c>
      <c r="AH5">
        <v>89.9</v>
      </c>
      <c r="AI5">
        <v>155</v>
      </c>
      <c r="AJ5">
        <v>87.9</v>
      </c>
      <c r="AK5">
        <v>21.5</v>
      </c>
      <c r="AL5">
        <v>470</v>
      </c>
      <c r="AM5">
        <v>3.8</v>
      </c>
      <c r="AN5">
        <v>9.3000000000000007</v>
      </c>
      <c r="AO5">
        <v>0.3</v>
      </c>
      <c r="AP5">
        <v>3.7</v>
      </c>
      <c r="AQ5">
        <v>2.2999999999999998</v>
      </c>
      <c r="AR5">
        <v>37.1</v>
      </c>
      <c r="AS5">
        <v>0.27</v>
      </c>
      <c r="AT5">
        <v>0.75</v>
      </c>
      <c r="AU5">
        <v>0.11</v>
      </c>
      <c r="AV5">
        <v>87</v>
      </c>
      <c r="AW5">
        <v>1.18</v>
      </c>
      <c r="AX5">
        <v>8.5000000000000006E-2</v>
      </c>
      <c r="AY5">
        <v>14</v>
      </c>
      <c r="AZ5">
        <v>87.2</v>
      </c>
      <c r="BA5">
        <v>1.39</v>
      </c>
      <c r="BB5">
        <v>135.30000000000001</v>
      </c>
      <c r="BC5">
        <v>0.122</v>
      </c>
      <c r="BD5">
        <v>5</v>
      </c>
      <c r="BE5">
        <v>2.0499999999999998</v>
      </c>
      <c r="BF5">
        <v>2.1000000000000001E-2</v>
      </c>
      <c r="BG5">
        <v>0.11</v>
      </c>
      <c r="BH5">
        <v>0.2</v>
      </c>
      <c r="BI5">
        <v>10.4</v>
      </c>
      <c r="BJ5">
        <v>0.11</v>
      </c>
      <c r="BK5">
        <v>1E-3</v>
      </c>
      <c r="BL5">
        <v>58</v>
      </c>
      <c r="BM5">
        <v>0.2</v>
      </c>
      <c r="BN5">
        <v>0.03</v>
      </c>
      <c r="BO5">
        <v>6</v>
      </c>
      <c r="BP5">
        <v>0.86</v>
      </c>
      <c r="BQ5">
        <v>0.05</v>
      </c>
      <c r="BR5">
        <v>0.2</v>
      </c>
      <c r="BS5">
        <v>0.54</v>
      </c>
      <c r="BT5">
        <v>9.1999999999999993</v>
      </c>
      <c r="BU5">
        <v>1.2</v>
      </c>
      <c r="BV5">
        <v>2.5000000000000001E-2</v>
      </c>
      <c r="BW5">
        <v>9.3000000000000007</v>
      </c>
      <c r="BX5">
        <v>14.49</v>
      </c>
      <c r="BY5">
        <v>31.4</v>
      </c>
      <c r="BZ5">
        <v>0.03</v>
      </c>
      <c r="CA5">
        <v>0.5</v>
      </c>
      <c r="CB5">
        <v>0.6</v>
      </c>
      <c r="CC5">
        <v>16.3</v>
      </c>
      <c r="CD5">
        <v>5</v>
      </c>
      <c r="CE5">
        <v>3</v>
      </c>
      <c r="CF5" s="108">
        <f t="shared" si="1"/>
        <v>11.7</v>
      </c>
      <c r="CG5" s="108">
        <f t="shared" si="2"/>
        <v>177.67000000000002</v>
      </c>
      <c r="CH5" s="108">
        <f t="shared" si="3"/>
        <v>227.4</v>
      </c>
      <c r="CI5" s="108">
        <f t="shared" si="4"/>
        <v>657.97</v>
      </c>
      <c r="CJ5" s="108">
        <f t="shared" si="5"/>
        <v>555.65000000000009</v>
      </c>
      <c r="CK5" s="108">
        <f t="shared" si="6"/>
        <v>584.29999999999995</v>
      </c>
    </row>
    <row r="6" spans="1:89" x14ac:dyDescent="0.3">
      <c r="A6" s="78">
        <v>1531005</v>
      </c>
      <c r="B6" s="82" t="s">
        <v>241</v>
      </c>
      <c r="C6" s="79">
        <v>42627</v>
      </c>
      <c r="D6" s="81" t="s">
        <v>240</v>
      </c>
      <c r="E6" s="101" t="s">
        <v>425</v>
      </c>
      <c r="F6" s="81" t="s">
        <v>619</v>
      </c>
      <c r="G6" s="80" t="s">
        <v>67</v>
      </c>
      <c r="H6" s="81">
        <v>594889</v>
      </c>
      <c r="I6" s="81">
        <v>6802223</v>
      </c>
      <c r="J6" s="81">
        <v>1239</v>
      </c>
      <c r="K6" s="81" t="s">
        <v>20</v>
      </c>
      <c r="L6" s="101" t="s">
        <v>620</v>
      </c>
      <c r="M6" s="81">
        <v>0.6</v>
      </c>
      <c r="N6" s="81" t="s">
        <v>481</v>
      </c>
      <c r="O6" s="81"/>
      <c r="P6" s="84"/>
      <c r="Q6" s="84"/>
      <c r="R6" s="84"/>
      <c r="S6" s="84">
        <v>0.9</v>
      </c>
      <c r="T6" s="84">
        <v>0.1</v>
      </c>
      <c r="U6" s="84"/>
      <c r="V6" s="84">
        <f t="shared" si="0"/>
        <v>1</v>
      </c>
      <c r="W6" s="81" t="s">
        <v>82</v>
      </c>
      <c r="X6" s="81" t="s">
        <v>332</v>
      </c>
      <c r="Y6" s="81" t="s">
        <v>231</v>
      </c>
      <c r="Z6" s="81" t="s">
        <v>561</v>
      </c>
      <c r="AA6" s="81" t="s">
        <v>375</v>
      </c>
      <c r="AB6">
        <v>1531005</v>
      </c>
      <c r="AC6" t="s">
        <v>20</v>
      </c>
      <c r="AD6" t="s">
        <v>857</v>
      </c>
      <c r="AE6">
        <v>1.04</v>
      </c>
      <c r="AF6">
        <v>75.58</v>
      </c>
      <c r="AG6">
        <v>6.74</v>
      </c>
      <c r="AH6">
        <v>85.3</v>
      </c>
      <c r="AI6">
        <v>121</v>
      </c>
      <c r="AJ6">
        <v>83.9</v>
      </c>
      <c r="AK6">
        <v>22.6</v>
      </c>
      <c r="AL6">
        <v>610</v>
      </c>
      <c r="AM6">
        <v>4.72</v>
      </c>
      <c r="AN6">
        <v>13.2</v>
      </c>
      <c r="AO6">
        <v>0.5</v>
      </c>
      <c r="AP6">
        <v>3.2</v>
      </c>
      <c r="AQ6">
        <v>2.2000000000000002</v>
      </c>
      <c r="AR6">
        <v>33</v>
      </c>
      <c r="AS6">
        <v>0.27</v>
      </c>
      <c r="AT6">
        <v>0.69</v>
      </c>
      <c r="AU6">
        <v>0.1</v>
      </c>
      <c r="AV6">
        <v>95</v>
      </c>
      <c r="AW6">
        <v>0.88</v>
      </c>
      <c r="AX6">
        <v>0.08</v>
      </c>
      <c r="AY6">
        <v>14.3</v>
      </c>
      <c r="AZ6">
        <v>99.9</v>
      </c>
      <c r="BA6">
        <v>1.45</v>
      </c>
      <c r="BB6">
        <v>125.6</v>
      </c>
      <c r="BC6">
        <v>0.13600000000000001</v>
      </c>
      <c r="BD6">
        <v>4</v>
      </c>
      <c r="BE6">
        <v>2.25</v>
      </c>
      <c r="BF6">
        <v>1.7000000000000001E-2</v>
      </c>
      <c r="BG6">
        <v>0.11</v>
      </c>
      <c r="BH6">
        <v>0.05</v>
      </c>
      <c r="BI6">
        <v>10.5</v>
      </c>
      <c r="BJ6">
        <v>7.0000000000000007E-2</v>
      </c>
      <c r="BK6">
        <v>0.02</v>
      </c>
      <c r="BL6">
        <v>44</v>
      </c>
      <c r="BM6">
        <v>0.5</v>
      </c>
      <c r="BN6">
        <v>0.04</v>
      </c>
      <c r="BO6">
        <v>6.2</v>
      </c>
      <c r="BP6">
        <v>0.64</v>
      </c>
      <c r="BQ6">
        <v>0.05</v>
      </c>
      <c r="BR6">
        <v>0.25</v>
      </c>
      <c r="BS6">
        <v>0.96</v>
      </c>
      <c r="BT6">
        <v>7.5</v>
      </c>
      <c r="BU6">
        <v>0.9</v>
      </c>
      <c r="BV6">
        <v>2.5000000000000001E-2</v>
      </c>
      <c r="BW6">
        <v>11.3</v>
      </c>
      <c r="BX6">
        <v>15.37</v>
      </c>
      <c r="BY6">
        <v>31.5</v>
      </c>
      <c r="BZ6">
        <v>0.03</v>
      </c>
      <c r="CA6">
        <v>0.5</v>
      </c>
      <c r="CB6">
        <v>0.5</v>
      </c>
      <c r="CC6">
        <v>15.7</v>
      </c>
      <c r="CD6">
        <v>5</v>
      </c>
      <c r="CE6">
        <v>1</v>
      </c>
      <c r="CF6" s="108">
        <f t="shared" si="1"/>
        <v>9.1999999999999993</v>
      </c>
      <c r="CG6" s="108">
        <f t="shared" si="2"/>
        <v>186.13</v>
      </c>
      <c r="CH6" s="108">
        <f t="shared" si="3"/>
        <v>182.84999999999997</v>
      </c>
      <c r="CI6" s="108">
        <f t="shared" si="4"/>
        <v>783.15000000000009</v>
      </c>
      <c r="CJ6" s="108">
        <f t="shared" si="5"/>
        <v>498.12</v>
      </c>
      <c r="CK6" s="108">
        <f t="shared" si="6"/>
        <v>722.26</v>
      </c>
    </row>
    <row r="7" spans="1:89" x14ac:dyDescent="0.3">
      <c r="A7" s="78">
        <v>1531006</v>
      </c>
      <c r="B7" s="82" t="s">
        <v>241</v>
      </c>
      <c r="C7" s="79">
        <v>42627</v>
      </c>
      <c r="D7" s="81" t="s">
        <v>240</v>
      </c>
      <c r="E7" s="101" t="s">
        <v>425</v>
      </c>
      <c r="F7" s="81" t="s">
        <v>621</v>
      </c>
      <c r="G7" s="80" t="s">
        <v>67</v>
      </c>
      <c r="H7" s="81">
        <v>594919</v>
      </c>
      <c r="I7" s="81">
        <v>6802265</v>
      </c>
      <c r="J7" s="81">
        <v>1239</v>
      </c>
      <c r="K7" s="81" t="s">
        <v>20</v>
      </c>
      <c r="L7" s="101" t="s">
        <v>530</v>
      </c>
      <c r="M7" s="81">
        <v>0.6</v>
      </c>
      <c r="N7" s="81" t="s">
        <v>481</v>
      </c>
      <c r="O7" s="81"/>
      <c r="P7" s="84"/>
      <c r="Q7" s="84"/>
      <c r="R7" s="84"/>
      <c r="S7" s="84">
        <v>0.9</v>
      </c>
      <c r="T7" s="84">
        <v>0.1</v>
      </c>
      <c r="U7" s="84"/>
      <c r="V7" s="84">
        <f t="shared" si="0"/>
        <v>1</v>
      </c>
      <c r="W7" s="81" t="s">
        <v>86</v>
      </c>
      <c r="X7" s="81" t="s">
        <v>332</v>
      </c>
      <c r="Y7" s="81" t="s">
        <v>622</v>
      </c>
      <c r="Z7" s="81" t="s">
        <v>549</v>
      </c>
      <c r="AA7" s="81" t="s">
        <v>375</v>
      </c>
      <c r="AB7">
        <v>1531006</v>
      </c>
      <c r="AC7" t="s">
        <v>20</v>
      </c>
      <c r="AD7" t="s">
        <v>857</v>
      </c>
      <c r="AE7">
        <v>1.34</v>
      </c>
      <c r="AF7">
        <v>77.39</v>
      </c>
      <c r="AG7">
        <v>7.04</v>
      </c>
      <c r="AH7">
        <v>94.9</v>
      </c>
      <c r="AI7">
        <v>133</v>
      </c>
      <c r="AJ7">
        <v>70.400000000000006</v>
      </c>
      <c r="AK7">
        <v>20.3</v>
      </c>
      <c r="AL7">
        <v>607</v>
      </c>
      <c r="AM7">
        <v>4.51</v>
      </c>
      <c r="AN7">
        <v>13.7</v>
      </c>
      <c r="AO7">
        <v>0.5</v>
      </c>
      <c r="AP7">
        <v>4.5999999999999996</v>
      </c>
      <c r="AQ7">
        <v>2.2999999999999998</v>
      </c>
      <c r="AR7">
        <v>38</v>
      </c>
      <c r="AS7">
        <v>0.26</v>
      </c>
      <c r="AT7">
        <v>0.68</v>
      </c>
      <c r="AU7">
        <v>0.14000000000000001</v>
      </c>
      <c r="AV7">
        <v>91</v>
      </c>
      <c r="AW7">
        <v>0.89</v>
      </c>
      <c r="AX7">
        <v>9.8000000000000004E-2</v>
      </c>
      <c r="AY7">
        <v>14.2</v>
      </c>
      <c r="AZ7">
        <v>85.5</v>
      </c>
      <c r="BA7">
        <v>1.37</v>
      </c>
      <c r="BB7">
        <v>125.2</v>
      </c>
      <c r="BC7">
        <v>0.114</v>
      </c>
      <c r="BD7">
        <v>5</v>
      </c>
      <c r="BE7">
        <v>2.13</v>
      </c>
      <c r="BF7">
        <v>2.3E-2</v>
      </c>
      <c r="BG7">
        <v>0.12</v>
      </c>
      <c r="BH7">
        <v>0.05</v>
      </c>
      <c r="BI7">
        <v>9.8000000000000007</v>
      </c>
      <c r="BJ7">
        <v>0.11</v>
      </c>
      <c r="BK7">
        <v>0.03</v>
      </c>
      <c r="BL7">
        <v>62</v>
      </c>
      <c r="BM7">
        <v>0.6</v>
      </c>
      <c r="BN7">
        <v>0.04</v>
      </c>
      <c r="BO7">
        <v>6.3</v>
      </c>
      <c r="BP7">
        <v>0.97</v>
      </c>
      <c r="BQ7">
        <v>0.05</v>
      </c>
      <c r="BR7">
        <v>0.18</v>
      </c>
      <c r="BS7">
        <v>0.92</v>
      </c>
      <c r="BT7">
        <v>10.3</v>
      </c>
      <c r="BU7">
        <v>1.1000000000000001</v>
      </c>
      <c r="BV7">
        <v>2.5000000000000001E-2</v>
      </c>
      <c r="BW7">
        <v>9.1</v>
      </c>
      <c r="BX7">
        <v>13.54</v>
      </c>
      <c r="BY7">
        <v>29.6</v>
      </c>
      <c r="BZ7">
        <v>0.04</v>
      </c>
      <c r="CA7">
        <v>0.5</v>
      </c>
      <c r="CB7">
        <v>0.4</v>
      </c>
      <c r="CC7">
        <v>15.9</v>
      </c>
      <c r="CD7">
        <v>5</v>
      </c>
      <c r="CE7">
        <v>2</v>
      </c>
      <c r="CF7" s="108">
        <f t="shared" si="1"/>
        <v>11.6</v>
      </c>
      <c r="CG7" s="108">
        <f t="shared" si="2"/>
        <v>158.16</v>
      </c>
      <c r="CH7" s="108">
        <f t="shared" si="3"/>
        <v>214.92</v>
      </c>
      <c r="CI7" s="108">
        <f t="shared" si="4"/>
        <v>787.27</v>
      </c>
      <c r="CJ7" s="108">
        <f t="shared" si="5"/>
        <v>507.93</v>
      </c>
      <c r="CK7" s="108">
        <f t="shared" si="6"/>
        <v>703.55</v>
      </c>
    </row>
    <row r="8" spans="1:89" x14ac:dyDescent="0.3">
      <c r="A8" s="78">
        <v>1531007</v>
      </c>
      <c r="B8" s="82" t="s">
        <v>241</v>
      </c>
      <c r="C8" s="79">
        <v>42627</v>
      </c>
      <c r="D8" s="81" t="s">
        <v>240</v>
      </c>
      <c r="E8" s="101" t="s">
        <v>425</v>
      </c>
      <c r="F8" s="81" t="s">
        <v>623</v>
      </c>
      <c r="G8" s="80" t="s">
        <v>67</v>
      </c>
      <c r="H8" s="81">
        <v>594947</v>
      </c>
      <c r="I8" s="81">
        <v>6802301</v>
      </c>
      <c r="J8" s="81">
        <v>1233</v>
      </c>
      <c r="K8" s="81" t="s">
        <v>20</v>
      </c>
      <c r="L8" s="101" t="s">
        <v>530</v>
      </c>
      <c r="M8" s="81">
        <v>0.8</v>
      </c>
      <c r="N8" s="81" t="s">
        <v>485</v>
      </c>
      <c r="O8" s="81"/>
      <c r="P8" s="84"/>
      <c r="Q8" s="84"/>
      <c r="R8" s="84"/>
      <c r="S8" s="84">
        <v>0.8</v>
      </c>
      <c r="T8" s="84">
        <v>0.2</v>
      </c>
      <c r="U8" s="84"/>
      <c r="V8" s="84">
        <f t="shared" si="0"/>
        <v>1</v>
      </c>
      <c r="W8" s="81" t="s">
        <v>86</v>
      </c>
      <c r="X8" s="81" t="s">
        <v>332</v>
      </c>
      <c r="Y8" s="81" t="s">
        <v>231</v>
      </c>
      <c r="Z8" s="81" t="s">
        <v>624</v>
      </c>
      <c r="AA8" s="81" t="s">
        <v>428</v>
      </c>
      <c r="AB8">
        <v>1531007</v>
      </c>
      <c r="AC8" t="s">
        <v>20</v>
      </c>
      <c r="AD8" t="s">
        <v>857</v>
      </c>
      <c r="AE8">
        <v>1.3</v>
      </c>
      <c r="AF8">
        <v>65.430000000000007</v>
      </c>
      <c r="AG8">
        <v>6.7</v>
      </c>
      <c r="AH8">
        <v>91.1</v>
      </c>
      <c r="AI8">
        <v>127</v>
      </c>
      <c r="AJ8">
        <v>68</v>
      </c>
      <c r="AK8">
        <v>17.8</v>
      </c>
      <c r="AL8">
        <v>434</v>
      </c>
      <c r="AM8">
        <v>3.42</v>
      </c>
      <c r="AN8">
        <v>9.9</v>
      </c>
      <c r="AO8">
        <v>0.7</v>
      </c>
      <c r="AP8">
        <v>3</v>
      </c>
      <c r="AQ8">
        <v>1.9</v>
      </c>
      <c r="AR8">
        <v>36.799999999999997</v>
      </c>
      <c r="AS8">
        <v>0.35</v>
      </c>
      <c r="AT8">
        <v>0.85</v>
      </c>
      <c r="AU8">
        <v>0.12</v>
      </c>
      <c r="AV8">
        <v>70</v>
      </c>
      <c r="AW8">
        <v>0.95</v>
      </c>
      <c r="AX8">
        <v>8.5999999999999993E-2</v>
      </c>
      <c r="AY8">
        <v>13.1</v>
      </c>
      <c r="AZ8">
        <v>81.599999999999994</v>
      </c>
      <c r="BA8">
        <v>1.17</v>
      </c>
      <c r="BB8">
        <v>132</v>
      </c>
      <c r="BC8">
        <v>8.5000000000000006E-2</v>
      </c>
      <c r="BD8">
        <v>5</v>
      </c>
      <c r="BE8">
        <v>1.76</v>
      </c>
      <c r="BF8">
        <v>0.02</v>
      </c>
      <c r="BG8">
        <v>0.1</v>
      </c>
      <c r="BH8">
        <v>0.1</v>
      </c>
      <c r="BI8">
        <v>7.8</v>
      </c>
      <c r="BJ8">
        <v>0.1</v>
      </c>
      <c r="BK8">
        <v>0.06</v>
      </c>
      <c r="BL8">
        <v>38</v>
      </c>
      <c r="BM8">
        <v>0.6</v>
      </c>
      <c r="BN8">
        <v>0.04</v>
      </c>
      <c r="BO8">
        <v>5.2</v>
      </c>
      <c r="BP8">
        <v>0.74</v>
      </c>
      <c r="BQ8">
        <v>0.05</v>
      </c>
      <c r="BR8">
        <v>0.17</v>
      </c>
      <c r="BS8">
        <v>1.1000000000000001</v>
      </c>
      <c r="BT8">
        <v>9.4</v>
      </c>
      <c r="BU8">
        <v>0.8</v>
      </c>
      <c r="BV8">
        <v>2.5000000000000001E-2</v>
      </c>
      <c r="BW8">
        <v>7.5</v>
      </c>
      <c r="BX8">
        <v>12.95</v>
      </c>
      <c r="BY8">
        <v>28.2</v>
      </c>
      <c r="BZ8">
        <v>0.03</v>
      </c>
      <c r="CA8">
        <v>0.5</v>
      </c>
      <c r="CB8">
        <v>0.4</v>
      </c>
      <c r="CC8">
        <v>13.9</v>
      </c>
      <c r="CD8">
        <v>5</v>
      </c>
      <c r="CE8">
        <v>1</v>
      </c>
      <c r="CF8" s="108">
        <f t="shared" si="1"/>
        <v>9</v>
      </c>
      <c r="CG8" s="108">
        <f t="shared" si="2"/>
        <v>151.71999999999997</v>
      </c>
      <c r="CH8" s="108">
        <f t="shared" si="3"/>
        <v>179.70999999999998</v>
      </c>
      <c r="CI8" s="108">
        <f t="shared" si="4"/>
        <v>617.74</v>
      </c>
      <c r="CJ8" s="108">
        <f t="shared" si="5"/>
        <v>490.23</v>
      </c>
      <c r="CK8" s="108">
        <f t="shared" si="6"/>
        <v>524.52</v>
      </c>
    </row>
    <row r="9" spans="1:89" x14ac:dyDescent="0.3">
      <c r="A9" s="78">
        <v>1531008</v>
      </c>
      <c r="B9" s="82" t="s">
        <v>241</v>
      </c>
      <c r="C9" s="79">
        <v>42627</v>
      </c>
      <c r="D9" s="81" t="s">
        <v>240</v>
      </c>
      <c r="E9" s="101" t="s">
        <v>425</v>
      </c>
      <c r="F9" s="81" t="s">
        <v>625</v>
      </c>
      <c r="G9" s="80" t="s">
        <v>67</v>
      </c>
      <c r="H9" s="81">
        <v>594980</v>
      </c>
      <c r="I9" s="81">
        <v>6802345</v>
      </c>
      <c r="J9" s="81">
        <v>1233</v>
      </c>
      <c r="K9" s="81" t="s">
        <v>20</v>
      </c>
      <c r="L9" s="101" t="s">
        <v>626</v>
      </c>
      <c r="M9" s="81">
        <v>0.8</v>
      </c>
      <c r="N9" s="81" t="s">
        <v>485</v>
      </c>
      <c r="O9" s="81"/>
      <c r="P9" s="84">
        <v>0.1</v>
      </c>
      <c r="Q9" s="84"/>
      <c r="R9" s="84"/>
      <c r="S9" s="84">
        <v>0.7</v>
      </c>
      <c r="T9" s="84">
        <v>0.2</v>
      </c>
      <c r="U9" s="84"/>
      <c r="V9" s="84">
        <f t="shared" si="0"/>
        <v>1</v>
      </c>
      <c r="W9" s="81" t="s">
        <v>86</v>
      </c>
      <c r="X9" s="81" t="s">
        <v>332</v>
      </c>
      <c r="Y9" s="81" t="s">
        <v>133</v>
      </c>
      <c r="Z9" s="81" t="s">
        <v>565</v>
      </c>
      <c r="AA9" s="81" t="s">
        <v>359</v>
      </c>
      <c r="AB9">
        <v>1531008</v>
      </c>
      <c r="AC9" t="s">
        <v>20</v>
      </c>
      <c r="AD9" t="s">
        <v>857</v>
      </c>
      <c r="AE9">
        <v>0.96</v>
      </c>
      <c r="AF9">
        <v>71.81</v>
      </c>
      <c r="AG9">
        <v>7.86</v>
      </c>
      <c r="AH9">
        <v>103.9</v>
      </c>
      <c r="AI9">
        <v>151</v>
      </c>
      <c r="AJ9">
        <v>81</v>
      </c>
      <c r="AK9">
        <v>24.2</v>
      </c>
      <c r="AL9">
        <v>473</v>
      </c>
      <c r="AM9">
        <v>3.46</v>
      </c>
      <c r="AN9">
        <v>10</v>
      </c>
      <c r="AO9">
        <v>0.9</v>
      </c>
      <c r="AP9">
        <v>3.6</v>
      </c>
      <c r="AQ9">
        <v>2.7</v>
      </c>
      <c r="AR9">
        <v>33.200000000000003</v>
      </c>
      <c r="AS9">
        <v>0.42</v>
      </c>
      <c r="AT9">
        <v>0.88</v>
      </c>
      <c r="AU9">
        <v>0.13</v>
      </c>
      <c r="AV9">
        <v>92</v>
      </c>
      <c r="AW9">
        <v>0.8</v>
      </c>
      <c r="AX9">
        <v>8.5000000000000006E-2</v>
      </c>
      <c r="AY9">
        <v>15.9</v>
      </c>
      <c r="AZ9">
        <v>90.5</v>
      </c>
      <c r="BA9">
        <v>1.33</v>
      </c>
      <c r="BB9">
        <v>153.4</v>
      </c>
      <c r="BC9">
        <v>0.122</v>
      </c>
      <c r="BD9">
        <v>5</v>
      </c>
      <c r="BE9">
        <v>2.11</v>
      </c>
      <c r="BF9">
        <v>1.6E-2</v>
      </c>
      <c r="BG9">
        <v>0.11</v>
      </c>
      <c r="BH9">
        <v>0.05</v>
      </c>
      <c r="BI9">
        <v>10.4</v>
      </c>
      <c r="BJ9">
        <v>0.1</v>
      </c>
      <c r="BK9">
        <v>0.04</v>
      </c>
      <c r="BL9">
        <v>50</v>
      </c>
      <c r="BM9">
        <v>0.9</v>
      </c>
      <c r="BN9">
        <v>0.05</v>
      </c>
      <c r="BO9">
        <v>6.4</v>
      </c>
      <c r="BP9">
        <v>0.73</v>
      </c>
      <c r="BQ9">
        <v>0.05</v>
      </c>
      <c r="BR9">
        <v>0.24</v>
      </c>
      <c r="BS9">
        <v>1.1499999999999999</v>
      </c>
      <c r="BT9">
        <v>9.1999999999999993</v>
      </c>
      <c r="BU9">
        <v>1.4</v>
      </c>
      <c r="BV9">
        <v>2.5000000000000001E-2</v>
      </c>
      <c r="BW9">
        <v>12.7</v>
      </c>
      <c r="BX9">
        <v>15.24</v>
      </c>
      <c r="BY9">
        <v>34.9</v>
      </c>
      <c r="BZ9">
        <v>0.04</v>
      </c>
      <c r="CA9">
        <v>2</v>
      </c>
      <c r="CB9">
        <v>0.8</v>
      </c>
      <c r="CC9">
        <v>16.100000000000001</v>
      </c>
      <c r="CD9">
        <v>5</v>
      </c>
      <c r="CE9">
        <v>1</v>
      </c>
      <c r="CF9" s="108">
        <f t="shared" si="1"/>
        <v>9.6</v>
      </c>
      <c r="CG9" s="108">
        <f t="shared" si="2"/>
        <v>173.63000000000002</v>
      </c>
      <c r="CH9" s="108">
        <f t="shared" si="3"/>
        <v>216.71</v>
      </c>
      <c r="CI9" s="108">
        <f t="shared" si="4"/>
        <v>674.39</v>
      </c>
      <c r="CJ9" s="108">
        <f t="shared" si="5"/>
        <v>568.97</v>
      </c>
      <c r="CK9" s="108">
        <f t="shared" si="6"/>
        <v>582.62</v>
      </c>
    </row>
    <row r="10" spans="1:89" x14ac:dyDescent="0.3">
      <c r="A10" s="78">
        <v>1531009</v>
      </c>
      <c r="B10" s="82" t="s">
        <v>241</v>
      </c>
      <c r="C10" s="79">
        <v>42627</v>
      </c>
      <c r="D10" s="81" t="s">
        <v>240</v>
      </c>
      <c r="E10" s="101" t="s">
        <v>425</v>
      </c>
      <c r="F10" s="81" t="s">
        <v>627</v>
      </c>
      <c r="G10" s="80" t="s">
        <v>67</v>
      </c>
      <c r="H10" s="81">
        <v>595006</v>
      </c>
      <c r="I10" s="81">
        <v>6802382</v>
      </c>
      <c r="J10" s="81">
        <v>1236</v>
      </c>
      <c r="K10" s="81" t="s">
        <v>20</v>
      </c>
      <c r="L10" s="101" t="s">
        <v>628</v>
      </c>
      <c r="M10" s="81">
        <v>0.7</v>
      </c>
      <c r="N10" s="81" t="s">
        <v>481</v>
      </c>
      <c r="O10" s="81"/>
      <c r="P10" s="84"/>
      <c r="Q10" s="84"/>
      <c r="R10" s="84"/>
      <c r="S10" s="84">
        <v>0.9</v>
      </c>
      <c r="T10" s="84">
        <v>0.1</v>
      </c>
      <c r="U10" s="84"/>
      <c r="V10" s="84">
        <f t="shared" si="0"/>
        <v>1</v>
      </c>
      <c r="W10" s="81" t="s">
        <v>88</v>
      </c>
      <c r="X10" s="81" t="s">
        <v>332</v>
      </c>
      <c r="Y10" s="81" t="s">
        <v>231</v>
      </c>
      <c r="Z10" s="81" t="s">
        <v>565</v>
      </c>
      <c r="AA10" s="81" t="s">
        <v>359</v>
      </c>
      <c r="AB10">
        <v>1531009</v>
      </c>
      <c r="AC10" t="s">
        <v>20</v>
      </c>
      <c r="AD10" t="s">
        <v>857</v>
      </c>
      <c r="AE10">
        <v>1.19</v>
      </c>
      <c r="AF10">
        <v>95.88</v>
      </c>
      <c r="AG10">
        <v>7.38</v>
      </c>
      <c r="AH10">
        <v>100.8</v>
      </c>
      <c r="AI10">
        <v>167</v>
      </c>
      <c r="AJ10">
        <v>94.6</v>
      </c>
      <c r="AK10">
        <v>25.1</v>
      </c>
      <c r="AL10">
        <v>603</v>
      </c>
      <c r="AM10">
        <v>4.49</v>
      </c>
      <c r="AN10">
        <v>12.5</v>
      </c>
      <c r="AO10">
        <v>0.4</v>
      </c>
      <c r="AP10">
        <v>3.1</v>
      </c>
      <c r="AQ10">
        <v>2.6</v>
      </c>
      <c r="AR10">
        <v>35.700000000000003</v>
      </c>
      <c r="AS10">
        <v>0.32</v>
      </c>
      <c r="AT10">
        <v>0.72</v>
      </c>
      <c r="AU10">
        <v>0.11</v>
      </c>
      <c r="AV10">
        <v>101</v>
      </c>
      <c r="AW10">
        <v>0.86</v>
      </c>
      <c r="AX10">
        <v>8.8999999999999996E-2</v>
      </c>
      <c r="AY10">
        <v>14.8</v>
      </c>
      <c r="AZ10">
        <v>101.1</v>
      </c>
      <c r="BA10">
        <v>1.49</v>
      </c>
      <c r="BB10">
        <v>127</v>
      </c>
      <c r="BC10">
        <v>0.125</v>
      </c>
      <c r="BD10">
        <v>4</v>
      </c>
      <c r="BE10">
        <v>2.41</v>
      </c>
      <c r="BF10">
        <v>1.9E-2</v>
      </c>
      <c r="BG10">
        <v>0.12</v>
      </c>
      <c r="BH10">
        <v>0.05</v>
      </c>
      <c r="BI10">
        <v>11.5</v>
      </c>
      <c r="BJ10">
        <v>0.12</v>
      </c>
      <c r="BK10">
        <v>1E-3</v>
      </c>
      <c r="BL10">
        <v>51</v>
      </c>
      <c r="BM10">
        <v>0.2</v>
      </c>
      <c r="BN10">
        <v>0.05</v>
      </c>
      <c r="BO10">
        <v>7</v>
      </c>
      <c r="BP10">
        <v>1.04</v>
      </c>
      <c r="BQ10">
        <v>0.05</v>
      </c>
      <c r="BR10">
        <v>0.24</v>
      </c>
      <c r="BS10">
        <v>0.62</v>
      </c>
      <c r="BT10">
        <v>11.6</v>
      </c>
      <c r="BU10">
        <v>1</v>
      </c>
      <c r="BV10">
        <v>2.5000000000000001E-2</v>
      </c>
      <c r="BW10">
        <v>12.2</v>
      </c>
      <c r="BX10">
        <v>16.47</v>
      </c>
      <c r="BY10">
        <v>31.3</v>
      </c>
      <c r="BZ10">
        <v>0.03</v>
      </c>
      <c r="CA10">
        <v>0.5</v>
      </c>
      <c r="CB10">
        <v>0.5</v>
      </c>
      <c r="CC10">
        <v>18</v>
      </c>
      <c r="CD10">
        <v>5</v>
      </c>
      <c r="CE10">
        <v>3</v>
      </c>
      <c r="CF10" s="108">
        <f t="shared" si="1"/>
        <v>11.1</v>
      </c>
      <c r="CG10" s="108">
        <f t="shared" si="2"/>
        <v>198.05</v>
      </c>
      <c r="CH10" s="108">
        <f t="shared" si="3"/>
        <v>234.85000000000002</v>
      </c>
      <c r="CI10" s="108">
        <f t="shared" si="4"/>
        <v>784.1400000000001</v>
      </c>
      <c r="CJ10" s="108">
        <f t="shared" si="5"/>
        <v>592.66</v>
      </c>
      <c r="CK10" s="108">
        <f t="shared" si="6"/>
        <v>728.38</v>
      </c>
    </row>
    <row r="11" spans="1:89" x14ac:dyDescent="0.3">
      <c r="A11" s="78">
        <v>1531010</v>
      </c>
      <c r="B11" s="82" t="s">
        <v>241</v>
      </c>
      <c r="C11" s="79">
        <v>42627</v>
      </c>
      <c r="D11" s="81" t="s">
        <v>240</v>
      </c>
      <c r="E11" s="101" t="s">
        <v>425</v>
      </c>
      <c r="F11" s="81" t="s">
        <v>629</v>
      </c>
      <c r="G11" s="80" t="s">
        <v>67</v>
      </c>
      <c r="H11" s="81">
        <v>595040</v>
      </c>
      <c r="I11" s="81">
        <v>6802427</v>
      </c>
      <c r="J11" s="81">
        <v>1233</v>
      </c>
      <c r="K11" s="81" t="s">
        <v>20</v>
      </c>
      <c r="L11" s="101" t="s">
        <v>630</v>
      </c>
      <c r="M11" s="81">
        <v>0.7</v>
      </c>
      <c r="N11" s="81" t="s">
        <v>485</v>
      </c>
      <c r="O11" s="81"/>
      <c r="P11" s="84"/>
      <c r="Q11" s="84"/>
      <c r="R11" s="84"/>
      <c r="S11" s="84">
        <v>0.8</v>
      </c>
      <c r="T11" s="84">
        <v>0.2</v>
      </c>
      <c r="U11" s="84"/>
      <c r="V11" s="84">
        <f t="shared" si="0"/>
        <v>1</v>
      </c>
      <c r="W11" s="81" t="s">
        <v>82</v>
      </c>
      <c r="X11" s="81" t="s">
        <v>332</v>
      </c>
      <c r="Y11" s="81" t="s">
        <v>631</v>
      </c>
      <c r="Z11" s="81" t="s">
        <v>632</v>
      </c>
      <c r="AA11" s="81" t="s">
        <v>377</v>
      </c>
      <c r="AB11">
        <v>1531010</v>
      </c>
      <c r="AC11" t="s">
        <v>20</v>
      </c>
      <c r="AD11" t="s">
        <v>857</v>
      </c>
      <c r="AE11">
        <v>1.04</v>
      </c>
      <c r="AF11">
        <v>65.45</v>
      </c>
      <c r="AG11">
        <v>8.7899999999999991</v>
      </c>
      <c r="AH11">
        <v>91.1</v>
      </c>
      <c r="AI11">
        <v>142</v>
      </c>
      <c r="AJ11">
        <v>72.8</v>
      </c>
      <c r="AK11">
        <v>21.7</v>
      </c>
      <c r="AL11">
        <v>423</v>
      </c>
      <c r="AM11">
        <v>3.46</v>
      </c>
      <c r="AN11">
        <v>10.1</v>
      </c>
      <c r="AO11">
        <v>1.4</v>
      </c>
      <c r="AP11">
        <v>5.2</v>
      </c>
      <c r="AQ11">
        <v>2.6</v>
      </c>
      <c r="AR11">
        <v>33.299999999999997</v>
      </c>
      <c r="AS11">
        <v>0.39</v>
      </c>
      <c r="AT11">
        <v>1.04</v>
      </c>
      <c r="AU11">
        <v>0.14000000000000001</v>
      </c>
      <c r="AV11">
        <v>84</v>
      </c>
      <c r="AW11">
        <v>0.81</v>
      </c>
      <c r="AX11">
        <v>8.8999999999999996E-2</v>
      </c>
      <c r="AY11">
        <v>16.399999999999999</v>
      </c>
      <c r="AZ11">
        <v>74.900000000000006</v>
      </c>
      <c r="BA11">
        <v>1.26</v>
      </c>
      <c r="BB11">
        <v>167.5</v>
      </c>
      <c r="BC11">
        <v>0.10100000000000001</v>
      </c>
      <c r="BD11">
        <v>3</v>
      </c>
      <c r="BE11">
        <v>2.1</v>
      </c>
      <c r="BF11">
        <v>1.7000000000000001E-2</v>
      </c>
      <c r="BG11">
        <v>0.09</v>
      </c>
      <c r="BH11">
        <v>0.05</v>
      </c>
      <c r="BI11">
        <v>8.8000000000000007</v>
      </c>
      <c r="BJ11">
        <v>0.08</v>
      </c>
      <c r="BK11">
        <v>0.04</v>
      </c>
      <c r="BL11">
        <v>58</v>
      </c>
      <c r="BM11">
        <v>1</v>
      </c>
      <c r="BN11">
        <v>0.04</v>
      </c>
      <c r="BO11">
        <v>5.9</v>
      </c>
      <c r="BP11">
        <v>0.7</v>
      </c>
      <c r="BQ11">
        <v>0.05</v>
      </c>
      <c r="BR11">
        <v>0.17</v>
      </c>
      <c r="BS11">
        <v>1.1599999999999999</v>
      </c>
      <c r="BT11">
        <v>7.2</v>
      </c>
      <c r="BU11">
        <v>1.3</v>
      </c>
      <c r="BV11">
        <v>2.5000000000000001E-2</v>
      </c>
      <c r="BW11">
        <v>9.6999999999999993</v>
      </c>
      <c r="BX11">
        <v>15.23</v>
      </c>
      <c r="BY11">
        <v>34.9</v>
      </c>
      <c r="BZ11">
        <v>0.03</v>
      </c>
      <c r="CA11">
        <v>0.5</v>
      </c>
      <c r="CB11">
        <v>0.6</v>
      </c>
      <c r="CC11">
        <v>16.5</v>
      </c>
      <c r="CD11">
        <v>5</v>
      </c>
      <c r="CE11">
        <v>1</v>
      </c>
      <c r="CF11" s="108">
        <f t="shared" si="1"/>
        <v>11.2</v>
      </c>
      <c r="CG11" s="108">
        <f t="shared" si="2"/>
        <v>149.76999999999998</v>
      </c>
      <c r="CH11" s="108">
        <f t="shared" si="3"/>
        <v>217.64999999999998</v>
      </c>
      <c r="CI11" s="108">
        <f t="shared" si="4"/>
        <v>636.53</v>
      </c>
      <c r="CJ11" s="108">
        <f t="shared" si="5"/>
        <v>547.6400000000001</v>
      </c>
      <c r="CK11" s="108">
        <f t="shared" si="6"/>
        <v>522</v>
      </c>
    </row>
    <row r="12" spans="1:89" x14ac:dyDescent="0.3">
      <c r="A12" s="78">
        <v>1531011</v>
      </c>
      <c r="B12" s="82" t="s">
        <v>241</v>
      </c>
      <c r="C12" s="79">
        <v>42627</v>
      </c>
      <c r="D12" s="81" t="s">
        <v>240</v>
      </c>
      <c r="E12" s="101" t="s">
        <v>425</v>
      </c>
      <c r="F12" s="81" t="s">
        <v>633</v>
      </c>
      <c r="G12" s="80" t="s">
        <v>67</v>
      </c>
      <c r="H12" s="81">
        <v>595072</v>
      </c>
      <c r="I12" s="81">
        <v>6802462</v>
      </c>
      <c r="J12" s="81">
        <v>1233</v>
      </c>
      <c r="K12" s="81" t="s">
        <v>20</v>
      </c>
      <c r="L12" s="101" t="s">
        <v>634</v>
      </c>
      <c r="M12" s="81">
        <v>0.6</v>
      </c>
      <c r="N12" s="81" t="s">
        <v>485</v>
      </c>
      <c r="O12" s="81"/>
      <c r="P12" s="84"/>
      <c r="Q12" s="84"/>
      <c r="R12" s="84"/>
      <c r="S12" s="84">
        <v>0.8</v>
      </c>
      <c r="T12" s="84">
        <v>0.2</v>
      </c>
      <c r="U12" s="84"/>
      <c r="V12" s="84">
        <f t="shared" si="0"/>
        <v>1</v>
      </c>
      <c r="W12" s="81" t="s">
        <v>82</v>
      </c>
      <c r="X12" s="81" t="s">
        <v>332</v>
      </c>
      <c r="Y12" s="81" t="s">
        <v>631</v>
      </c>
      <c r="Z12" s="81" t="s">
        <v>561</v>
      </c>
      <c r="AA12" s="81" t="s">
        <v>377</v>
      </c>
      <c r="AB12">
        <v>1531011</v>
      </c>
      <c r="AC12" t="s">
        <v>20</v>
      </c>
      <c r="AD12" t="s">
        <v>857</v>
      </c>
      <c r="AE12">
        <v>2.58</v>
      </c>
      <c r="AF12">
        <v>48.96</v>
      </c>
      <c r="AG12">
        <v>6.96</v>
      </c>
      <c r="AH12">
        <v>94.9</v>
      </c>
      <c r="AI12">
        <v>124</v>
      </c>
      <c r="AJ12">
        <v>60.7</v>
      </c>
      <c r="AK12">
        <v>21.2</v>
      </c>
      <c r="AL12">
        <v>788</v>
      </c>
      <c r="AM12">
        <v>4.4400000000000004</v>
      </c>
      <c r="AN12">
        <v>14.2</v>
      </c>
      <c r="AO12">
        <v>0.5</v>
      </c>
      <c r="AP12">
        <v>3.2</v>
      </c>
      <c r="AQ12">
        <v>1.7</v>
      </c>
      <c r="AR12">
        <v>36.700000000000003</v>
      </c>
      <c r="AS12">
        <v>0.3</v>
      </c>
      <c r="AT12">
        <v>0.7</v>
      </c>
      <c r="AU12">
        <v>0.12</v>
      </c>
      <c r="AV12">
        <v>78</v>
      </c>
      <c r="AW12">
        <v>0.92</v>
      </c>
      <c r="AX12">
        <v>9.6000000000000002E-2</v>
      </c>
      <c r="AY12">
        <v>10.3</v>
      </c>
      <c r="AZ12">
        <v>75.599999999999994</v>
      </c>
      <c r="BA12">
        <v>1.19</v>
      </c>
      <c r="BB12">
        <v>147.80000000000001</v>
      </c>
      <c r="BC12">
        <v>8.5000000000000006E-2</v>
      </c>
      <c r="BD12">
        <v>4</v>
      </c>
      <c r="BE12">
        <v>2</v>
      </c>
      <c r="BF12">
        <v>1.6E-2</v>
      </c>
      <c r="BG12">
        <v>0.09</v>
      </c>
      <c r="BH12">
        <v>0.1</v>
      </c>
      <c r="BI12">
        <v>7.5</v>
      </c>
      <c r="BJ12">
        <v>0.09</v>
      </c>
      <c r="BK12">
        <v>0.05</v>
      </c>
      <c r="BL12">
        <v>47</v>
      </c>
      <c r="BM12">
        <v>0.5</v>
      </c>
      <c r="BN12">
        <v>0.05</v>
      </c>
      <c r="BO12">
        <v>5.8</v>
      </c>
      <c r="BP12">
        <v>0.75</v>
      </c>
      <c r="BQ12">
        <v>0.05</v>
      </c>
      <c r="BR12">
        <v>0.11</v>
      </c>
      <c r="BS12">
        <v>1.03</v>
      </c>
      <c r="BT12">
        <v>7.8</v>
      </c>
      <c r="BU12">
        <v>0.7</v>
      </c>
      <c r="BV12">
        <v>2.5000000000000001E-2</v>
      </c>
      <c r="BW12">
        <v>4.7</v>
      </c>
      <c r="BX12">
        <v>8.4600000000000009</v>
      </c>
      <c r="BY12">
        <v>23.5</v>
      </c>
      <c r="BZ12">
        <v>0.03</v>
      </c>
      <c r="CA12">
        <v>1</v>
      </c>
      <c r="CB12">
        <v>0.3</v>
      </c>
      <c r="CC12">
        <v>15.6</v>
      </c>
      <c r="CD12">
        <v>5</v>
      </c>
      <c r="CE12">
        <v>1</v>
      </c>
      <c r="CF12" s="108">
        <f t="shared" si="1"/>
        <v>9.1999999999999993</v>
      </c>
      <c r="CG12" s="108">
        <f t="shared" si="2"/>
        <v>138.41</v>
      </c>
      <c r="CH12" s="108">
        <f t="shared" si="3"/>
        <v>189.95999999999998</v>
      </c>
      <c r="CI12" s="108">
        <f t="shared" si="4"/>
        <v>986.85000000000014</v>
      </c>
      <c r="CJ12" s="108">
        <f t="shared" si="5"/>
        <v>483.32</v>
      </c>
      <c r="CK12" s="108">
        <f t="shared" si="6"/>
        <v>876.92000000000007</v>
      </c>
    </row>
    <row r="13" spans="1:89" x14ac:dyDescent="0.3">
      <c r="A13" s="78">
        <v>1531012</v>
      </c>
      <c r="B13" s="82" t="s">
        <v>241</v>
      </c>
      <c r="C13" s="79">
        <v>42627</v>
      </c>
      <c r="D13" s="81" t="s">
        <v>240</v>
      </c>
      <c r="E13" s="101" t="s">
        <v>425</v>
      </c>
      <c r="F13" s="81" t="s">
        <v>635</v>
      </c>
      <c r="G13" s="80" t="s">
        <v>67</v>
      </c>
      <c r="H13" s="81">
        <v>595156</v>
      </c>
      <c r="I13" s="81">
        <v>6802585</v>
      </c>
      <c r="J13" s="82">
        <v>1231</v>
      </c>
      <c r="K13" s="81" t="s">
        <v>20</v>
      </c>
      <c r="L13" s="101" t="s">
        <v>636</v>
      </c>
      <c r="M13" s="81">
        <v>0.6</v>
      </c>
      <c r="N13" s="81" t="s">
        <v>485</v>
      </c>
      <c r="O13" s="81"/>
      <c r="P13" s="84"/>
      <c r="Q13" s="84"/>
      <c r="R13" s="84"/>
      <c r="S13" s="84">
        <v>0.8</v>
      </c>
      <c r="T13" s="84">
        <v>0.2</v>
      </c>
      <c r="U13" s="84"/>
      <c r="V13" s="84">
        <f t="shared" si="0"/>
        <v>1</v>
      </c>
      <c r="W13" s="81" t="s">
        <v>86</v>
      </c>
      <c r="X13" s="81" t="s">
        <v>87</v>
      </c>
      <c r="Y13" s="81" t="s">
        <v>631</v>
      </c>
      <c r="Z13" s="81" t="s">
        <v>637</v>
      </c>
      <c r="AA13" s="81" t="s">
        <v>359</v>
      </c>
      <c r="AB13">
        <v>1531012</v>
      </c>
      <c r="AC13" t="s">
        <v>20</v>
      </c>
      <c r="AD13" t="s">
        <v>857</v>
      </c>
      <c r="AE13">
        <v>1.22</v>
      </c>
      <c r="AF13">
        <v>52.67</v>
      </c>
      <c r="AG13">
        <v>7.81</v>
      </c>
      <c r="AH13">
        <v>110.5</v>
      </c>
      <c r="AI13">
        <v>151</v>
      </c>
      <c r="AJ13">
        <v>78.400000000000006</v>
      </c>
      <c r="AK13">
        <v>20.100000000000001</v>
      </c>
      <c r="AL13">
        <v>512</v>
      </c>
      <c r="AM13">
        <v>3.84</v>
      </c>
      <c r="AN13">
        <v>9.8000000000000007</v>
      </c>
      <c r="AO13">
        <v>1.3</v>
      </c>
      <c r="AP13">
        <v>3.5</v>
      </c>
      <c r="AQ13">
        <v>2.2999999999999998</v>
      </c>
      <c r="AR13">
        <v>33.299999999999997</v>
      </c>
      <c r="AS13">
        <v>0.35</v>
      </c>
      <c r="AT13">
        <v>0.9</v>
      </c>
      <c r="AU13">
        <v>0.12</v>
      </c>
      <c r="AV13">
        <v>75</v>
      </c>
      <c r="AW13">
        <v>0.79</v>
      </c>
      <c r="AX13">
        <v>0.09</v>
      </c>
      <c r="AY13">
        <v>14</v>
      </c>
      <c r="AZ13">
        <v>91.1</v>
      </c>
      <c r="BA13">
        <v>1.27</v>
      </c>
      <c r="BB13">
        <v>162.4</v>
      </c>
      <c r="BC13">
        <v>8.1000000000000003E-2</v>
      </c>
      <c r="BD13">
        <v>4</v>
      </c>
      <c r="BE13">
        <v>2.0299999999999998</v>
      </c>
      <c r="BF13">
        <v>1.6E-2</v>
      </c>
      <c r="BG13">
        <v>0.08</v>
      </c>
      <c r="BH13">
        <v>0.2</v>
      </c>
      <c r="BI13">
        <v>8.5</v>
      </c>
      <c r="BJ13">
        <v>0.09</v>
      </c>
      <c r="BK13">
        <v>7.0000000000000007E-2</v>
      </c>
      <c r="BL13">
        <v>65</v>
      </c>
      <c r="BM13">
        <v>1.3</v>
      </c>
      <c r="BN13">
        <v>0.05</v>
      </c>
      <c r="BO13">
        <v>5.7</v>
      </c>
      <c r="BP13">
        <v>0.8</v>
      </c>
      <c r="BQ13">
        <v>0.05</v>
      </c>
      <c r="BR13">
        <v>0.12</v>
      </c>
      <c r="BS13">
        <v>1.1100000000000001</v>
      </c>
      <c r="BT13">
        <v>7.5</v>
      </c>
      <c r="BU13">
        <v>0.7</v>
      </c>
      <c r="BV13">
        <v>2.5000000000000001E-2</v>
      </c>
      <c r="BW13">
        <v>6.6</v>
      </c>
      <c r="BX13">
        <v>11.87</v>
      </c>
      <c r="BY13">
        <v>30.5</v>
      </c>
      <c r="BZ13">
        <v>0.03</v>
      </c>
      <c r="CA13">
        <v>0.5</v>
      </c>
      <c r="CB13">
        <v>0.5</v>
      </c>
      <c r="CC13">
        <v>18</v>
      </c>
      <c r="CD13">
        <v>5</v>
      </c>
      <c r="CE13">
        <v>1</v>
      </c>
      <c r="CF13" s="108">
        <f t="shared" si="1"/>
        <v>9.5</v>
      </c>
      <c r="CG13" s="108">
        <f t="shared" si="2"/>
        <v>171.56</v>
      </c>
      <c r="CH13" s="108">
        <f t="shared" si="3"/>
        <v>231.96000000000004</v>
      </c>
      <c r="CI13" s="108">
        <f t="shared" si="4"/>
        <v>721.09999999999991</v>
      </c>
      <c r="CJ13" s="108">
        <f t="shared" si="5"/>
        <v>562.78</v>
      </c>
      <c r="CK13" s="108">
        <f t="shared" si="6"/>
        <v>615.56000000000006</v>
      </c>
    </row>
    <row r="14" spans="1:89" x14ac:dyDescent="0.3">
      <c r="A14" s="78">
        <v>1531013</v>
      </c>
      <c r="B14" s="82" t="s">
        <v>424</v>
      </c>
      <c r="C14" s="79">
        <v>42628</v>
      </c>
      <c r="D14" s="81" t="s">
        <v>240</v>
      </c>
      <c r="E14" s="101" t="s">
        <v>425</v>
      </c>
      <c r="F14" s="81" t="s">
        <v>638</v>
      </c>
      <c r="G14" s="80" t="s">
        <v>67</v>
      </c>
      <c r="H14" s="81">
        <v>594583</v>
      </c>
      <c r="I14" s="81">
        <v>6802143</v>
      </c>
      <c r="J14" s="82">
        <v>1247</v>
      </c>
      <c r="K14" s="81" t="s">
        <v>20</v>
      </c>
      <c r="L14" s="101" t="s">
        <v>530</v>
      </c>
      <c r="M14" s="81">
        <v>0.45</v>
      </c>
      <c r="N14" s="81" t="s">
        <v>481</v>
      </c>
      <c r="O14" s="81"/>
      <c r="P14" s="84"/>
      <c r="Q14" s="84"/>
      <c r="R14" s="84"/>
      <c r="S14" s="84">
        <v>0.95</v>
      </c>
      <c r="T14" s="84">
        <v>0.05</v>
      </c>
      <c r="U14" s="84"/>
      <c r="V14" s="84">
        <f t="shared" si="0"/>
        <v>1</v>
      </c>
      <c r="W14" s="81" t="s">
        <v>82</v>
      </c>
      <c r="X14" s="81" t="s">
        <v>245</v>
      </c>
      <c r="Y14" s="81" t="s">
        <v>639</v>
      </c>
      <c r="Z14" s="81" t="s">
        <v>640</v>
      </c>
      <c r="AA14" s="81" t="s">
        <v>359</v>
      </c>
      <c r="AB14">
        <v>1531013</v>
      </c>
      <c r="AC14" t="s">
        <v>20</v>
      </c>
      <c r="AD14" t="s">
        <v>857</v>
      </c>
      <c r="AE14">
        <v>0.91</v>
      </c>
      <c r="AF14">
        <v>78.14</v>
      </c>
      <c r="AG14">
        <v>7.24</v>
      </c>
      <c r="AH14">
        <v>84.2</v>
      </c>
      <c r="AI14">
        <v>132</v>
      </c>
      <c r="AJ14">
        <v>79.400000000000006</v>
      </c>
      <c r="AK14">
        <v>23.1</v>
      </c>
      <c r="AL14">
        <v>562</v>
      </c>
      <c r="AM14">
        <v>4.22</v>
      </c>
      <c r="AN14">
        <v>10.7</v>
      </c>
      <c r="AO14">
        <v>0.6</v>
      </c>
      <c r="AP14">
        <v>4.2</v>
      </c>
      <c r="AQ14">
        <v>2.2000000000000002</v>
      </c>
      <c r="AR14">
        <v>37.4</v>
      </c>
      <c r="AS14">
        <v>0.16</v>
      </c>
      <c r="AT14">
        <v>0.63</v>
      </c>
      <c r="AU14">
        <v>0.1</v>
      </c>
      <c r="AV14">
        <v>90</v>
      </c>
      <c r="AW14">
        <v>0.89</v>
      </c>
      <c r="AX14">
        <v>8.3000000000000004E-2</v>
      </c>
      <c r="AY14">
        <v>13.6</v>
      </c>
      <c r="AZ14">
        <v>104.4</v>
      </c>
      <c r="BA14">
        <v>1.57</v>
      </c>
      <c r="BB14">
        <v>140.9</v>
      </c>
      <c r="BC14">
        <v>0.11700000000000001</v>
      </c>
      <c r="BD14">
        <v>5</v>
      </c>
      <c r="BE14">
        <v>2.2999999999999998</v>
      </c>
      <c r="BF14">
        <v>0.02</v>
      </c>
      <c r="BG14">
        <v>0.11</v>
      </c>
      <c r="BH14">
        <v>0.05</v>
      </c>
      <c r="BI14">
        <v>9.9</v>
      </c>
      <c r="BJ14">
        <v>0.1</v>
      </c>
      <c r="BK14">
        <v>1E-3</v>
      </c>
      <c r="BL14">
        <v>39</v>
      </c>
      <c r="BM14">
        <v>0.3</v>
      </c>
      <c r="BN14">
        <v>0.03</v>
      </c>
      <c r="BO14">
        <v>6.5</v>
      </c>
      <c r="BP14">
        <v>0.93</v>
      </c>
      <c r="BQ14">
        <v>0.05</v>
      </c>
      <c r="BR14">
        <v>0.17</v>
      </c>
      <c r="BS14">
        <v>0.75</v>
      </c>
      <c r="BT14">
        <v>10.1</v>
      </c>
      <c r="BU14">
        <v>1.1000000000000001</v>
      </c>
      <c r="BV14">
        <v>2.5000000000000001E-2</v>
      </c>
      <c r="BW14">
        <v>8.1</v>
      </c>
      <c r="BX14">
        <v>13.7</v>
      </c>
      <c r="BY14">
        <v>28.9</v>
      </c>
      <c r="BZ14">
        <v>0.04</v>
      </c>
      <c r="CA14">
        <v>0.5</v>
      </c>
      <c r="CB14">
        <v>0.4</v>
      </c>
      <c r="CC14">
        <v>16.600000000000001</v>
      </c>
      <c r="CD14">
        <v>5</v>
      </c>
      <c r="CE14">
        <v>1</v>
      </c>
      <c r="CF14" s="108">
        <f t="shared" si="1"/>
        <v>10.199999999999999</v>
      </c>
      <c r="CG14" s="108">
        <f t="shared" si="2"/>
        <v>186.26</v>
      </c>
      <c r="CH14" s="108">
        <f t="shared" si="3"/>
        <v>187.10999999999999</v>
      </c>
      <c r="CI14" s="108">
        <f t="shared" si="4"/>
        <v>757.08</v>
      </c>
      <c r="CJ14" s="108">
        <f t="shared" si="5"/>
        <v>521.88</v>
      </c>
      <c r="CK14" s="108">
        <f t="shared" si="6"/>
        <v>669.63</v>
      </c>
    </row>
    <row r="15" spans="1:89" x14ac:dyDescent="0.3">
      <c r="A15" s="78">
        <v>1531014</v>
      </c>
      <c r="B15" s="82" t="s">
        <v>424</v>
      </c>
      <c r="C15" s="79">
        <v>42628</v>
      </c>
      <c r="D15" s="81" t="s">
        <v>240</v>
      </c>
      <c r="E15" s="101" t="s">
        <v>425</v>
      </c>
      <c r="F15" s="81" t="s">
        <v>641</v>
      </c>
      <c r="G15" s="80" t="s">
        <v>67</v>
      </c>
      <c r="H15" s="81">
        <v>594643</v>
      </c>
      <c r="I15" s="81">
        <v>6802229</v>
      </c>
      <c r="J15" s="82">
        <v>1246</v>
      </c>
      <c r="K15" s="81" t="s">
        <v>20</v>
      </c>
      <c r="L15" s="101" t="s">
        <v>530</v>
      </c>
      <c r="M15" s="81">
        <v>0.35</v>
      </c>
      <c r="N15" s="81" t="s">
        <v>481</v>
      </c>
      <c r="O15" s="81"/>
      <c r="P15" s="84"/>
      <c r="Q15" s="84"/>
      <c r="R15" s="84"/>
      <c r="S15" s="84">
        <v>0.95</v>
      </c>
      <c r="T15" s="84">
        <v>0.05</v>
      </c>
      <c r="U15" s="84"/>
      <c r="V15" s="84">
        <f t="shared" si="0"/>
        <v>1</v>
      </c>
      <c r="W15" s="81" t="s">
        <v>82</v>
      </c>
      <c r="X15" s="81" t="s">
        <v>332</v>
      </c>
      <c r="Y15" s="81" t="s">
        <v>642</v>
      </c>
      <c r="Z15" s="81" t="s">
        <v>632</v>
      </c>
      <c r="AA15" s="81" t="s">
        <v>359</v>
      </c>
      <c r="AB15">
        <v>1531014</v>
      </c>
      <c r="AC15" t="s">
        <v>20</v>
      </c>
      <c r="AD15" t="s">
        <v>857</v>
      </c>
      <c r="AE15">
        <v>1.35</v>
      </c>
      <c r="AF15">
        <v>87.37</v>
      </c>
      <c r="AG15">
        <v>7.34</v>
      </c>
      <c r="AH15">
        <v>89.4</v>
      </c>
      <c r="AI15">
        <v>145</v>
      </c>
      <c r="AJ15">
        <v>92.1</v>
      </c>
      <c r="AK15">
        <v>32.9</v>
      </c>
      <c r="AL15">
        <v>655</v>
      </c>
      <c r="AM15">
        <v>5.51</v>
      </c>
      <c r="AN15">
        <v>14.8</v>
      </c>
      <c r="AO15">
        <v>0.9</v>
      </c>
      <c r="AP15">
        <v>8.3000000000000007</v>
      </c>
      <c r="AQ15">
        <v>2.4</v>
      </c>
      <c r="AR15">
        <v>31.9</v>
      </c>
      <c r="AS15">
        <v>0.25</v>
      </c>
      <c r="AT15">
        <v>0.78</v>
      </c>
      <c r="AU15">
        <v>0.12</v>
      </c>
      <c r="AV15">
        <v>94</v>
      </c>
      <c r="AW15">
        <v>0.79</v>
      </c>
      <c r="AX15">
        <v>7.6999999999999999E-2</v>
      </c>
      <c r="AY15">
        <v>15.6</v>
      </c>
      <c r="AZ15">
        <v>115.9</v>
      </c>
      <c r="BA15">
        <v>1.63</v>
      </c>
      <c r="BB15">
        <v>136.4</v>
      </c>
      <c r="BC15">
        <v>0.11899999999999999</v>
      </c>
      <c r="BD15">
        <v>5</v>
      </c>
      <c r="BE15">
        <v>2.27</v>
      </c>
      <c r="BF15">
        <v>1.6E-2</v>
      </c>
      <c r="BG15">
        <v>0.1</v>
      </c>
      <c r="BH15">
        <v>0.05</v>
      </c>
      <c r="BI15">
        <v>9.6999999999999993</v>
      </c>
      <c r="BJ15">
        <v>0.11</v>
      </c>
      <c r="BK15">
        <v>0.02</v>
      </c>
      <c r="BL15">
        <v>39</v>
      </c>
      <c r="BM15">
        <v>0.8</v>
      </c>
      <c r="BN15">
        <v>0.05</v>
      </c>
      <c r="BO15">
        <v>6.2</v>
      </c>
      <c r="BP15">
        <v>0.95</v>
      </c>
      <c r="BQ15">
        <v>0.05</v>
      </c>
      <c r="BR15">
        <v>0.21</v>
      </c>
      <c r="BS15">
        <v>0.9</v>
      </c>
      <c r="BT15">
        <v>12.5</v>
      </c>
      <c r="BU15">
        <v>1</v>
      </c>
      <c r="BV15">
        <v>2.5000000000000001E-2</v>
      </c>
      <c r="BW15">
        <v>10.7</v>
      </c>
      <c r="BX15">
        <v>15.32</v>
      </c>
      <c r="BY15">
        <v>33.6</v>
      </c>
      <c r="BZ15">
        <v>0.03</v>
      </c>
      <c r="CA15">
        <v>0.5</v>
      </c>
      <c r="CB15">
        <v>0.5</v>
      </c>
      <c r="CC15">
        <v>16.3</v>
      </c>
      <c r="CD15">
        <v>5</v>
      </c>
      <c r="CE15">
        <v>1</v>
      </c>
      <c r="CF15" s="108">
        <f t="shared" si="1"/>
        <v>14.3</v>
      </c>
      <c r="CG15" s="108">
        <f t="shared" si="2"/>
        <v>210.42</v>
      </c>
      <c r="CH15" s="108">
        <f t="shared" si="3"/>
        <v>209.01000000000008</v>
      </c>
      <c r="CI15" s="108">
        <f t="shared" si="4"/>
        <v>843.7299999999999</v>
      </c>
      <c r="CJ15" s="108">
        <f t="shared" si="5"/>
        <v>557.61</v>
      </c>
      <c r="CK15" s="108">
        <f t="shared" si="6"/>
        <v>786.86</v>
      </c>
    </row>
    <row r="16" spans="1:89" x14ac:dyDescent="0.3">
      <c r="A16" s="78">
        <v>1531015</v>
      </c>
      <c r="B16" s="82" t="s">
        <v>424</v>
      </c>
      <c r="C16" s="79">
        <v>42628</v>
      </c>
      <c r="D16" s="81" t="s">
        <v>240</v>
      </c>
      <c r="E16" s="101" t="s">
        <v>425</v>
      </c>
      <c r="F16" s="81" t="s">
        <v>643</v>
      </c>
      <c r="G16" s="80" t="s">
        <v>67</v>
      </c>
      <c r="H16" s="81">
        <v>594699</v>
      </c>
      <c r="I16" s="81">
        <v>6802313</v>
      </c>
      <c r="J16" s="82">
        <v>1246</v>
      </c>
      <c r="K16" s="81" t="s">
        <v>20</v>
      </c>
      <c r="L16" s="101" t="s">
        <v>644</v>
      </c>
      <c r="M16" s="81">
        <v>0.4</v>
      </c>
      <c r="N16" s="81" t="s">
        <v>481</v>
      </c>
      <c r="O16" s="81"/>
      <c r="P16" s="84"/>
      <c r="Q16" s="84"/>
      <c r="R16" s="84"/>
      <c r="S16" s="84">
        <v>1</v>
      </c>
      <c r="T16" s="84"/>
      <c r="U16" s="84"/>
      <c r="V16" s="84">
        <f t="shared" si="0"/>
        <v>1</v>
      </c>
      <c r="W16" s="81"/>
      <c r="X16" s="81" t="s">
        <v>332</v>
      </c>
      <c r="Y16" s="81" t="s">
        <v>541</v>
      </c>
      <c r="Z16" s="81" t="s">
        <v>611</v>
      </c>
      <c r="AA16" s="81" t="s">
        <v>375</v>
      </c>
      <c r="AB16">
        <v>1531015</v>
      </c>
      <c r="AC16" t="s">
        <v>20</v>
      </c>
      <c r="AD16" t="s">
        <v>857</v>
      </c>
      <c r="AE16">
        <v>1.46</v>
      </c>
      <c r="AF16">
        <v>80.12</v>
      </c>
      <c r="AG16">
        <v>8.86</v>
      </c>
      <c r="AH16">
        <v>92.9</v>
      </c>
      <c r="AI16">
        <v>147</v>
      </c>
      <c r="AJ16">
        <v>65.599999999999994</v>
      </c>
      <c r="AK16">
        <v>26.7</v>
      </c>
      <c r="AL16">
        <v>905</v>
      </c>
      <c r="AM16">
        <v>5.62</v>
      </c>
      <c r="AN16">
        <v>16.600000000000001</v>
      </c>
      <c r="AO16">
        <v>0.9</v>
      </c>
      <c r="AP16">
        <v>3.5</v>
      </c>
      <c r="AQ16">
        <v>2.8</v>
      </c>
      <c r="AR16">
        <v>34.700000000000003</v>
      </c>
      <c r="AS16">
        <v>0.3</v>
      </c>
      <c r="AT16">
        <v>0.9</v>
      </c>
      <c r="AU16">
        <v>0.14000000000000001</v>
      </c>
      <c r="AV16">
        <v>92</v>
      </c>
      <c r="AW16">
        <v>0.75</v>
      </c>
      <c r="AX16">
        <v>7.9000000000000001E-2</v>
      </c>
      <c r="AY16">
        <v>18.899999999999999</v>
      </c>
      <c r="AZ16">
        <v>81.2</v>
      </c>
      <c r="BA16">
        <v>1.28</v>
      </c>
      <c r="BB16">
        <v>162.4</v>
      </c>
      <c r="BC16">
        <v>0.104</v>
      </c>
      <c r="BD16">
        <v>4</v>
      </c>
      <c r="BE16">
        <v>2.19</v>
      </c>
      <c r="BF16">
        <v>1.7000000000000001E-2</v>
      </c>
      <c r="BG16">
        <v>0.11</v>
      </c>
      <c r="BH16">
        <v>0.05</v>
      </c>
      <c r="BI16">
        <v>9.6</v>
      </c>
      <c r="BJ16">
        <v>0.12</v>
      </c>
      <c r="BK16">
        <v>0.02</v>
      </c>
      <c r="BL16">
        <v>53</v>
      </c>
      <c r="BM16">
        <v>1</v>
      </c>
      <c r="BN16">
        <v>0.05</v>
      </c>
      <c r="BO16">
        <v>6.2</v>
      </c>
      <c r="BP16">
        <v>0.89</v>
      </c>
      <c r="BQ16">
        <v>0.05</v>
      </c>
      <c r="BR16">
        <v>0.17</v>
      </c>
      <c r="BS16">
        <v>1.06</v>
      </c>
      <c r="BT16">
        <v>11.4</v>
      </c>
      <c r="BU16">
        <v>1.1000000000000001</v>
      </c>
      <c r="BV16">
        <v>2.5000000000000001E-2</v>
      </c>
      <c r="BW16">
        <v>9.1</v>
      </c>
      <c r="BX16">
        <v>17.79</v>
      </c>
      <c r="BY16">
        <v>37.700000000000003</v>
      </c>
      <c r="BZ16">
        <v>0.04</v>
      </c>
      <c r="CA16">
        <v>0.5</v>
      </c>
      <c r="CB16">
        <v>0.6</v>
      </c>
      <c r="CC16">
        <v>16.3</v>
      </c>
      <c r="CD16">
        <v>5</v>
      </c>
      <c r="CE16">
        <v>1</v>
      </c>
      <c r="CF16" s="108">
        <f t="shared" si="1"/>
        <v>9.5</v>
      </c>
      <c r="CG16" s="108">
        <f t="shared" si="2"/>
        <v>148.83000000000001</v>
      </c>
      <c r="CH16" s="108">
        <f t="shared" si="3"/>
        <v>222.36</v>
      </c>
      <c r="CI16" s="108">
        <f t="shared" si="4"/>
        <v>1121.1500000000001</v>
      </c>
      <c r="CJ16" s="108">
        <f t="shared" si="5"/>
        <v>556.88</v>
      </c>
      <c r="CK16" s="108">
        <f t="shared" si="6"/>
        <v>1004.38</v>
      </c>
    </row>
    <row r="17" spans="1:89" x14ac:dyDescent="0.3">
      <c r="A17" s="78">
        <v>1531016</v>
      </c>
      <c r="B17" s="82" t="s">
        <v>424</v>
      </c>
      <c r="C17" s="79">
        <v>42628</v>
      </c>
      <c r="D17" s="81" t="s">
        <v>240</v>
      </c>
      <c r="E17" s="101" t="s">
        <v>425</v>
      </c>
      <c r="F17" s="81" t="s">
        <v>645</v>
      </c>
      <c r="G17" s="80" t="s">
        <v>67</v>
      </c>
      <c r="H17" s="81">
        <v>594761</v>
      </c>
      <c r="I17" s="81">
        <v>6802385</v>
      </c>
      <c r="J17" s="82">
        <v>1243</v>
      </c>
      <c r="K17" s="81" t="s">
        <v>20</v>
      </c>
      <c r="L17" s="101" t="s">
        <v>646</v>
      </c>
      <c r="M17" s="81">
        <v>0.55000000000000004</v>
      </c>
      <c r="N17" s="81" t="s">
        <v>481</v>
      </c>
      <c r="O17" s="81"/>
      <c r="P17" s="84"/>
      <c r="Q17" s="84"/>
      <c r="R17" s="84"/>
      <c r="S17" s="84">
        <v>0.95</v>
      </c>
      <c r="T17" s="84">
        <v>0.05</v>
      </c>
      <c r="U17" s="84"/>
      <c r="V17" s="84">
        <f t="shared" si="0"/>
        <v>1</v>
      </c>
      <c r="W17" s="81" t="s">
        <v>86</v>
      </c>
      <c r="X17" s="81" t="s">
        <v>332</v>
      </c>
      <c r="Y17" s="81" t="s">
        <v>541</v>
      </c>
      <c r="Z17" s="81" t="s">
        <v>632</v>
      </c>
      <c r="AA17" s="81" t="s">
        <v>375</v>
      </c>
      <c r="AB17">
        <v>1531016</v>
      </c>
      <c r="AC17" t="s">
        <v>20</v>
      </c>
      <c r="AD17" t="s">
        <v>857</v>
      </c>
      <c r="AE17">
        <v>1.35</v>
      </c>
      <c r="AF17">
        <v>69.34</v>
      </c>
      <c r="AG17">
        <v>7.78</v>
      </c>
      <c r="AH17">
        <v>85.6</v>
      </c>
      <c r="AI17">
        <v>125</v>
      </c>
      <c r="AJ17">
        <v>65.5</v>
      </c>
      <c r="AK17">
        <v>21.3</v>
      </c>
      <c r="AL17">
        <v>416</v>
      </c>
      <c r="AM17">
        <v>4.41</v>
      </c>
      <c r="AN17">
        <v>15.4</v>
      </c>
      <c r="AO17">
        <v>0.8</v>
      </c>
      <c r="AP17">
        <v>2.7</v>
      </c>
      <c r="AQ17">
        <v>2.2999999999999998</v>
      </c>
      <c r="AR17">
        <v>33.9</v>
      </c>
      <c r="AS17">
        <v>0.2</v>
      </c>
      <c r="AT17">
        <v>0.79</v>
      </c>
      <c r="AU17">
        <v>0.12</v>
      </c>
      <c r="AV17">
        <v>84</v>
      </c>
      <c r="AW17">
        <v>0.81</v>
      </c>
      <c r="AX17">
        <v>7.2999999999999995E-2</v>
      </c>
      <c r="AY17">
        <v>15.3</v>
      </c>
      <c r="AZ17">
        <v>79.400000000000006</v>
      </c>
      <c r="BA17">
        <v>1.29</v>
      </c>
      <c r="BB17">
        <v>138.69999999999999</v>
      </c>
      <c r="BC17">
        <v>9.6000000000000002E-2</v>
      </c>
      <c r="BD17">
        <v>4</v>
      </c>
      <c r="BE17">
        <v>2.0499999999999998</v>
      </c>
      <c r="BF17">
        <v>1.6E-2</v>
      </c>
      <c r="BG17">
        <v>0.09</v>
      </c>
      <c r="BH17">
        <v>0.05</v>
      </c>
      <c r="BI17">
        <v>8.6</v>
      </c>
      <c r="BJ17">
        <v>0.1</v>
      </c>
      <c r="BK17">
        <v>0.03</v>
      </c>
      <c r="BL17">
        <v>39</v>
      </c>
      <c r="BM17">
        <v>0.4</v>
      </c>
      <c r="BN17">
        <v>0.06</v>
      </c>
      <c r="BO17">
        <v>5.9</v>
      </c>
      <c r="BP17">
        <v>0.79</v>
      </c>
      <c r="BQ17">
        <v>0.05</v>
      </c>
      <c r="BR17">
        <v>0.11</v>
      </c>
      <c r="BS17">
        <v>1.05</v>
      </c>
      <c r="BT17">
        <v>8.5</v>
      </c>
      <c r="BU17">
        <v>0.9</v>
      </c>
      <c r="BV17">
        <v>2.5000000000000001E-2</v>
      </c>
      <c r="BW17">
        <v>7</v>
      </c>
      <c r="BX17">
        <v>14.55</v>
      </c>
      <c r="BY17">
        <v>34.4</v>
      </c>
      <c r="BZ17">
        <v>0.03</v>
      </c>
      <c r="CA17">
        <v>0.5</v>
      </c>
      <c r="CB17">
        <v>0.5</v>
      </c>
      <c r="CC17">
        <v>16.100000000000001</v>
      </c>
      <c r="CD17">
        <v>5</v>
      </c>
      <c r="CE17">
        <v>1</v>
      </c>
      <c r="CF17" s="108">
        <f t="shared" si="1"/>
        <v>8.6999999999999993</v>
      </c>
      <c r="CG17" s="108">
        <f t="shared" si="2"/>
        <v>147</v>
      </c>
      <c r="CH17" s="108">
        <f t="shared" si="3"/>
        <v>183.62</v>
      </c>
      <c r="CI17" s="108">
        <f t="shared" si="4"/>
        <v>603.61</v>
      </c>
      <c r="CJ17" s="108">
        <f t="shared" si="5"/>
        <v>491.92</v>
      </c>
      <c r="CK17" s="108">
        <f t="shared" si="6"/>
        <v>508.56</v>
      </c>
    </row>
    <row r="18" spans="1:89" x14ac:dyDescent="0.3">
      <c r="A18" s="78">
        <v>1531017</v>
      </c>
      <c r="B18" s="82" t="s">
        <v>424</v>
      </c>
      <c r="C18" s="79">
        <v>42628</v>
      </c>
      <c r="D18" s="81" t="s">
        <v>240</v>
      </c>
      <c r="E18" s="101" t="s">
        <v>425</v>
      </c>
      <c r="F18" s="81" t="s">
        <v>647</v>
      </c>
      <c r="G18" s="80" t="s">
        <v>67</v>
      </c>
      <c r="H18" s="81">
        <v>594820</v>
      </c>
      <c r="I18" s="81">
        <v>6802468</v>
      </c>
      <c r="J18" s="82">
        <v>1243</v>
      </c>
      <c r="K18" s="81" t="s">
        <v>20</v>
      </c>
      <c r="L18" s="101" t="s">
        <v>648</v>
      </c>
      <c r="M18" s="81">
        <v>0.5</v>
      </c>
      <c r="N18" s="81" t="s">
        <v>481</v>
      </c>
      <c r="O18" s="81"/>
      <c r="P18" s="84"/>
      <c r="Q18" s="84"/>
      <c r="R18" s="84"/>
      <c r="S18" s="84">
        <v>0.9</v>
      </c>
      <c r="T18" s="84">
        <v>0.1</v>
      </c>
      <c r="U18" s="84"/>
      <c r="V18" s="84">
        <f t="shared" si="0"/>
        <v>1</v>
      </c>
      <c r="W18" s="81"/>
      <c r="X18" s="81" t="s">
        <v>332</v>
      </c>
      <c r="Y18" s="81" t="s">
        <v>649</v>
      </c>
      <c r="Z18" s="81" t="s">
        <v>650</v>
      </c>
      <c r="AA18" s="81" t="s">
        <v>375</v>
      </c>
      <c r="AB18">
        <v>1531017</v>
      </c>
      <c r="AC18" t="s">
        <v>20</v>
      </c>
      <c r="AD18" t="s">
        <v>857</v>
      </c>
      <c r="AE18">
        <v>2.7</v>
      </c>
      <c r="AF18">
        <v>62.75</v>
      </c>
      <c r="AG18">
        <v>7.8</v>
      </c>
      <c r="AH18">
        <v>97.5</v>
      </c>
      <c r="AI18">
        <v>106</v>
      </c>
      <c r="AJ18">
        <v>49.1</v>
      </c>
      <c r="AK18">
        <v>18</v>
      </c>
      <c r="AL18">
        <v>319</v>
      </c>
      <c r="AM18">
        <v>6.02</v>
      </c>
      <c r="AN18">
        <v>24.9</v>
      </c>
      <c r="AO18">
        <v>0.9</v>
      </c>
      <c r="AP18">
        <v>23.3</v>
      </c>
      <c r="AQ18">
        <v>2.7</v>
      </c>
      <c r="AR18">
        <v>32.9</v>
      </c>
      <c r="AS18">
        <v>0.28000000000000003</v>
      </c>
      <c r="AT18">
        <v>0.98</v>
      </c>
      <c r="AU18">
        <v>0.13</v>
      </c>
      <c r="AV18">
        <v>83</v>
      </c>
      <c r="AW18">
        <v>0.68</v>
      </c>
      <c r="AX18">
        <v>8.5000000000000006E-2</v>
      </c>
      <c r="AY18">
        <v>17.3</v>
      </c>
      <c r="AZ18">
        <v>63.8</v>
      </c>
      <c r="BA18">
        <v>1.08</v>
      </c>
      <c r="BB18">
        <v>134.1</v>
      </c>
      <c r="BC18">
        <v>9.1999999999999998E-2</v>
      </c>
      <c r="BD18">
        <v>3</v>
      </c>
      <c r="BE18">
        <v>2.04</v>
      </c>
      <c r="BF18">
        <v>1.4E-2</v>
      </c>
      <c r="BG18">
        <v>0.08</v>
      </c>
      <c r="BH18">
        <v>0.05</v>
      </c>
      <c r="BI18">
        <v>6.8</v>
      </c>
      <c r="BJ18">
        <v>0.11</v>
      </c>
      <c r="BK18">
        <v>0.03</v>
      </c>
      <c r="BL18">
        <v>40</v>
      </c>
      <c r="BM18">
        <v>0.7</v>
      </c>
      <c r="BN18">
        <v>0.04</v>
      </c>
      <c r="BO18">
        <v>5.7</v>
      </c>
      <c r="BP18">
        <v>0.9</v>
      </c>
      <c r="BQ18">
        <v>0.05</v>
      </c>
      <c r="BR18">
        <v>0.15</v>
      </c>
      <c r="BS18">
        <v>1.28</v>
      </c>
      <c r="BT18">
        <v>9.1</v>
      </c>
      <c r="BU18">
        <v>0.6</v>
      </c>
      <c r="BV18">
        <v>2.5000000000000001E-2</v>
      </c>
      <c r="BW18">
        <v>8.4</v>
      </c>
      <c r="BX18">
        <v>12.9</v>
      </c>
      <c r="BY18">
        <v>38.200000000000003</v>
      </c>
      <c r="BZ18">
        <v>0.03</v>
      </c>
      <c r="CA18">
        <v>2</v>
      </c>
      <c r="CB18">
        <v>0.7</v>
      </c>
      <c r="CC18">
        <v>16.5</v>
      </c>
      <c r="CD18">
        <v>5</v>
      </c>
      <c r="CE18">
        <v>1</v>
      </c>
      <c r="CF18" s="108">
        <f t="shared" si="1"/>
        <v>29.3</v>
      </c>
      <c r="CG18" s="108">
        <f t="shared" si="2"/>
        <v>114.66000000000001</v>
      </c>
      <c r="CH18" s="108">
        <f t="shared" si="3"/>
        <v>196.21</v>
      </c>
      <c r="CI18" s="108">
        <f t="shared" si="4"/>
        <v>502.88</v>
      </c>
      <c r="CJ18" s="108">
        <f t="shared" si="5"/>
        <v>457.25</v>
      </c>
      <c r="CK18" s="108">
        <f t="shared" si="6"/>
        <v>394.82</v>
      </c>
    </row>
    <row r="19" spans="1:89" x14ac:dyDescent="0.3">
      <c r="A19" s="78">
        <v>1531018</v>
      </c>
      <c r="B19" s="82" t="s">
        <v>424</v>
      </c>
      <c r="C19" s="79">
        <v>42628</v>
      </c>
      <c r="D19" s="81" t="s">
        <v>240</v>
      </c>
      <c r="E19" s="101" t="s">
        <v>425</v>
      </c>
      <c r="F19" s="81" t="s">
        <v>651</v>
      </c>
      <c r="G19" s="80" t="s">
        <v>67</v>
      </c>
      <c r="H19" s="81">
        <v>594882</v>
      </c>
      <c r="I19" s="81">
        <v>6802541</v>
      </c>
      <c r="J19" s="82">
        <v>1239</v>
      </c>
      <c r="K19" s="81" t="s">
        <v>20</v>
      </c>
      <c r="L19" s="101" t="s">
        <v>652</v>
      </c>
      <c r="M19" s="81">
        <v>0.55000000000000004</v>
      </c>
      <c r="N19" s="81" t="s">
        <v>485</v>
      </c>
      <c r="O19" s="81"/>
      <c r="P19" s="84"/>
      <c r="Q19" s="84"/>
      <c r="R19" s="84"/>
      <c r="S19" s="84">
        <v>0.6</v>
      </c>
      <c r="T19" s="84">
        <v>0.4</v>
      </c>
      <c r="U19" s="84"/>
      <c r="V19" s="84">
        <f t="shared" si="0"/>
        <v>1</v>
      </c>
      <c r="W19" s="81"/>
      <c r="X19" s="81" t="s">
        <v>332</v>
      </c>
      <c r="Y19" s="81" t="s">
        <v>653</v>
      </c>
      <c r="Z19" s="81" t="s">
        <v>654</v>
      </c>
      <c r="AA19" s="81" t="s">
        <v>428</v>
      </c>
      <c r="AB19">
        <v>1531018</v>
      </c>
      <c r="AC19" t="s">
        <v>20</v>
      </c>
      <c r="AD19" t="s">
        <v>857</v>
      </c>
      <c r="AE19">
        <v>0.81</v>
      </c>
      <c r="AF19">
        <v>57.18</v>
      </c>
      <c r="AG19">
        <v>8.39</v>
      </c>
      <c r="AH19">
        <v>93.3</v>
      </c>
      <c r="AI19">
        <v>117</v>
      </c>
      <c r="AJ19">
        <v>57.6</v>
      </c>
      <c r="AK19">
        <v>15.9</v>
      </c>
      <c r="AL19">
        <v>358</v>
      </c>
      <c r="AM19">
        <v>3.01</v>
      </c>
      <c r="AN19">
        <v>10.3</v>
      </c>
      <c r="AO19">
        <v>1</v>
      </c>
      <c r="AP19">
        <v>3.9</v>
      </c>
      <c r="AQ19">
        <v>2.2999999999999998</v>
      </c>
      <c r="AR19">
        <v>35.1</v>
      </c>
      <c r="AS19">
        <v>0.26</v>
      </c>
      <c r="AT19">
        <v>0.94</v>
      </c>
      <c r="AU19">
        <v>0.13</v>
      </c>
      <c r="AV19">
        <v>81</v>
      </c>
      <c r="AW19">
        <v>0.87</v>
      </c>
      <c r="AX19">
        <v>7.1999999999999995E-2</v>
      </c>
      <c r="AY19">
        <v>15.2</v>
      </c>
      <c r="AZ19">
        <v>74.900000000000006</v>
      </c>
      <c r="BA19">
        <v>1.1599999999999999</v>
      </c>
      <c r="BB19">
        <v>142.69999999999999</v>
      </c>
      <c r="BC19">
        <v>8.6999999999999994E-2</v>
      </c>
      <c r="BD19">
        <v>3</v>
      </c>
      <c r="BE19">
        <v>2.06</v>
      </c>
      <c r="BF19">
        <v>1.4E-2</v>
      </c>
      <c r="BG19">
        <v>7.0000000000000007E-2</v>
      </c>
      <c r="BH19">
        <v>0.05</v>
      </c>
      <c r="BI19">
        <v>8.1</v>
      </c>
      <c r="BJ19">
        <v>0.09</v>
      </c>
      <c r="BK19">
        <v>0.05</v>
      </c>
      <c r="BL19">
        <v>57</v>
      </c>
      <c r="BM19">
        <v>0.9</v>
      </c>
      <c r="BN19">
        <v>0.05</v>
      </c>
      <c r="BO19">
        <v>6.1</v>
      </c>
      <c r="BP19">
        <v>0.87</v>
      </c>
      <c r="BQ19">
        <v>0.05</v>
      </c>
      <c r="BR19">
        <v>0.13</v>
      </c>
      <c r="BS19">
        <v>1.22</v>
      </c>
      <c r="BT19">
        <v>7.7</v>
      </c>
      <c r="BU19">
        <v>0.6</v>
      </c>
      <c r="BV19">
        <v>2.5000000000000001E-2</v>
      </c>
      <c r="BW19">
        <v>6.9</v>
      </c>
      <c r="BX19">
        <v>12.78</v>
      </c>
      <c r="BY19">
        <v>33.4</v>
      </c>
      <c r="BZ19">
        <v>0.03</v>
      </c>
      <c r="CA19">
        <v>1</v>
      </c>
      <c r="CB19">
        <v>0.5</v>
      </c>
      <c r="CC19">
        <v>17.399999999999999</v>
      </c>
      <c r="CD19">
        <v>5</v>
      </c>
      <c r="CE19">
        <v>1</v>
      </c>
      <c r="CF19" s="108">
        <f t="shared" si="1"/>
        <v>9.9</v>
      </c>
      <c r="CG19" s="108">
        <f t="shared" si="2"/>
        <v>134.53</v>
      </c>
      <c r="CH19" s="108">
        <f t="shared" si="3"/>
        <v>190.36</v>
      </c>
      <c r="CI19" s="108">
        <f t="shared" si="4"/>
        <v>548.54000000000008</v>
      </c>
      <c r="CJ19" s="108">
        <f t="shared" si="5"/>
        <v>476.17</v>
      </c>
      <c r="CK19" s="108">
        <f t="shared" si="6"/>
        <v>435.32</v>
      </c>
    </row>
    <row r="20" spans="1:89" x14ac:dyDescent="0.3">
      <c r="A20" s="78">
        <v>1531019</v>
      </c>
      <c r="B20" s="82" t="s">
        <v>424</v>
      </c>
      <c r="C20" s="79">
        <v>42628</v>
      </c>
      <c r="D20" s="81" t="s">
        <v>240</v>
      </c>
      <c r="E20" s="101" t="s">
        <v>425</v>
      </c>
      <c r="F20" s="81" t="s">
        <v>655</v>
      </c>
      <c r="G20" s="80" t="s">
        <v>67</v>
      </c>
      <c r="H20" s="81">
        <v>594942</v>
      </c>
      <c r="I20" s="81">
        <v>6802618</v>
      </c>
      <c r="J20" s="82"/>
      <c r="K20" s="81" t="s">
        <v>20</v>
      </c>
      <c r="L20" s="101" t="s">
        <v>656</v>
      </c>
      <c r="M20" s="81">
        <v>0.6</v>
      </c>
      <c r="N20" s="81" t="s">
        <v>481</v>
      </c>
      <c r="O20" s="81"/>
      <c r="P20" s="84">
        <v>0.05</v>
      </c>
      <c r="Q20" s="84"/>
      <c r="R20" s="84"/>
      <c r="S20" s="84">
        <v>0.95</v>
      </c>
      <c r="T20" s="84"/>
      <c r="U20" s="84"/>
      <c r="V20" s="84">
        <f t="shared" si="0"/>
        <v>1</v>
      </c>
      <c r="W20" s="81"/>
      <c r="X20" s="81" t="s">
        <v>332</v>
      </c>
      <c r="Y20" s="81" t="s">
        <v>541</v>
      </c>
      <c r="Z20" s="81" t="s">
        <v>611</v>
      </c>
      <c r="AA20" s="81" t="s">
        <v>428</v>
      </c>
      <c r="AB20">
        <v>1531019</v>
      </c>
      <c r="AC20" t="s">
        <v>20</v>
      </c>
      <c r="AD20" t="s">
        <v>857</v>
      </c>
      <c r="AE20">
        <v>1.04</v>
      </c>
      <c r="AF20">
        <v>70.290000000000006</v>
      </c>
      <c r="AG20">
        <v>7.91</v>
      </c>
      <c r="AH20">
        <v>103.5</v>
      </c>
      <c r="AI20">
        <v>156</v>
      </c>
      <c r="AJ20">
        <v>117.3</v>
      </c>
      <c r="AK20">
        <v>26.1</v>
      </c>
      <c r="AL20">
        <v>508</v>
      </c>
      <c r="AM20">
        <v>4.63</v>
      </c>
      <c r="AN20">
        <v>11.5</v>
      </c>
      <c r="AO20">
        <v>0.7</v>
      </c>
      <c r="AP20">
        <v>4.0999999999999996</v>
      </c>
      <c r="AQ20">
        <v>2.4</v>
      </c>
      <c r="AR20">
        <v>34.1</v>
      </c>
      <c r="AS20">
        <v>0.35</v>
      </c>
      <c r="AT20">
        <v>0.8</v>
      </c>
      <c r="AU20">
        <v>0.11</v>
      </c>
      <c r="AV20">
        <v>96</v>
      </c>
      <c r="AW20">
        <v>0.8</v>
      </c>
      <c r="AX20">
        <v>0.09</v>
      </c>
      <c r="AY20">
        <v>14.7</v>
      </c>
      <c r="AZ20">
        <v>115.9</v>
      </c>
      <c r="BA20">
        <v>1.48</v>
      </c>
      <c r="BB20">
        <v>156.80000000000001</v>
      </c>
      <c r="BC20">
        <v>0.124</v>
      </c>
      <c r="BD20">
        <v>5</v>
      </c>
      <c r="BE20">
        <v>2.23</v>
      </c>
      <c r="BF20">
        <v>1.7000000000000001E-2</v>
      </c>
      <c r="BG20">
        <v>0.1</v>
      </c>
      <c r="BH20">
        <v>0.05</v>
      </c>
      <c r="BI20">
        <v>11.2</v>
      </c>
      <c r="BJ20">
        <v>0.1</v>
      </c>
      <c r="BK20">
        <v>0.02</v>
      </c>
      <c r="BL20">
        <v>57</v>
      </c>
      <c r="BM20">
        <v>0.7</v>
      </c>
      <c r="BN20">
        <v>0.04</v>
      </c>
      <c r="BO20">
        <v>6.3</v>
      </c>
      <c r="BP20">
        <v>0.79</v>
      </c>
      <c r="BQ20">
        <v>0.05</v>
      </c>
      <c r="BR20">
        <v>0.24</v>
      </c>
      <c r="BS20">
        <v>0.79</v>
      </c>
      <c r="BT20">
        <v>9</v>
      </c>
      <c r="BU20">
        <v>1.3</v>
      </c>
      <c r="BV20">
        <v>2.5000000000000001E-2</v>
      </c>
      <c r="BW20">
        <v>11</v>
      </c>
      <c r="BX20">
        <v>14.98</v>
      </c>
      <c r="BY20">
        <v>31.7</v>
      </c>
      <c r="BZ20">
        <v>0.04</v>
      </c>
      <c r="CA20">
        <v>0.5</v>
      </c>
      <c r="CB20">
        <v>0.4</v>
      </c>
      <c r="CC20">
        <v>15.9</v>
      </c>
      <c r="CD20">
        <v>5</v>
      </c>
      <c r="CE20">
        <v>1</v>
      </c>
      <c r="CF20" s="108">
        <f t="shared" si="1"/>
        <v>10.1</v>
      </c>
      <c r="CG20" s="108">
        <f t="shared" si="2"/>
        <v>235.48</v>
      </c>
      <c r="CH20" s="108">
        <f t="shared" si="3"/>
        <v>230.4</v>
      </c>
      <c r="CI20" s="108">
        <f t="shared" si="4"/>
        <v>714.81</v>
      </c>
      <c r="CJ20" s="108">
        <f t="shared" si="5"/>
        <v>611.79999999999995</v>
      </c>
      <c r="CK20" s="108">
        <f t="shared" si="6"/>
        <v>657.07</v>
      </c>
    </row>
    <row r="21" spans="1:89" x14ac:dyDescent="0.3">
      <c r="A21" s="78">
        <v>1531020</v>
      </c>
      <c r="B21" s="82" t="s">
        <v>424</v>
      </c>
      <c r="C21" s="79">
        <v>42628</v>
      </c>
      <c r="D21" s="81" t="s">
        <v>240</v>
      </c>
      <c r="E21" s="101" t="s">
        <v>425</v>
      </c>
      <c r="F21" s="81" t="s">
        <v>657</v>
      </c>
      <c r="G21" s="80" t="s">
        <v>67</v>
      </c>
      <c r="H21" s="81">
        <v>594964</v>
      </c>
      <c r="I21" s="81">
        <v>6802492</v>
      </c>
      <c r="J21" s="82"/>
      <c r="K21" s="81" t="s">
        <v>20</v>
      </c>
      <c r="L21" s="101" t="s">
        <v>658</v>
      </c>
      <c r="M21" s="81">
        <v>0.25</v>
      </c>
      <c r="N21" s="81" t="s">
        <v>481</v>
      </c>
      <c r="O21" s="81"/>
      <c r="P21" s="84">
        <v>0.05</v>
      </c>
      <c r="Q21" s="84"/>
      <c r="R21" s="84"/>
      <c r="S21" s="84">
        <v>0.95</v>
      </c>
      <c r="T21" s="84"/>
      <c r="U21" s="84"/>
      <c r="V21" s="84">
        <f t="shared" si="0"/>
        <v>1</v>
      </c>
      <c r="W21" s="81"/>
      <c r="X21" s="81" t="s">
        <v>332</v>
      </c>
      <c r="Y21" s="81" t="s">
        <v>541</v>
      </c>
      <c r="Z21" s="81" t="s">
        <v>659</v>
      </c>
      <c r="AA21" s="81" t="s">
        <v>359</v>
      </c>
      <c r="AB21">
        <v>1531020</v>
      </c>
      <c r="AC21" t="s">
        <v>20</v>
      </c>
      <c r="AD21" t="s">
        <v>857</v>
      </c>
      <c r="AE21">
        <v>1.57</v>
      </c>
      <c r="AF21">
        <v>91.14</v>
      </c>
      <c r="AG21">
        <v>7.06</v>
      </c>
      <c r="AH21">
        <v>92.2</v>
      </c>
      <c r="AI21">
        <v>160</v>
      </c>
      <c r="AJ21">
        <v>86.5</v>
      </c>
      <c r="AK21">
        <v>19.600000000000001</v>
      </c>
      <c r="AL21">
        <v>472</v>
      </c>
      <c r="AM21">
        <v>4.29</v>
      </c>
      <c r="AN21">
        <v>11.1</v>
      </c>
      <c r="AO21">
        <v>0.4</v>
      </c>
      <c r="AP21">
        <v>4</v>
      </c>
      <c r="AQ21">
        <v>2.2999999999999998</v>
      </c>
      <c r="AR21">
        <v>33.299999999999997</v>
      </c>
      <c r="AS21">
        <v>0.3</v>
      </c>
      <c r="AT21">
        <v>0.72</v>
      </c>
      <c r="AU21">
        <v>0.14000000000000001</v>
      </c>
      <c r="AV21">
        <v>93</v>
      </c>
      <c r="AW21">
        <v>0.77</v>
      </c>
      <c r="AX21">
        <v>9.0999999999999998E-2</v>
      </c>
      <c r="AY21">
        <v>14.3</v>
      </c>
      <c r="AZ21">
        <v>91.7</v>
      </c>
      <c r="BA21">
        <v>1.44</v>
      </c>
      <c r="BB21">
        <v>139.19999999999999</v>
      </c>
      <c r="BC21">
        <v>0.124</v>
      </c>
      <c r="BD21">
        <v>5</v>
      </c>
      <c r="BE21">
        <v>2.13</v>
      </c>
      <c r="BF21">
        <v>2.1999999999999999E-2</v>
      </c>
      <c r="BG21">
        <v>0.16</v>
      </c>
      <c r="BH21">
        <v>0.05</v>
      </c>
      <c r="BI21">
        <v>10.9</v>
      </c>
      <c r="BJ21">
        <v>0.14000000000000001</v>
      </c>
      <c r="BK21">
        <v>1E-3</v>
      </c>
      <c r="BL21">
        <v>46</v>
      </c>
      <c r="BM21">
        <v>0.6</v>
      </c>
      <c r="BN21">
        <v>0.05</v>
      </c>
      <c r="BO21">
        <v>6.2</v>
      </c>
      <c r="BP21">
        <v>1.06</v>
      </c>
      <c r="BQ21">
        <v>0.05</v>
      </c>
      <c r="BR21">
        <v>0.28000000000000003</v>
      </c>
      <c r="BS21">
        <v>0.48</v>
      </c>
      <c r="BT21">
        <v>13</v>
      </c>
      <c r="BU21">
        <v>1.8</v>
      </c>
      <c r="BV21">
        <v>2.5000000000000001E-2</v>
      </c>
      <c r="BW21">
        <v>13</v>
      </c>
      <c r="BX21">
        <v>15.51</v>
      </c>
      <c r="BY21">
        <v>28.5</v>
      </c>
      <c r="BZ21">
        <v>0.03</v>
      </c>
      <c r="CA21">
        <v>0.5</v>
      </c>
      <c r="CB21">
        <v>0.5</v>
      </c>
      <c r="CC21">
        <v>16</v>
      </c>
      <c r="CD21">
        <v>13</v>
      </c>
      <c r="CE21">
        <v>2</v>
      </c>
      <c r="CF21" s="108">
        <f t="shared" si="1"/>
        <v>19</v>
      </c>
      <c r="CG21" s="108">
        <f t="shared" si="2"/>
        <v>180.41</v>
      </c>
      <c r="CH21" s="108">
        <f t="shared" si="3"/>
        <v>222.79999999999998</v>
      </c>
      <c r="CI21" s="108">
        <f t="shared" si="4"/>
        <v>664</v>
      </c>
      <c r="CJ21" s="108">
        <f t="shared" si="5"/>
        <v>576.09999999999991</v>
      </c>
      <c r="CK21" s="108">
        <f t="shared" si="6"/>
        <v>583.95999999999992</v>
      </c>
    </row>
    <row r="22" spans="1:89" x14ac:dyDescent="0.3">
      <c r="A22" s="78">
        <v>1531021</v>
      </c>
      <c r="B22" s="82" t="s">
        <v>424</v>
      </c>
      <c r="C22" s="79">
        <v>42628</v>
      </c>
      <c r="D22" s="81" t="s">
        <v>240</v>
      </c>
      <c r="E22" s="101" t="s">
        <v>425</v>
      </c>
      <c r="F22" s="81" t="s">
        <v>660</v>
      </c>
      <c r="G22" s="80" t="s">
        <v>67</v>
      </c>
      <c r="H22" s="81">
        <v>594935</v>
      </c>
      <c r="I22" s="81">
        <v>6802442</v>
      </c>
      <c r="J22" s="82">
        <v>1236</v>
      </c>
      <c r="K22" s="81" t="s">
        <v>20</v>
      </c>
      <c r="L22" s="101" t="s">
        <v>661</v>
      </c>
      <c r="M22" s="81">
        <v>0.45</v>
      </c>
      <c r="N22" s="81" t="s">
        <v>481</v>
      </c>
      <c r="O22" s="81"/>
      <c r="P22" s="84">
        <v>0.1</v>
      </c>
      <c r="Q22" s="84"/>
      <c r="R22" s="84"/>
      <c r="S22" s="84">
        <v>0.85</v>
      </c>
      <c r="T22" s="84">
        <v>0.05</v>
      </c>
      <c r="U22" s="84"/>
      <c r="V22" s="84">
        <f t="shared" si="0"/>
        <v>1</v>
      </c>
      <c r="W22" s="81"/>
      <c r="X22" s="81" t="s">
        <v>332</v>
      </c>
      <c r="Y22" s="81" t="s">
        <v>662</v>
      </c>
      <c r="Z22" s="81" t="s">
        <v>663</v>
      </c>
      <c r="AA22" s="81" t="s">
        <v>359</v>
      </c>
      <c r="AB22">
        <v>1531021</v>
      </c>
      <c r="AC22" t="s">
        <v>20</v>
      </c>
      <c r="AD22" t="s">
        <v>857</v>
      </c>
      <c r="AE22">
        <v>1.0900000000000001</v>
      </c>
      <c r="AF22">
        <v>88.61</v>
      </c>
      <c r="AG22">
        <v>5.93</v>
      </c>
      <c r="AH22">
        <v>98.2</v>
      </c>
      <c r="AI22">
        <v>174</v>
      </c>
      <c r="AJ22">
        <v>105.5</v>
      </c>
      <c r="AK22">
        <v>24.8</v>
      </c>
      <c r="AL22">
        <v>556</v>
      </c>
      <c r="AM22">
        <v>3.97</v>
      </c>
      <c r="AN22">
        <v>8.6</v>
      </c>
      <c r="AO22">
        <v>0.3</v>
      </c>
      <c r="AP22">
        <v>5.2</v>
      </c>
      <c r="AQ22">
        <v>2.1</v>
      </c>
      <c r="AR22">
        <v>39.5</v>
      </c>
      <c r="AS22">
        <v>0.35</v>
      </c>
      <c r="AT22">
        <v>0.65</v>
      </c>
      <c r="AU22">
        <v>0.11</v>
      </c>
      <c r="AV22">
        <v>88</v>
      </c>
      <c r="AW22">
        <v>1.42</v>
      </c>
      <c r="AX22">
        <v>0.10100000000000001</v>
      </c>
      <c r="AY22">
        <v>12.5</v>
      </c>
      <c r="AZ22">
        <v>96.9</v>
      </c>
      <c r="BA22">
        <v>1.57</v>
      </c>
      <c r="BB22">
        <v>116.5</v>
      </c>
      <c r="BC22">
        <v>0.125</v>
      </c>
      <c r="BD22">
        <v>7</v>
      </c>
      <c r="BE22">
        <v>2.14</v>
      </c>
      <c r="BF22">
        <v>0.02</v>
      </c>
      <c r="BG22">
        <v>0.14000000000000001</v>
      </c>
      <c r="BH22">
        <v>0.05</v>
      </c>
      <c r="BI22">
        <v>10.6</v>
      </c>
      <c r="BJ22">
        <v>0.12</v>
      </c>
      <c r="BK22">
        <v>1E-3</v>
      </c>
      <c r="BL22">
        <v>49</v>
      </c>
      <c r="BM22">
        <v>0.2</v>
      </c>
      <c r="BN22">
        <v>0.05</v>
      </c>
      <c r="BO22">
        <v>6.2</v>
      </c>
      <c r="BP22">
        <v>1.06</v>
      </c>
      <c r="BQ22">
        <v>0.05</v>
      </c>
      <c r="BR22">
        <v>0.25</v>
      </c>
      <c r="BS22">
        <v>0.45</v>
      </c>
      <c r="BT22">
        <v>11.2</v>
      </c>
      <c r="BU22">
        <v>1.1000000000000001</v>
      </c>
      <c r="BV22">
        <v>2.5000000000000001E-2</v>
      </c>
      <c r="BW22">
        <v>11.9</v>
      </c>
      <c r="BX22">
        <v>13.46</v>
      </c>
      <c r="BY22">
        <v>27.3</v>
      </c>
      <c r="BZ22">
        <v>0.04</v>
      </c>
      <c r="CA22">
        <v>0.5</v>
      </c>
      <c r="CB22">
        <v>0.4</v>
      </c>
      <c r="CC22">
        <v>14.5</v>
      </c>
      <c r="CD22">
        <v>10</v>
      </c>
      <c r="CE22">
        <v>3</v>
      </c>
      <c r="CF22" s="108">
        <f t="shared" si="1"/>
        <v>18.2</v>
      </c>
      <c r="CG22" s="108">
        <f t="shared" si="2"/>
        <v>205.39</v>
      </c>
      <c r="CH22" s="108">
        <f t="shared" si="3"/>
        <v>237.98000000000002</v>
      </c>
      <c r="CI22" s="108">
        <f t="shared" si="4"/>
        <v>730.16000000000008</v>
      </c>
      <c r="CJ22" s="108">
        <f t="shared" si="5"/>
        <v>588.74</v>
      </c>
      <c r="CK22" s="108">
        <f t="shared" si="6"/>
        <v>691.36</v>
      </c>
    </row>
    <row r="23" spans="1:89" x14ac:dyDescent="0.3">
      <c r="A23" s="78">
        <v>1531022</v>
      </c>
      <c r="B23" s="82" t="s">
        <v>424</v>
      </c>
      <c r="C23" s="79">
        <v>42628</v>
      </c>
      <c r="D23" s="81" t="s">
        <v>240</v>
      </c>
      <c r="E23" s="101" t="s">
        <v>425</v>
      </c>
      <c r="F23" s="81" t="s">
        <v>664</v>
      </c>
      <c r="G23" s="80" t="s">
        <v>67</v>
      </c>
      <c r="H23" s="81">
        <v>594806</v>
      </c>
      <c r="I23" s="81">
        <v>6802283</v>
      </c>
      <c r="J23" s="82">
        <v>1235</v>
      </c>
      <c r="K23" s="81" t="s">
        <v>20</v>
      </c>
      <c r="L23" s="101" t="s">
        <v>665</v>
      </c>
      <c r="M23" s="81">
        <v>0.55000000000000004</v>
      </c>
      <c r="N23" s="81" t="s">
        <v>481</v>
      </c>
      <c r="O23" s="81"/>
      <c r="P23" s="84"/>
      <c r="Q23" s="84"/>
      <c r="R23" s="84"/>
      <c r="S23" s="84">
        <v>0.9</v>
      </c>
      <c r="T23" s="84">
        <v>0.1</v>
      </c>
      <c r="U23" s="84"/>
      <c r="V23" s="84">
        <f t="shared" si="0"/>
        <v>1</v>
      </c>
      <c r="W23" s="81"/>
      <c r="X23" s="81" t="s">
        <v>332</v>
      </c>
      <c r="Y23" s="81" t="s">
        <v>541</v>
      </c>
      <c r="Z23" s="81" t="s">
        <v>666</v>
      </c>
      <c r="AA23" s="81" t="s">
        <v>359</v>
      </c>
      <c r="AB23">
        <v>1531022</v>
      </c>
      <c r="AC23" t="s">
        <v>20</v>
      </c>
      <c r="AD23" t="s">
        <v>857</v>
      </c>
      <c r="AE23">
        <v>0.71</v>
      </c>
      <c r="AF23">
        <v>81.42</v>
      </c>
      <c r="AG23">
        <v>7.48</v>
      </c>
      <c r="AH23">
        <v>102.6</v>
      </c>
      <c r="AI23">
        <v>122</v>
      </c>
      <c r="AJ23">
        <v>71.8</v>
      </c>
      <c r="AK23">
        <v>20.399999999999999</v>
      </c>
      <c r="AL23">
        <v>344</v>
      </c>
      <c r="AM23">
        <v>3.93</v>
      </c>
      <c r="AN23">
        <v>8</v>
      </c>
      <c r="AO23">
        <v>0.6</v>
      </c>
      <c r="AP23">
        <v>3.9</v>
      </c>
      <c r="AQ23">
        <v>2.2999999999999998</v>
      </c>
      <c r="AR23">
        <v>34.5</v>
      </c>
      <c r="AS23">
        <v>0.3</v>
      </c>
      <c r="AT23">
        <v>0.65</v>
      </c>
      <c r="AU23">
        <v>0.13</v>
      </c>
      <c r="AV23">
        <v>96</v>
      </c>
      <c r="AW23">
        <v>0.79</v>
      </c>
      <c r="AX23">
        <v>8.8999999999999996E-2</v>
      </c>
      <c r="AY23">
        <v>13.9</v>
      </c>
      <c r="AZ23">
        <v>113.3</v>
      </c>
      <c r="BA23">
        <v>1.57</v>
      </c>
      <c r="BB23">
        <v>113.8</v>
      </c>
      <c r="BC23">
        <v>0.129</v>
      </c>
      <c r="BD23">
        <v>4</v>
      </c>
      <c r="BE23">
        <v>2.23</v>
      </c>
      <c r="BF23">
        <v>1.4999999999999999E-2</v>
      </c>
      <c r="BG23">
        <v>0.12</v>
      </c>
      <c r="BH23">
        <v>0.05</v>
      </c>
      <c r="BI23">
        <v>10</v>
      </c>
      <c r="BJ23">
        <v>0.13</v>
      </c>
      <c r="BK23">
        <v>0.02</v>
      </c>
      <c r="BL23">
        <v>39</v>
      </c>
      <c r="BM23">
        <v>0.3</v>
      </c>
      <c r="BN23">
        <v>0.05</v>
      </c>
      <c r="BO23">
        <v>6.3</v>
      </c>
      <c r="BP23">
        <v>1.02</v>
      </c>
      <c r="BQ23">
        <v>0.05</v>
      </c>
      <c r="BR23">
        <v>0.24</v>
      </c>
      <c r="BS23">
        <v>1.01</v>
      </c>
      <c r="BT23">
        <v>14</v>
      </c>
      <c r="BU23">
        <v>1</v>
      </c>
      <c r="BV23">
        <v>2.5000000000000001E-2</v>
      </c>
      <c r="BW23">
        <v>10.6</v>
      </c>
      <c r="BX23">
        <v>13.27</v>
      </c>
      <c r="BY23">
        <v>30.5</v>
      </c>
      <c r="BZ23">
        <v>0.03</v>
      </c>
      <c r="CA23">
        <v>0.5</v>
      </c>
      <c r="CB23">
        <v>0.5</v>
      </c>
      <c r="CC23">
        <v>16.399999999999999</v>
      </c>
      <c r="CD23">
        <v>5</v>
      </c>
      <c r="CE23">
        <v>1</v>
      </c>
      <c r="CF23" s="108">
        <f t="shared" si="1"/>
        <v>9.9</v>
      </c>
      <c r="CG23" s="108">
        <f t="shared" si="2"/>
        <v>187.45999999999998</v>
      </c>
      <c r="CH23" s="108">
        <f t="shared" si="3"/>
        <v>174.21000000000004</v>
      </c>
      <c r="CI23" s="108">
        <f t="shared" si="4"/>
        <v>512.59</v>
      </c>
      <c r="CJ23" s="108">
        <f t="shared" si="5"/>
        <v>499.1</v>
      </c>
      <c r="CK23" s="108">
        <f t="shared" si="6"/>
        <v>440.84</v>
      </c>
    </row>
    <row r="24" spans="1:89" x14ac:dyDescent="0.3">
      <c r="A24" s="78">
        <v>1531023</v>
      </c>
      <c r="B24" s="82" t="s">
        <v>424</v>
      </c>
      <c r="C24" s="79">
        <v>42628</v>
      </c>
      <c r="D24" s="81" t="s">
        <v>240</v>
      </c>
      <c r="E24" s="101" t="s">
        <v>425</v>
      </c>
      <c r="F24" s="81" t="s">
        <v>667</v>
      </c>
      <c r="G24" s="80" t="s">
        <v>67</v>
      </c>
      <c r="H24" s="81">
        <v>594743</v>
      </c>
      <c r="I24" s="81">
        <v>6802203</v>
      </c>
      <c r="J24" s="82">
        <v>1237</v>
      </c>
      <c r="K24" s="81" t="s">
        <v>20</v>
      </c>
      <c r="L24" s="101" t="s">
        <v>668</v>
      </c>
      <c r="M24" s="81">
        <v>0.55000000000000004</v>
      </c>
      <c r="N24" s="81" t="s">
        <v>485</v>
      </c>
      <c r="O24" s="81"/>
      <c r="P24" s="84"/>
      <c r="Q24" s="84"/>
      <c r="R24" s="84"/>
      <c r="S24" s="84">
        <v>0.85</v>
      </c>
      <c r="T24" s="84">
        <v>0.15</v>
      </c>
      <c r="U24" s="84"/>
      <c r="V24" s="84">
        <f t="shared" si="0"/>
        <v>1</v>
      </c>
      <c r="W24" s="81"/>
      <c r="X24" s="81" t="s">
        <v>332</v>
      </c>
      <c r="Y24" s="81" t="s">
        <v>231</v>
      </c>
      <c r="Z24" s="81" t="s">
        <v>669</v>
      </c>
      <c r="AA24" s="81" t="s">
        <v>359</v>
      </c>
      <c r="AB24">
        <v>1531023</v>
      </c>
      <c r="AC24" t="s">
        <v>20</v>
      </c>
      <c r="AD24" t="s">
        <v>857</v>
      </c>
      <c r="AE24">
        <v>1.22</v>
      </c>
      <c r="AF24">
        <v>103.03</v>
      </c>
      <c r="AG24">
        <v>7</v>
      </c>
      <c r="AH24">
        <v>89.7</v>
      </c>
      <c r="AI24">
        <v>147</v>
      </c>
      <c r="AJ24">
        <v>94.9</v>
      </c>
      <c r="AK24">
        <v>27.7</v>
      </c>
      <c r="AL24">
        <v>759</v>
      </c>
      <c r="AM24">
        <v>4.33</v>
      </c>
      <c r="AN24">
        <v>11.6</v>
      </c>
      <c r="AO24">
        <v>0.6</v>
      </c>
      <c r="AP24">
        <v>6.8</v>
      </c>
      <c r="AQ24">
        <v>2.2999999999999998</v>
      </c>
      <c r="AR24">
        <v>35.5</v>
      </c>
      <c r="AS24">
        <v>0.28000000000000003</v>
      </c>
      <c r="AT24">
        <v>0.69</v>
      </c>
      <c r="AU24">
        <v>0.11</v>
      </c>
      <c r="AV24">
        <v>84</v>
      </c>
      <c r="AW24">
        <v>0.78</v>
      </c>
      <c r="AX24">
        <v>8.5999999999999993E-2</v>
      </c>
      <c r="AY24">
        <v>14.8</v>
      </c>
      <c r="AZ24">
        <v>112.9</v>
      </c>
      <c r="BA24">
        <v>1.57</v>
      </c>
      <c r="BB24">
        <v>149.30000000000001</v>
      </c>
      <c r="BC24">
        <v>0.10199999999999999</v>
      </c>
      <c r="BD24">
        <v>5</v>
      </c>
      <c r="BE24">
        <v>2.11</v>
      </c>
      <c r="BF24">
        <v>1.7000000000000001E-2</v>
      </c>
      <c r="BG24">
        <v>0.11</v>
      </c>
      <c r="BH24">
        <v>0.05</v>
      </c>
      <c r="BI24">
        <v>9.3000000000000007</v>
      </c>
      <c r="BJ24">
        <v>0.13</v>
      </c>
      <c r="BK24">
        <v>0.03</v>
      </c>
      <c r="BL24">
        <v>44</v>
      </c>
      <c r="BM24">
        <v>0.4</v>
      </c>
      <c r="BN24">
        <v>0.05</v>
      </c>
      <c r="BO24">
        <v>5.9</v>
      </c>
      <c r="BP24">
        <v>0.95</v>
      </c>
      <c r="BQ24">
        <v>0.05</v>
      </c>
      <c r="BR24">
        <v>0.14000000000000001</v>
      </c>
      <c r="BS24">
        <v>0.85</v>
      </c>
      <c r="BT24">
        <v>11.8</v>
      </c>
      <c r="BU24">
        <v>0.9</v>
      </c>
      <c r="BV24">
        <v>2.5000000000000001E-2</v>
      </c>
      <c r="BW24">
        <v>7.3</v>
      </c>
      <c r="BX24">
        <v>14.62</v>
      </c>
      <c r="BY24">
        <v>32.4</v>
      </c>
      <c r="BZ24">
        <v>0.03</v>
      </c>
      <c r="CA24">
        <v>0.5</v>
      </c>
      <c r="CB24">
        <v>0.5</v>
      </c>
      <c r="CC24">
        <v>15.2</v>
      </c>
      <c r="CD24">
        <v>5</v>
      </c>
      <c r="CE24">
        <v>3</v>
      </c>
      <c r="CF24" s="108">
        <f t="shared" si="1"/>
        <v>14.8</v>
      </c>
      <c r="CG24" s="108">
        <f t="shared" si="2"/>
        <v>210.15</v>
      </c>
      <c r="CH24" s="108">
        <f t="shared" si="3"/>
        <v>210.83000000000004</v>
      </c>
      <c r="CI24" s="108">
        <f t="shared" si="4"/>
        <v>962.28</v>
      </c>
      <c r="CJ24" s="108">
        <f t="shared" si="5"/>
        <v>590.93000000000006</v>
      </c>
      <c r="CK24" s="108">
        <f t="shared" si="6"/>
        <v>887.15000000000009</v>
      </c>
    </row>
    <row r="25" spans="1:89" x14ac:dyDescent="0.3">
      <c r="A25" s="78">
        <v>1531057</v>
      </c>
      <c r="B25" s="82" t="s">
        <v>424</v>
      </c>
      <c r="C25" s="79">
        <v>42628</v>
      </c>
      <c r="D25" s="81" t="s">
        <v>240</v>
      </c>
      <c r="E25" s="101" t="s">
        <v>425</v>
      </c>
      <c r="F25" s="81"/>
      <c r="G25" s="80" t="s">
        <v>67</v>
      </c>
      <c r="H25" s="81">
        <v>595261</v>
      </c>
      <c r="I25" s="81">
        <v>6802379</v>
      </c>
      <c r="J25" s="82"/>
      <c r="K25" s="81" t="s">
        <v>670</v>
      </c>
      <c r="L25" s="101" t="s">
        <v>674</v>
      </c>
      <c r="M25" s="81"/>
      <c r="N25" s="81"/>
      <c r="O25" s="81"/>
      <c r="P25" s="84"/>
      <c r="Q25" s="84"/>
      <c r="R25" s="84"/>
      <c r="S25" s="84"/>
      <c r="T25" s="84"/>
      <c r="U25" s="84"/>
      <c r="V25" s="84">
        <f t="shared" si="0"/>
        <v>0</v>
      </c>
      <c r="W25" s="81"/>
      <c r="X25" s="81"/>
      <c r="Y25" s="81"/>
      <c r="Z25" s="81"/>
      <c r="AA25" s="81"/>
      <c r="AB25">
        <v>1531057</v>
      </c>
      <c r="AC25" t="s">
        <v>20</v>
      </c>
      <c r="AD25" t="s">
        <v>857</v>
      </c>
      <c r="AE25">
        <v>0.89</v>
      </c>
      <c r="AF25">
        <v>97.2</v>
      </c>
      <c r="AG25">
        <v>8.93</v>
      </c>
      <c r="AH25">
        <v>83.6</v>
      </c>
      <c r="AI25">
        <v>174</v>
      </c>
      <c r="AJ25">
        <v>94.9</v>
      </c>
      <c r="AK25">
        <v>23.2</v>
      </c>
      <c r="AL25">
        <v>497</v>
      </c>
      <c r="AM25">
        <v>3.89</v>
      </c>
      <c r="AN25">
        <v>11.2</v>
      </c>
      <c r="AO25">
        <v>0.7</v>
      </c>
      <c r="AP25">
        <v>4.7</v>
      </c>
      <c r="AQ25">
        <v>2.5</v>
      </c>
      <c r="AR25">
        <v>39.5</v>
      </c>
      <c r="AS25">
        <v>0.18</v>
      </c>
      <c r="AT25">
        <v>0.92</v>
      </c>
      <c r="AU25">
        <v>0.15</v>
      </c>
      <c r="AV25">
        <v>82</v>
      </c>
      <c r="AW25">
        <v>0.9</v>
      </c>
      <c r="AX25">
        <v>7.3999999999999996E-2</v>
      </c>
      <c r="AY25">
        <v>18.100000000000001</v>
      </c>
      <c r="AZ25">
        <v>83.6</v>
      </c>
      <c r="BA25">
        <v>1.29</v>
      </c>
      <c r="BB25">
        <v>174.5</v>
      </c>
      <c r="BC25">
        <v>0.108</v>
      </c>
      <c r="BD25">
        <v>4</v>
      </c>
      <c r="BE25">
        <v>2.04</v>
      </c>
      <c r="BF25">
        <v>1.9E-2</v>
      </c>
      <c r="BG25">
        <v>0.09</v>
      </c>
      <c r="BH25">
        <v>0.2</v>
      </c>
      <c r="BI25">
        <v>9.8000000000000007</v>
      </c>
      <c r="BJ25">
        <v>0.09</v>
      </c>
      <c r="BK25">
        <v>0.03</v>
      </c>
      <c r="BL25">
        <v>74</v>
      </c>
      <c r="BM25">
        <v>0.05</v>
      </c>
      <c r="BN25">
        <v>0.04</v>
      </c>
      <c r="BO25">
        <v>6.2</v>
      </c>
      <c r="BP25">
        <v>0.95</v>
      </c>
      <c r="BQ25">
        <v>0.05</v>
      </c>
      <c r="BR25">
        <v>0.12</v>
      </c>
      <c r="BS25">
        <v>1.26</v>
      </c>
      <c r="BT25">
        <v>9.9</v>
      </c>
      <c r="BU25">
        <v>1.7</v>
      </c>
      <c r="BV25">
        <v>2.5000000000000001E-2</v>
      </c>
      <c r="BW25">
        <v>6.9</v>
      </c>
      <c r="BX25">
        <v>18.23</v>
      </c>
      <c r="BY25">
        <v>37.200000000000003</v>
      </c>
      <c r="BZ25">
        <v>0.03</v>
      </c>
      <c r="CA25">
        <v>0.5</v>
      </c>
      <c r="CB25">
        <v>0.5</v>
      </c>
      <c r="CC25">
        <v>17.600000000000001</v>
      </c>
      <c r="CD25">
        <v>5</v>
      </c>
      <c r="CE25">
        <v>3</v>
      </c>
      <c r="CF25" s="108">
        <f t="shared" si="1"/>
        <v>12.7</v>
      </c>
      <c r="CG25" s="108">
        <f t="shared" si="2"/>
        <v>180.69</v>
      </c>
      <c r="CH25" s="108">
        <f t="shared" si="3"/>
        <v>265.35000000000002</v>
      </c>
      <c r="CI25" s="108">
        <f t="shared" si="4"/>
        <v>726.9799999999999</v>
      </c>
      <c r="CJ25" s="108">
        <f t="shared" si="5"/>
        <v>633.13</v>
      </c>
      <c r="CK25" s="108">
        <f t="shared" si="6"/>
        <v>619.88</v>
      </c>
    </row>
    <row r="26" spans="1:89" x14ac:dyDescent="0.3">
      <c r="A26" s="78">
        <v>1531059</v>
      </c>
      <c r="B26" s="82" t="s">
        <v>424</v>
      </c>
      <c r="C26" s="79">
        <v>42628</v>
      </c>
      <c r="D26" s="81" t="s">
        <v>240</v>
      </c>
      <c r="E26" s="101" t="s">
        <v>425</v>
      </c>
      <c r="F26" s="81"/>
      <c r="G26" s="80" t="s">
        <v>67</v>
      </c>
      <c r="H26" s="81">
        <v>594941</v>
      </c>
      <c r="I26" s="81">
        <v>6802128</v>
      </c>
      <c r="J26" s="82"/>
      <c r="K26" s="81" t="s">
        <v>670</v>
      </c>
      <c r="L26" s="101" t="s">
        <v>671</v>
      </c>
      <c r="M26" s="81"/>
      <c r="N26" s="81"/>
      <c r="O26" s="81"/>
      <c r="P26" s="84"/>
      <c r="Q26" s="84"/>
      <c r="R26" s="84"/>
      <c r="S26" s="84"/>
      <c r="T26" s="84"/>
      <c r="U26" s="84"/>
      <c r="V26" s="84">
        <f t="shared" si="0"/>
        <v>0</v>
      </c>
      <c r="W26" s="81"/>
      <c r="X26" s="81"/>
      <c r="Y26" s="81"/>
      <c r="Z26" s="81"/>
      <c r="AA26" s="81"/>
      <c r="AB26">
        <v>1531059</v>
      </c>
      <c r="AC26" t="s">
        <v>20</v>
      </c>
      <c r="AD26" t="s">
        <v>857</v>
      </c>
      <c r="AE26">
        <v>1</v>
      </c>
      <c r="AF26">
        <v>86.58</v>
      </c>
      <c r="AG26">
        <v>7.91</v>
      </c>
      <c r="AH26">
        <v>85.2</v>
      </c>
      <c r="AI26">
        <v>152</v>
      </c>
      <c r="AJ26">
        <v>96.3</v>
      </c>
      <c r="AK26">
        <v>24</v>
      </c>
      <c r="AL26">
        <v>643</v>
      </c>
      <c r="AM26">
        <v>3.66</v>
      </c>
      <c r="AN26">
        <v>9.4</v>
      </c>
      <c r="AO26">
        <v>0.6</v>
      </c>
      <c r="AP26">
        <v>4.5</v>
      </c>
      <c r="AQ26">
        <v>1.9</v>
      </c>
      <c r="AR26">
        <v>37.5</v>
      </c>
      <c r="AS26">
        <v>0.26</v>
      </c>
      <c r="AT26">
        <v>0.69</v>
      </c>
      <c r="AU26">
        <v>0.11</v>
      </c>
      <c r="AV26">
        <v>85</v>
      </c>
      <c r="AW26">
        <v>0.95</v>
      </c>
      <c r="AX26">
        <v>8.3000000000000004E-2</v>
      </c>
      <c r="AY26">
        <v>13.1</v>
      </c>
      <c r="AZ26">
        <v>98.1</v>
      </c>
      <c r="BA26">
        <v>1.49</v>
      </c>
      <c r="BB26">
        <v>132.6</v>
      </c>
      <c r="BC26">
        <v>0.105</v>
      </c>
      <c r="BD26">
        <v>5</v>
      </c>
      <c r="BE26">
        <v>2.09</v>
      </c>
      <c r="BF26">
        <v>1.6E-2</v>
      </c>
      <c r="BG26">
        <v>0.1</v>
      </c>
      <c r="BH26">
        <v>0.1</v>
      </c>
      <c r="BI26">
        <v>9.4</v>
      </c>
      <c r="BJ26">
        <v>0.11</v>
      </c>
      <c r="BK26">
        <v>0.03</v>
      </c>
      <c r="BL26">
        <v>44</v>
      </c>
      <c r="BM26">
        <v>0.5</v>
      </c>
      <c r="BN26">
        <v>0.05</v>
      </c>
      <c r="BO26">
        <v>6.2</v>
      </c>
      <c r="BP26">
        <v>0.75</v>
      </c>
      <c r="BQ26">
        <v>0.05</v>
      </c>
      <c r="BR26">
        <v>0.14000000000000001</v>
      </c>
      <c r="BS26">
        <v>0.99</v>
      </c>
      <c r="BT26">
        <v>9.3000000000000007</v>
      </c>
      <c r="BU26">
        <v>1.4</v>
      </c>
      <c r="BV26">
        <v>2.5000000000000001E-2</v>
      </c>
      <c r="BW26">
        <v>6.8</v>
      </c>
      <c r="BX26">
        <v>13.99</v>
      </c>
      <c r="BY26">
        <v>29.2</v>
      </c>
      <c r="BZ26">
        <v>0.04</v>
      </c>
      <c r="CA26">
        <v>0.5</v>
      </c>
      <c r="CB26">
        <v>0.5</v>
      </c>
      <c r="CC26">
        <v>15.5</v>
      </c>
      <c r="CD26">
        <v>5</v>
      </c>
      <c r="CE26">
        <v>1</v>
      </c>
      <c r="CF26" s="108">
        <f t="shared" si="1"/>
        <v>10.5</v>
      </c>
      <c r="CG26" s="108">
        <f t="shared" si="2"/>
        <v>196.83999999999997</v>
      </c>
      <c r="CH26" s="108">
        <f t="shared" si="3"/>
        <v>211.46000000000004</v>
      </c>
      <c r="CI26" s="108">
        <f t="shared" si="4"/>
        <v>828.5</v>
      </c>
      <c r="CJ26" s="108">
        <f t="shared" si="5"/>
        <v>560.59</v>
      </c>
      <c r="CK26" s="108">
        <f t="shared" si="6"/>
        <v>767.95999999999992</v>
      </c>
    </row>
    <row r="27" spans="1:89" x14ac:dyDescent="0.3">
      <c r="A27" s="78">
        <v>1531101</v>
      </c>
      <c r="B27" s="82" t="s">
        <v>241</v>
      </c>
      <c r="C27" s="79">
        <v>42626</v>
      </c>
      <c r="D27" s="81" t="s">
        <v>240</v>
      </c>
      <c r="E27" s="101" t="s">
        <v>425</v>
      </c>
      <c r="F27" s="81" t="s">
        <v>498</v>
      </c>
      <c r="G27" s="80" t="s">
        <v>67</v>
      </c>
      <c r="H27" s="81">
        <v>595121</v>
      </c>
      <c r="I27" s="81">
        <v>6801864</v>
      </c>
      <c r="J27" s="82"/>
      <c r="K27" s="81" t="s">
        <v>20</v>
      </c>
      <c r="L27" s="101" t="s">
        <v>230</v>
      </c>
      <c r="M27" s="81">
        <v>0.6</v>
      </c>
      <c r="N27" s="81" t="s">
        <v>485</v>
      </c>
      <c r="O27" s="81"/>
      <c r="P27" s="84"/>
      <c r="Q27" s="84"/>
      <c r="R27" s="84"/>
      <c r="S27" s="84">
        <v>0.8</v>
      </c>
      <c r="T27" s="84">
        <v>0.2</v>
      </c>
      <c r="U27" s="84"/>
      <c r="V27" s="84">
        <f t="shared" si="0"/>
        <v>1</v>
      </c>
      <c r="W27" s="81" t="s">
        <v>82</v>
      </c>
      <c r="X27" s="81" t="s">
        <v>245</v>
      </c>
      <c r="Y27" s="81"/>
      <c r="Z27" s="81" t="s">
        <v>499</v>
      </c>
      <c r="AA27" s="81" t="s">
        <v>500</v>
      </c>
      <c r="AB27">
        <v>1531101</v>
      </c>
      <c r="AC27" t="s">
        <v>20</v>
      </c>
      <c r="AD27" t="s">
        <v>857</v>
      </c>
      <c r="AE27">
        <v>0.63</v>
      </c>
      <c r="AF27">
        <v>63.76</v>
      </c>
      <c r="AG27">
        <v>7.55</v>
      </c>
      <c r="AH27">
        <v>104.2</v>
      </c>
      <c r="AI27">
        <v>110</v>
      </c>
      <c r="AJ27">
        <v>55.9</v>
      </c>
      <c r="AK27">
        <v>15.1</v>
      </c>
      <c r="AL27">
        <v>449</v>
      </c>
      <c r="AM27">
        <v>2.98</v>
      </c>
      <c r="AN27">
        <v>5.6</v>
      </c>
      <c r="AO27">
        <v>0.8</v>
      </c>
      <c r="AP27">
        <v>7.4</v>
      </c>
      <c r="AQ27">
        <v>1.8</v>
      </c>
      <c r="AR27">
        <v>47.8</v>
      </c>
      <c r="AS27">
        <v>0.25</v>
      </c>
      <c r="AT27">
        <v>0.68</v>
      </c>
      <c r="AU27">
        <v>0.11</v>
      </c>
      <c r="AV27">
        <v>73</v>
      </c>
      <c r="AW27">
        <v>1.06</v>
      </c>
      <c r="AX27">
        <v>8.2000000000000003E-2</v>
      </c>
      <c r="AY27">
        <v>12.6</v>
      </c>
      <c r="AZ27">
        <v>87.5</v>
      </c>
      <c r="BA27">
        <v>1.43</v>
      </c>
      <c r="BB27">
        <v>214</v>
      </c>
      <c r="BC27">
        <v>0.115</v>
      </c>
      <c r="BD27">
        <v>4</v>
      </c>
      <c r="BE27">
        <v>2.16</v>
      </c>
      <c r="BF27">
        <v>2.1000000000000001E-2</v>
      </c>
      <c r="BG27">
        <v>0.09</v>
      </c>
      <c r="BH27">
        <v>0.05</v>
      </c>
      <c r="BI27">
        <v>7.5</v>
      </c>
      <c r="BJ27">
        <v>0.1</v>
      </c>
      <c r="BK27">
        <v>0.06</v>
      </c>
      <c r="BL27">
        <v>47</v>
      </c>
      <c r="BM27">
        <v>0.4</v>
      </c>
      <c r="BN27">
        <v>0.05</v>
      </c>
      <c r="BO27">
        <v>6.2</v>
      </c>
      <c r="BP27">
        <v>0.76</v>
      </c>
      <c r="BQ27">
        <v>0.05</v>
      </c>
      <c r="BR27">
        <v>0.14000000000000001</v>
      </c>
      <c r="BS27">
        <v>1.32</v>
      </c>
      <c r="BT27">
        <v>8.3000000000000007</v>
      </c>
      <c r="BU27">
        <v>1</v>
      </c>
      <c r="BV27">
        <v>2.5000000000000001E-2</v>
      </c>
      <c r="BW27">
        <v>7.3</v>
      </c>
      <c r="BX27">
        <v>10.87</v>
      </c>
      <c r="BY27">
        <v>27.2</v>
      </c>
      <c r="BZ27">
        <v>0.03</v>
      </c>
      <c r="CA27">
        <v>0.5</v>
      </c>
      <c r="CB27">
        <v>0.4</v>
      </c>
      <c r="CC27">
        <v>16.7</v>
      </c>
      <c r="CD27">
        <v>5</v>
      </c>
      <c r="CE27">
        <v>2</v>
      </c>
      <c r="CF27" s="108">
        <f t="shared" si="1"/>
        <v>14.4</v>
      </c>
      <c r="CG27" s="108">
        <f t="shared" si="2"/>
        <v>145.89000000000001</v>
      </c>
      <c r="CH27" s="108">
        <f t="shared" si="3"/>
        <v>171.39000000000001</v>
      </c>
      <c r="CI27" s="108">
        <f t="shared" si="4"/>
        <v>724.56999999999994</v>
      </c>
      <c r="CJ27" s="108">
        <f t="shared" si="5"/>
        <v>555.41</v>
      </c>
      <c r="CK27" s="108">
        <f t="shared" si="6"/>
        <v>523.61</v>
      </c>
    </row>
    <row r="28" spans="1:89" x14ac:dyDescent="0.3">
      <c r="A28" s="78">
        <v>1531102</v>
      </c>
      <c r="B28" s="82" t="s">
        <v>241</v>
      </c>
      <c r="C28" s="79">
        <v>42626</v>
      </c>
      <c r="D28" s="81" t="s">
        <v>240</v>
      </c>
      <c r="E28" s="101" t="s">
        <v>425</v>
      </c>
      <c r="F28" s="81" t="s">
        <v>501</v>
      </c>
      <c r="G28" s="80" t="s">
        <v>67</v>
      </c>
      <c r="H28" s="81">
        <v>595150</v>
      </c>
      <c r="I28" s="81">
        <v>6801904</v>
      </c>
      <c r="J28" s="82"/>
      <c r="K28" s="81" t="s">
        <v>20</v>
      </c>
      <c r="L28" s="101" t="s">
        <v>458</v>
      </c>
      <c r="M28" s="81">
        <v>0.6</v>
      </c>
      <c r="N28" s="81" t="s">
        <v>485</v>
      </c>
      <c r="O28" s="81"/>
      <c r="P28" s="84"/>
      <c r="Q28" s="84"/>
      <c r="R28" s="84"/>
      <c r="S28" s="84">
        <v>0.8</v>
      </c>
      <c r="T28" s="84">
        <v>0.2</v>
      </c>
      <c r="U28" s="84"/>
      <c r="V28" s="84">
        <f t="shared" si="0"/>
        <v>1</v>
      </c>
      <c r="W28" s="81" t="s">
        <v>88</v>
      </c>
      <c r="X28" s="81" t="s">
        <v>245</v>
      </c>
      <c r="Y28" s="81" t="s">
        <v>502</v>
      </c>
      <c r="Z28" s="81" t="s">
        <v>499</v>
      </c>
      <c r="AA28" s="81" t="s">
        <v>500</v>
      </c>
      <c r="AB28">
        <v>1531102</v>
      </c>
      <c r="AC28" t="s">
        <v>20</v>
      </c>
      <c r="AD28" t="s">
        <v>857</v>
      </c>
      <c r="AE28">
        <v>1.33</v>
      </c>
      <c r="AF28">
        <v>64.14</v>
      </c>
      <c r="AG28">
        <v>7.13</v>
      </c>
      <c r="AH28">
        <v>79.8</v>
      </c>
      <c r="AI28">
        <v>156</v>
      </c>
      <c r="AJ28">
        <v>59.3</v>
      </c>
      <c r="AK28">
        <v>18.600000000000001</v>
      </c>
      <c r="AL28">
        <v>435</v>
      </c>
      <c r="AM28">
        <v>3.42</v>
      </c>
      <c r="AN28">
        <v>11.5</v>
      </c>
      <c r="AO28">
        <v>0.9</v>
      </c>
      <c r="AP28">
        <v>3.3</v>
      </c>
      <c r="AQ28">
        <v>1.5</v>
      </c>
      <c r="AR28">
        <v>39</v>
      </c>
      <c r="AS28">
        <v>0.15</v>
      </c>
      <c r="AT28">
        <v>0.67</v>
      </c>
      <c r="AU28">
        <v>0.11</v>
      </c>
      <c r="AV28">
        <v>74</v>
      </c>
      <c r="AW28">
        <v>0.91</v>
      </c>
      <c r="AX28">
        <v>7.9000000000000001E-2</v>
      </c>
      <c r="AY28">
        <v>13.7</v>
      </c>
      <c r="AZ28">
        <v>77.900000000000006</v>
      </c>
      <c r="BA28">
        <v>1.23</v>
      </c>
      <c r="BB28">
        <v>159.5</v>
      </c>
      <c r="BC28">
        <v>8.1000000000000003E-2</v>
      </c>
      <c r="BD28">
        <v>4</v>
      </c>
      <c r="BE28">
        <v>1.88</v>
      </c>
      <c r="BF28">
        <v>1.7000000000000001E-2</v>
      </c>
      <c r="BG28">
        <v>7.0000000000000007E-2</v>
      </c>
      <c r="BH28">
        <v>0.05</v>
      </c>
      <c r="BI28">
        <v>7.2</v>
      </c>
      <c r="BJ28">
        <v>0.08</v>
      </c>
      <c r="BK28">
        <v>0.05</v>
      </c>
      <c r="BL28">
        <v>48</v>
      </c>
      <c r="BM28">
        <v>0.3</v>
      </c>
      <c r="BN28">
        <v>0.05</v>
      </c>
      <c r="BO28">
        <v>5.5</v>
      </c>
      <c r="BP28">
        <v>0.71</v>
      </c>
      <c r="BQ28">
        <v>0.05</v>
      </c>
      <c r="BR28">
        <v>0.11</v>
      </c>
      <c r="BS28">
        <v>1.1000000000000001</v>
      </c>
      <c r="BT28">
        <v>7.4</v>
      </c>
      <c r="BU28">
        <v>0.7</v>
      </c>
      <c r="BV28">
        <v>2.5000000000000001E-2</v>
      </c>
      <c r="BW28">
        <v>4.9000000000000004</v>
      </c>
      <c r="BX28">
        <v>12.52</v>
      </c>
      <c r="BY28">
        <v>29.8</v>
      </c>
      <c r="BZ28">
        <v>0.03</v>
      </c>
      <c r="CA28">
        <v>0.5</v>
      </c>
      <c r="CB28">
        <v>0.4</v>
      </c>
      <c r="CC28">
        <v>14.3</v>
      </c>
      <c r="CD28">
        <v>5</v>
      </c>
      <c r="CE28">
        <v>2</v>
      </c>
      <c r="CF28" s="108">
        <f t="shared" si="1"/>
        <v>10.3</v>
      </c>
      <c r="CG28" s="108">
        <f t="shared" si="2"/>
        <v>139.33999999999997</v>
      </c>
      <c r="CH28" s="108">
        <f t="shared" si="3"/>
        <v>220.06000000000006</v>
      </c>
      <c r="CI28" s="108">
        <f t="shared" si="4"/>
        <v>646.46</v>
      </c>
      <c r="CJ28" s="108">
        <f t="shared" si="5"/>
        <v>525.87</v>
      </c>
      <c r="CK28" s="108">
        <f t="shared" si="6"/>
        <v>517.65</v>
      </c>
    </row>
    <row r="29" spans="1:89" x14ac:dyDescent="0.3">
      <c r="A29" s="78">
        <v>1531103</v>
      </c>
      <c r="B29" s="82" t="s">
        <v>241</v>
      </c>
      <c r="C29" s="79">
        <v>42626</v>
      </c>
      <c r="D29" s="81" t="s">
        <v>240</v>
      </c>
      <c r="E29" s="101" t="s">
        <v>425</v>
      </c>
      <c r="F29" s="81" t="s">
        <v>503</v>
      </c>
      <c r="G29" s="80" t="s">
        <v>67</v>
      </c>
      <c r="H29" s="81">
        <v>595179</v>
      </c>
      <c r="I29" s="81">
        <v>6801941</v>
      </c>
      <c r="J29" s="82"/>
      <c r="K29" s="81" t="s">
        <v>20</v>
      </c>
      <c r="L29" s="101"/>
      <c r="M29" s="81">
        <v>0.6</v>
      </c>
      <c r="N29" s="81" t="s">
        <v>485</v>
      </c>
      <c r="O29" s="81"/>
      <c r="P29" s="84"/>
      <c r="Q29" s="84"/>
      <c r="R29" s="84"/>
      <c r="S29" s="84">
        <v>0.75</v>
      </c>
      <c r="T29" s="84">
        <v>0.25</v>
      </c>
      <c r="U29" s="84"/>
      <c r="V29" s="84">
        <f t="shared" si="0"/>
        <v>1</v>
      </c>
      <c r="W29" s="81"/>
      <c r="X29" s="81" t="s">
        <v>245</v>
      </c>
      <c r="Y29" s="81" t="s">
        <v>504</v>
      </c>
      <c r="Z29" s="81" t="s">
        <v>505</v>
      </c>
      <c r="AA29" s="81" t="s">
        <v>500</v>
      </c>
      <c r="AB29">
        <v>1531103</v>
      </c>
      <c r="AC29" t="s">
        <v>20</v>
      </c>
      <c r="AD29" t="s">
        <v>857</v>
      </c>
      <c r="AE29">
        <v>1.33</v>
      </c>
      <c r="AF29">
        <v>102.77</v>
      </c>
      <c r="AG29">
        <v>6.71</v>
      </c>
      <c r="AH29">
        <v>70.8</v>
      </c>
      <c r="AI29">
        <v>150</v>
      </c>
      <c r="AJ29">
        <v>86.8</v>
      </c>
      <c r="AK29">
        <v>22.8</v>
      </c>
      <c r="AL29">
        <v>507</v>
      </c>
      <c r="AM29">
        <v>3.89</v>
      </c>
      <c r="AN29">
        <v>14.2</v>
      </c>
      <c r="AO29">
        <v>0.6</v>
      </c>
      <c r="AP29">
        <v>3.2</v>
      </c>
      <c r="AQ29">
        <v>1.3</v>
      </c>
      <c r="AR29">
        <v>40.9</v>
      </c>
      <c r="AS29">
        <v>0.25</v>
      </c>
      <c r="AT29">
        <v>0.67</v>
      </c>
      <c r="AU29">
        <v>0.12</v>
      </c>
      <c r="AV29">
        <v>76</v>
      </c>
      <c r="AW29">
        <v>0.93</v>
      </c>
      <c r="AX29">
        <v>9.5000000000000001E-2</v>
      </c>
      <c r="AY29">
        <v>11.7</v>
      </c>
      <c r="AZ29">
        <v>94.4</v>
      </c>
      <c r="BA29">
        <v>1.61</v>
      </c>
      <c r="BB29">
        <v>152.6</v>
      </c>
      <c r="BC29">
        <v>0.08</v>
      </c>
      <c r="BD29">
        <v>4</v>
      </c>
      <c r="BE29">
        <v>1.98</v>
      </c>
      <c r="BF29">
        <v>1.9E-2</v>
      </c>
      <c r="BG29">
        <v>0.11</v>
      </c>
      <c r="BH29">
        <v>0.2</v>
      </c>
      <c r="BI29">
        <v>6.6</v>
      </c>
      <c r="BJ29">
        <v>0.1</v>
      </c>
      <c r="BK29">
        <v>0.04</v>
      </c>
      <c r="BL29">
        <v>40</v>
      </c>
      <c r="BM29">
        <v>0.5</v>
      </c>
      <c r="BN29">
        <v>0.04</v>
      </c>
      <c r="BO29">
        <v>5.6</v>
      </c>
      <c r="BP29">
        <v>0.89</v>
      </c>
      <c r="BQ29">
        <v>0.05</v>
      </c>
      <c r="BR29">
        <v>7.0000000000000007E-2</v>
      </c>
      <c r="BS29">
        <v>0.97</v>
      </c>
      <c r="BT29">
        <v>10</v>
      </c>
      <c r="BU29">
        <v>0.7</v>
      </c>
      <c r="BV29">
        <v>2.5000000000000001E-2</v>
      </c>
      <c r="BW29">
        <v>3.7</v>
      </c>
      <c r="BX29">
        <v>10.61</v>
      </c>
      <c r="BY29">
        <v>24.9</v>
      </c>
      <c r="BZ29">
        <v>0.03</v>
      </c>
      <c r="CA29">
        <v>0.5</v>
      </c>
      <c r="CB29">
        <v>0.5</v>
      </c>
      <c r="CC29">
        <v>14.9</v>
      </c>
      <c r="CD29">
        <v>5</v>
      </c>
      <c r="CE29">
        <v>1</v>
      </c>
      <c r="CF29" s="108">
        <f t="shared" si="1"/>
        <v>9.1999999999999993</v>
      </c>
      <c r="CG29" s="108">
        <f t="shared" si="2"/>
        <v>183.74</v>
      </c>
      <c r="CH29" s="108">
        <f t="shared" si="3"/>
        <v>209.02999999999994</v>
      </c>
      <c r="CI29" s="108">
        <f t="shared" si="4"/>
        <v>716.93</v>
      </c>
      <c r="CJ29" s="108">
        <f t="shared" si="5"/>
        <v>569.67999999999995</v>
      </c>
      <c r="CK29" s="108">
        <f t="shared" si="6"/>
        <v>621.81999999999994</v>
      </c>
    </row>
    <row r="30" spans="1:89" x14ac:dyDescent="0.3">
      <c r="A30" s="78">
        <v>1531104</v>
      </c>
      <c r="B30" s="82" t="s">
        <v>241</v>
      </c>
      <c r="C30" s="79">
        <v>42626</v>
      </c>
      <c r="D30" s="81" t="s">
        <v>240</v>
      </c>
      <c r="E30" s="101" t="s">
        <v>425</v>
      </c>
      <c r="F30" s="81" t="s">
        <v>506</v>
      </c>
      <c r="G30" s="80" t="s">
        <v>67</v>
      </c>
      <c r="H30" s="81">
        <v>595206</v>
      </c>
      <c r="I30" s="81">
        <v>6801983</v>
      </c>
      <c r="J30" s="82"/>
      <c r="K30" s="81" t="s">
        <v>20</v>
      </c>
      <c r="L30" s="101"/>
      <c r="M30" s="81">
        <v>0.6</v>
      </c>
      <c r="N30" s="81" t="s">
        <v>485</v>
      </c>
      <c r="O30" s="81"/>
      <c r="P30" s="84"/>
      <c r="Q30" s="84"/>
      <c r="R30" s="84"/>
      <c r="S30" s="84">
        <v>0.8</v>
      </c>
      <c r="T30" s="84">
        <v>0.2</v>
      </c>
      <c r="U30" s="84"/>
      <c r="V30" s="84">
        <f t="shared" si="0"/>
        <v>1</v>
      </c>
      <c r="W30" s="81"/>
      <c r="X30" s="81" t="s">
        <v>245</v>
      </c>
      <c r="Y30" s="81" t="s">
        <v>504</v>
      </c>
      <c r="Z30" s="81" t="s">
        <v>507</v>
      </c>
      <c r="AA30" s="81" t="s">
        <v>500</v>
      </c>
      <c r="AB30">
        <v>1531104</v>
      </c>
      <c r="AC30" t="s">
        <v>20</v>
      </c>
      <c r="AD30" t="s">
        <v>857</v>
      </c>
      <c r="AE30">
        <v>1.4</v>
      </c>
      <c r="AF30">
        <v>84.36</v>
      </c>
      <c r="AG30">
        <v>6.62</v>
      </c>
      <c r="AH30">
        <v>72.5</v>
      </c>
      <c r="AI30">
        <v>133</v>
      </c>
      <c r="AJ30">
        <v>84.7</v>
      </c>
      <c r="AK30">
        <v>26.7</v>
      </c>
      <c r="AL30">
        <v>705</v>
      </c>
      <c r="AM30">
        <v>3.77</v>
      </c>
      <c r="AN30">
        <v>12.7</v>
      </c>
      <c r="AO30">
        <v>0.7</v>
      </c>
      <c r="AP30">
        <v>4.7</v>
      </c>
      <c r="AQ30">
        <v>1</v>
      </c>
      <c r="AR30">
        <v>44.9</v>
      </c>
      <c r="AS30">
        <v>0.15</v>
      </c>
      <c r="AT30">
        <v>0.61</v>
      </c>
      <c r="AU30">
        <v>0.11</v>
      </c>
      <c r="AV30">
        <v>73</v>
      </c>
      <c r="AW30">
        <v>1.1399999999999999</v>
      </c>
      <c r="AX30">
        <v>6.5000000000000002E-2</v>
      </c>
      <c r="AY30">
        <v>10.4</v>
      </c>
      <c r="AZ30">
        <v>97.5</v>
      </c>
      <c r="BA30">
        <v>1.62</v>
      </c>
      <c r="BB30">
        <v>245.6</v>
      </c>
      <c r="BC30">
        <v>7.1999999999999995E-2</v>
      </c>
      <c r="BD30">
        <v>4</v>
      </c>
      <c r="BE30">
        <v>2.0099999999999998</v>
      </c>
      <c r="BF30">
        <v>0.02</v>
      </c>
      <c r="BG30">
        <v>0.08</v>
      </c>
      <c r="BH30">
        <v>0.1</v>
      </c>
      <c r="BI30">
        <v>6.3</v>
      </c>
      <c r="BJ30">
        <v>7.0000000000000007E-2</v>
      </c>
      <c r="BK30">
        <v>0.06</v>
      </c>
      <c r="BL30">
        <v>35</v>
      </c>
      <c r="BM30">
        <v>0.4</v>
      </c>
      <c r="BN30">
        <v>0.05</v>
      </c>
      <c r="BO30">
        <v>5.3</v>
      </c>
      <c r="BP30">
        <v>0.71</v>
      </c>
      <c r="BQ30">
        <v>0.05</v>
      </c>
      <c r="BR30">
        <v>0.06</v>
      </c>
      <c r="BS30">
        <v>0.91</v>
      </c>
      <c r="BT30">
        <v>7</v>
      </c>
      <c r="BU30">
        <v>0.7</v>
      </c>
      <c r="BV30">
        <v>2.5000000000000001E-2</v>
      </c>
      <c r="BW30">
        <v>3.4</v>
      </c>
      <c r="BX30">
        <v>9.15</v>
      </c>
      <c r="BY30">
        <v>24.4</v>
      </c>
      <c r="BZ30">
        <v>0.02</v>
      </c>
      <c r="CA30">
        <v>0.5</v>
      </c>
      <c r="CB30">
        <v>0.3</v>
      </c>
      <c r="CC30">
        <v>15.2</v>
      </c>
      <c r="CD30">
        <v>5</v>
      </c>
      <c r="CE30">
        <v>3</v>
      </c>
      <c r="CF30" s="108">
        <f t="shared" si="1"/>
        <v>12.7</v>
      </c>
      <c r="CG30" s="108">
        <f t="shared" si="2"/>
        <v>184.95999999999998</v>
      </c>
      <c r="CH30" s="108">
        <f t="shared" si="3"/>
        <v>186.74</v>
      </c>
      <c r="CI30" s="108">
        <f t="shared" si="4"/>
        <v>1009.03</v>
      </c>
      <c r="CJ30" s="108">
        <f t="shared" si="5"/>
        <v>626.78</v>
      </c>
      <c r="CK30" s="108">
        <f t="shared" si="6"/>
        <v>821.56999999999994</v>
      </c>
    </row>
    <row r="31" spans="1:89" x14ac:dyDescent="0.3">
      <c r="A31" s="78">
        <v>1531105</v>
      </c>
      <c r="B31" s="82" t="s">
        <v>241</v>
      </c>
      <c r="C31" s="79">
        <v>42626</v>
      </c>
      <c r="D31" s="81" t="s">
        <v>240</v>
      </c>
      <c r="E31" s="101" t="s">
        <v>425</v>
      </c>
      <c r="F31" s="81" t="s">
        <v>508</v>
      </c>
      <c r="G31" s="80" t="s">
        <v>67</v>
      </c>
      <c r="H31" s="81">
        <v>595236</v>
      </c>
      <c r="I31" s="81">
        <v>6802016</v>
      </c>
      <c r="J31" s="82"/>
      <c r="K31" s="81" t="s">
        <v>20</v>
      </c>
      <c r="L31" s="101" t="s">
        <v>518</v>
      </c>
      <c r="M31" s="81">
        <v>0.7</v>
      </c>
      <c r="N31" s="81" t="s">
        <v>485</v>
      </c>
      <c r="O31" s="81"/>
      <c r="P31" s="84">
        <v>0.04</v>
      </c>
      <c r="Q31" s="84"/>
      <c r="R31" s="84"/>
      <c r="S31" s="84">
        <v>0.76</v>
      </c>
      <c r="T31" s="84">
        <v>0.2</v>
      </c>
      <c r="U31" s="84"/>
      <c r="V31" s="84">
        <f t="shared" si="0"/>
        <v>1</v>
      </c>
      <c r="W31" s="81"/>
      <c r="X31" s="81" t="s">
        <v>87</v>
      </c>
      <c r="Y31" s="81" t="s">
        <v>125</v>
      </c>
      <c r="Z31" s="81" t="s">
        <v>510</v>
      </c>
      <c r="AA31" s="81" t="s">
        <v>500</v>
      </c>
      <c r="AB31">
        <v>1531105</v>
      </c>
      <c r="AC31" t="s">
        <v>20</v>
      </c>
      <c r="AD31" t="s">
        <v>857</v>
      </c>
      <c r="AE31">
        <v>1.1299999999999999</v>
      </c>
      <c r="AF31">
        <v>99.81</v>
      </c>
      <c r="AG31">
        <v>7.64</v>
      </c>
      <c r="AH31">
        <v>74.900000000000006</v>
      </c>
      <c r="AI31">
        <v>149</v>
      </c>
      <c r="AJ31">
        <v>93.1</v>
      </c>
      <c r="AK31">
        <v>21.8</v>
      </c>
      <c r="AL31">
        <v>587</v>
      </c>
      <c r="AM31">
        <v>3.38</v>
      </c>
      <c r="AN31">
        <v>10.8</v>
      </c>
      <c r="AO31">
        <v>0.8</v>
      </c>
      <c r="AP31">
        <v>3.5</v>
      </c>
      <c r="AQ31">
        <v>1.2</v>
      </c>
      <c r="AR31">
        <v>39.9</v>
      </c>
      <c r="AS31">
        <v>0.2</v>
      </c>
      <c r="AT31">
        <v>0.72</v>
      </c>
      <c r="AU31">
        <v>0.12</v>
      </c>
      <c r="AV31">
        <v>70</v>
      </c>
      <c r="AW31">
        <v>1.1200000000000001</v>
      </c>
      <c r="AX31">
        <v>6.2E-2</v>
      </c>
      <c r="AY31">
        <v>12.4</v>
      </c>
      <c r="AZ31">
        <v>82.2</v>
      </c>
      <c r="BA31">
        <v>1.39</v>
      </c>
      <c r="BB31">
        <v>177.9</v>
      </c>
      <c r="BC31">
        <v>7.9000000000000001E-2</v>
      </c>
      <c r="BD31">
        <v>4</v>
      </c>
      <c r="BE31">
        <v>1.85</v>
      </c>
      <c r="BF31">
        <v>2.1000000000000001E-2</v>
      </c>
      <c r="BG31">
        <v>0.09</v>
      </c>
      <c r="BH31">
        <v>0.1</v>
      </c>
      <c r="BI31">
        <v>6.6</v>
      </c>
      <c r="BJ31">
        <v>0.08</v>
      </c>
      <c r="BK31">
        <v>0.05</v>
      </c>
      <c r="BL31">
        <v>52</v>
      </c>
      <c r="BM31">
        <v>0.6</v>
      </c>
      <c r="BN31">
        <v>7.0000000000000007E-2</v>
      </c>
      <c r="BO31">
        <v>5.0999999999999996</v>
      </c>
      <c r="BP31">
        <v>0.68</v>
      </c>
      <c r="BQ31">
        <v>0.05</v>
      </c>
      <c r="BR31">
        <v>7.0000000000000007E-2</v>
      </c>
      <c r="BS31">
        <v>1.02</v>
      </c>
      <c r="BT31">
        <v>7.8</v>
      </c>
      <c r="BU31">
        <v>0.5</v>
      </c>
      <c r="BV31">
        <v>2.5000000000000001E-2</v>
      </c>
      <c r="BW31">
        <v>4</v>
      </c>
      <c r="BX31">
        <v>11.55</v>
      </c>
      <c r="BY31">
        <v>27</v>
      </c>
      <c r="BZ31">
        <v>0.03</v>
      </c>
      <c r="CA31">
        <v>0.5</v>
      </c>
      <c r="CB31">
        <v>0.4</v>
      </c>
      <c r="CC31">
        <v>14.5</v>
      </c>
      <c r="CD31">
        <v>5</v>
      </c>
      <c r="CE31">
        <v>1</v>
      </c>
      <c r="CF31" s="108">
        <f t="shared" si="1"/>
        <v>9.5</v>
      </c>
      <c r="CG31" s="108">
        <f t="shared" si="2"/>
        <v>177.81</v>
      </c>
      <c r="CH31" s="108">
        <f t="shared" si="3"/>
        <v>216.99</v>
      </c>
      <c r="CI31" s="108">
        <f t="shared" si="4"/>
        <v>818.4899999999999</v>
      </c>
      <c r="CJ31" s="108">
        <f t="shared" si="5"/>
        <v>602.35</v>
      </c>
      <c r="CK31" s="108">
        <f t="shared" si="6"/>
        <v>706.41</v>
      </c>
    </row>
    <row r="32" spans="1:89" x14ac:dyDescent="0.3">
      <c r="A32" s="78">
        <v>1531106</v>
      </c>
      <c r="B32" s="82" t="s">
        <v>241</v>
      </c>
      <c r="C32" s="79">
        <v>42626</v>
      </c>
      <c r="D32" s="81" t="s">
        <v>240</v>
      </c>
      <c r="E32" s="101" t="s">
        <v>425</v>
      </c>
      <c r="F32" s="81" t="s">
        <v>511</v>
      </c>
      <c r="G32" s="80" t="s">
        <v>67</v>
      </c>
      <c r="H32" s="81">
        <v>595272</v>
      </c>
      <c r="I32" s="81">
        <v>6802064</v>
      </c>
      <c r="J32" s="82">
        <v>1184</v>
      </c>
      <c r="K32" s="81" t="s">
        <v>20</v>
      </c>
      <c r="L32" s="101" t="s">
        <v>509</v>
      </c>
      <c r="M32" s="81">
        <v>0.6</v>
      </c>
      <c r="N32" s="81" t="s">
        <v>485</v>
      </c>
      <c r="O32" s="81"/>
      <c r="P32" s="84">
        <v>0.05</v>
      </c>
      <c r="Q32" s="84"/>
      <c r="R32" s="84"/>
      <c r="S32" s="84">
        <v>0.85</v>
      </c>
      <c r="T32" s="84">
        <v>0.1</v>
      </c>
      <c r="U32" s="84"/>
      <c r="V32" s="84">
        <f t="shared" si="0"/>
        <v>1</v>
      </c>
      <c r="W32" s="81"/>
      <c r="X32" s="81" t="s">
        <v>87</v>
      </c>
      <c r="Y32" s="81" t="s">
        <v>231</v>
      </c>
      <c r="Z32" s="81" t="s">
        <v>512</v>
      </c>
      <c r="AA32" s="81" t="s">
        <v>500</v>
      </c>
      <c r="AB32">
        <v>1531106</v>
      </c>
      <c r="AC32" t="s">
        <v>20</v>
      </c>
      <c r="AD32" t="s">
        <v>857</v>
      </c>
      <c r="AE32">
        <v>1.04</v>
      </c>
      <c r="AF32">
        <v>136.76</v>
      </c>
      <c r="AG32">
        <v>6.38</v>
      </c>
      <c r="AH32">
        <v>78.5</v>
      </c>
      <c r="AI32">
        <v>159</v>
      </c>
      <c r="AJ32">
        <v>116.8</v>
      </c>
      <c r="AK32">
        <v>30.7</v>
      </c>
      <c r="AL32">
        <v>789</v>
      </c>
      <c r="AM32">
        <v>4.1900000000000004</v>
      </c>
      <c r="AN32">
        <v>12.1</v>
      </c>
      <c r="AO32">
        <v>0.6</v>
      </c>
      <c r="AP32">
        <v>9</v>
      </c>
      <c r="AQ32">
        <v>1.3</v>
      </c>
      <c r="AR32">
        <v>41.3</v>
      </c>
      <c r="AS32">
        <v>0.18</v>
      </c>
      <c r="AT32">
        <v>0.62</v>
      </c>
      <c r="AU32">
        <v>0.09</v>
      </c>
      <c r="AV32">
        <v>97</v>
      </c>
      <c r="AW32">
        <v>1.1499999999999999</v>
      </c>
      <c r="AX32">
        <v>7.8E-2</v>
      </c>
      <c r="AY32">
        <v>12.7</v>
      </c>
      <c r="AZ32">
        <v>98.7</v>
      </c>
      <c r="BA32">
        <v>1.97</v>
      </c>
      <c r="BB32">
        <v>154.6</v>
      </c>
      <c r="BC32">
        <v>0.1</v>
      </c>
      <c r="BD32">
        <v>5</v>
      </c>
      <c r="BE32">
        <v>2.2400000000000002</v>
      </c>
      <c r="BF32">
        <v>1.6E-2</v>
      </c>
      <c r="BG32">
        <v>0.11</v>
      </c>
      <c r="BH32">
        <v>0.1</v>
      </c>
      <c r="BI32">
        <v>8.1</v>
      </c>
      <c r="BJ32">
        <v>0.1</v>
      </c>
      <c r="BK32">
        <v>0.05</v>
      </c>
      <c r="BL32">
        <v>37</v>
      </c>
      <c r="BM32">
        <v>0.6</v>
      </c>
      <c r="BN32">
        <v>0.03</v>
      </c>
      <c r="BO32">
        <v>6</v>
      </c>
      <c r="BP32">
        <v>0.91</v>
      </c>
      <c r="BQ32">
        <v>0.05</v>
      </c>
      <c r="BR32">
        <v>0.12</v>
      </c>
      <c r="BS32">
        <v>0.94</v>
      </c>
      <c r="BT32">
        <v>11</v>
      </c>
      <c r="BU32">
        <v>0.7</v>
      </c>
      <c r="BV32">
        <v>2.5000000000000001E-2</v>
      </c>
      <c r="BW32">
        <v>4.5</v>
      </c>
      <c r="BX32">
        <v>13.37</v>
      </c>
      <c r="BY32">
        <v>26.2</v>
      </c>
      <c r="BZ32">
        <v>0.01</v>
      </c>
      <c r="CA32">
        <v>0.5</v>
      </c>
      <c r="CB32">
        <v>0.4</v>
      </c>
      <c r="CC32">
        <v>15.5</v>
      </c>
      <c r="CD32">
        <v>5</v>
      </c>
      <c r="CE32">
        <v>3</v>
      </c>
      <c r="CF32" s="108">
        <f t="shared" si="1"/>
        <v>17</v>
      </c>
      <c r="CG32" s="108">
        <f t="shared" si="2"/>
        <v>218.62</v>
      </c>
      <c r="CH32" s="108">
        <f t="shared" si="3"/>
        <v>218.64</v>
      </c>
      <c r="CI32" s="108">
        <f t="shared" si="4"/>
        <v>1003.21</v>
      </c>
      <c r="CJ32" s="108">
        <f t="shared" si="5"/>
        <v>652.04</v>
      </c>
      <c r="CK32" s="108">
        <f t="shared" si="6"/>
        <v>941.73</v>
      </c>
    </row>
    <row r="33" spans="1:89" x14ac:dyDescent="0.3">
      <c r="A33" s="78">
        <v>1531107</v>
      </c>
      <c r="B33" s="82" t="s">
        <v>241</v>
      </c>
      <c r="C33" s="79">
        <v>42626</v>
      </c>
      <c r="D33" s="81" t="s">
        <v>240</v>
      </c>
      <c r="E33" s="101" t="s">
        <v>425</v>
      </c>
      <c r="F33" s="81" t="s">
        <v>513</v>
      </c>
      <c r="G33" s="80" t="s">
        <v>67</v>
      </c>
      <c r="H33" s="81">
        <v>595296</v>
      </c>
      <c r="I33" s="81">
        <v>6802097</v>
      </c>
      <c r="J33" s="82">
        <v>1186</v>
      </c>
      <c r="K33" s="81" t="s">
        <v>20</v>
      </c>
      <c r="L33" s="101"/>
      <c r="M33" s="81">
        <v>0.65</v>
      </c>
      <c r="N33" s="81" t="s">
        <v>485</v>
      </c>
      <c r="O33" s="81"/>
      <c r="P33" s="84"/>
      <c r="Q33" s="84"/>
      <c r="R33" s="84"/>
      <c r="S33" s="84">
        <v>0.8</v>
      </c>
      <c r="T33" s="84">
        <v>0.2</v>
      </c>
      <c r="U33" s="84"/>
      <c r="V33" s="84">
        <f t="shared" si="0"/>
        <v>1</v>
      </c>
      <c r="W33" s="81" t="s">
        <v>82</v>
      </c>
      <c r="X33" s="81" t="s">
        <v>87</v>
      </c>
      <c r="Y33" s="81" t="s">
        <v>514</v>
      </c>
      <c r="Z33" s="81" t="s">
        <v>515</v>
      </c>
      <c r="AA33" s="81" t="s">
        <v>375</v>
      </c>
      <c r="AB33">
        <v>1531107</v>
      </c>
      <c r="AC33" t="s">
        <v>20</v>
      </c>
      <c r="AD33" t="s">
        <v>857</v>
      </c>
      <c r="AE33">
        <v>0.92</v>
      </c>
      <c r="AF33">
        <v>61.52</v>
      </c>
      <c r="AG33">
        <v>6.02</v>
      </c>
      <c r="AH33">
        <v>74.900000000000006</v>
      </c>
      <c r="AI33">
        <v>120</v>
      </c>
      <c r="AJ33">
        <v>65.2</v>
      </c>
      <c r="AK33">
        <v>26.1</v>
      </c>
      <c r="AL33">
        <v>594</v>
      </c>
      <c r="AM33">
        <v>3.44</v>
      </c>
      <c r="AN33">
        <v>12.6</v>
      </c>
      <c r="AO33">
        <v>0.7</v>
      </c>
      <c r="AP33">
        <v>3.4</v>
      </c>
      <c r="AQ33">
        <v>1</v>
      </c>
      <c r="AR33">
        <v>46.4</v>
      </c>
      <c r="AS33">
        <v>0.13</v>
      </c>
      <c r="AT33">
        <v>0.61</v>
      </c>
      <c r="AU33">
        <v>0.1</v>
      </c>
      <c r="AV33">
        <v>71</v>
      </c>
      <c r="AW33">
        <v>1.1599999999999999</v>
      </c>
      <c r="AX33">
        <v>7.5999999999999998E-2</v>
      </c>
      <c r="AY33">
        <v>10.5</v>
      </c>
      <c r="AZ33">
        <v>84.5</v>
      </c>
      <c r="BA33">
        <v>1.39</v>
      </c>
      <c r="BB33">
        <v>128.19999999999999</v>
      </c>
      <c r="BC33">
        <v>6.8000000000000005E-2</v>
      </c>
      <c r="BD33">
        <v>4</v>
      </c>
      <c r="BE33">
        <v>1.81</v>
      </c>
      <c r="BF33">
        <v>0.02</v>
      </c>
      <c r="BG33">
        <v>7.0000000000000007E-2</v>
      </c>
      <c r="BH33">
        <v>0.05</v>
      </c>
      <c r="BI33">
        <v>5.8</v>
      </c>
      <c r="BJ33">
        <v>0.08</v>
      </c>
      <c r="BK33">
        <v>0.06</v>
      </c>
      <c r="BL33">
        <v>39</v>
      </c>
      <c r="BM33">
        <v>0.3</v>
      </c>
      <c r="BN33">
        <v>0.03</v>
      </c>
      <c r="BO33">
        <v>5.0999999999999996</v>
      </c>
      <c r="BP33">
        <v>0.71</v>
      </c>
      <c r="BQ33">
        <v>0.05</v>
      </c>
      <c r="BR33">
        <v>7.0000000000000007E-2</v>
      </c>
      <c r="BS33">
        <v>0.99</v>
      </c>
      <c r="BT33">
        <v>8.1999999999999993</v>
      </c>
      <c r="BU33">
        <v>0.5</v>
      </c>
      <c r="BV33">
        <v>2.5000000000000001E-2</v>
      </c>
      <c r="BW33">
        <v>3.6</v>
      </c>
      <c r="BX33">
        <v>8.7799999999999994</v>
      </c>
      <c r="BY33">
        <v>22.7</v>
      </c>
      <c r="BZ33">
        <v>0.01</v>
      </c>
      <c r="CA33">
        <v>0.5</v>
      </c>
      <c r="CB33">
        <v>0.4</v>
      </c>
      <c r="CC33">
        <v>13.8</v>
      </c>
      <c r="CD33">
        <v>5</v>
      </c>
      <c r="CE33">
        <v>3</v>
      </c>
      <c r="CF33" s="108">
        <f t="shared" si="1"/>
        <v>11.4</v>
      </c>
      <c r="CG33" s="108">
        <f t="shared" si="2"/>
        <v>152.24999999999997</v>
      </c>
      <c r="CH33" s="108">
        <f t="shared" si="3"/>
        <v>176.17000000000004</v>
      </c>
      <c r="CI33" s="108">
        <f t="shared" si="4"/>
        <v>782.79</v>
      </c>
      <c r="CJ33" s="108">
        <f t="shared" si="5"/>
        <v>455.84</v>
      </c>
      <c r="CK33" s="108">
        <f t="shared" si="6"/>
        <v>689.66000000000008</v>
      </c>
    </row>
    <row r="34" spans="1:89" x14ac:dyDescent="0.3">
      <c r="A34" s="78">
        <v>1531108</v>
      </c>
      <c r="B34" s="82" t="s">
        <v>241</v>
      </c>
      <c r="C34" s="79">
        <v>42626</v>
      </c>
      <c r="D34" s="81" t="s">
        <v>240</v>
      </c>
      <c r="E34" s="101" t="s">
        <v>425</v>
      </c>
      <c r="F34" s="81" t="s">
        <v>516</v>
      </c>
      <c r="G34" s="80" t="s">
        <v>67</v>
      </c>
      <c r="H34" s="81">
        <v>595332</v>
      </c>
      <c r="I34" s="81">
        <v>6802142</v>
      </c>
      <c r="J34" s="82">
        <v>1182</v>
      </c>
      <c r="K34" s="81" t="s">
        <v>20</v>
      </c>
      <c r="L34" s="101" t="s">
        <v>517</v>
      </c>
      <c r="M34" s="81">
        <v>0.65</v>
      </c>
      <c r="N34" s="81" t="s">
        <v>485</v>
      </c>
      <c r="O34" s="81"/>
      <c r="P34" s="84">
        <v>0.04</v>
      </c>
      <c r="Q34" s="84"/>
      <c r="R34" s="84"/>
      <c r="S34" s="84">
        <v>0.76</v>
      </c>
      <c r="T34" s="84">
        <v>0.2</v>
      </c>
      <c r="U34" s="84"/>
      <c r="V34" s="84">
        <f t="shared" si="0"/>
        <v>1</v>
      </c>
      <c r="W34" s="81" t="s">
        <v>82</v>
      </c>
      <c r="X34" s="81" t="s">
        <v>87</v>
      </c>
      <c r="Y34" s="81" t="s">
        <v>519</v>
      </c>
      <c r="Z34" s="81" t="s">
        <v>520</v>
      </c>
      <c r="AA34" s="81" t="s">
        <v>359</v>
      </c>
      <c r="AB34">
        <v>1531108</v>
      </c>
      <c r="AC34" t="s">
        <v>20</v>
      </c>
      <c r="AD34" t="s">
        <v>857</v>
      </c>
      <c r="AE34">
        <v>0.79</v>
      </c>
      <c r="AF34">
        <v>95.46</v>
      </c>
      <c r="AG34">
        <v>5.55</v>
      </c>
      <c r="AH34">
        <v>68</v>
      </c>
      <c r="AI34">
        <v>161</v>
      </c>
      <c r="AJ34">
        <v>80.3</v>
      </c>
      <c r="AK34">
        <v>20.399999999999999</v>
      </c>
      <c r="AL34">
        <v>504</v>
      </c>
      <c r="AM34">
        <v>3.34</v>
      </c>
      <c r="AN34">
        <v>12.2</v>
      </c>
      <c r="AO34">
        <v>0.7</v>
      </c>
      <c r="AP34">
        <v>3.2</v>
      </c>
      <c r="AQ34">
        <v>1.2</v>
      </c>
      <c r="AR34">
        <v>39.6</v>
      </c>
      <c r="AS34">
        <v>0.14000000000000001</v>
      </c>
      <c r="AT34">
        <v>0.63</v>
      </c>
      <c r="AU34">
        <v>0.09</v>
      </c>
      <c r="AV34">
        <v>69</v>
      </c>
      <c r="AW34">
        <v>1.1399999999999999</v>
      </c>
      <c r="AX34">
        <v>7.1999999999999995E-2</v>
      </c>
      <c r="AY34">
        <v>11.8</v>
      </c>
      <c r="AZ34">
        <v>77.3</v>
      </c>
      <c r="BA34">
        <v>1.39</v>
      </c>
      <c r="BB34">
        <v>120.8</v>
      </c>
      <c r="BC34">
        <v>7.5999999999999998E-2</v>
      </c>
      <c r="BD34">
        <v>4</v>
      </c>
      <c r="BE34">
        <v>1.85</v>
      </c>
      <c r="BF34">
        <v>0.02</v>
      </c>
      <c r="BG34">
        <v>0.09</v>
      </c>
      <c r="BH34">
        <v>0.05</v>
      </c>
      <c r="BI34">
        <v>7</v>
      </c>
      <c r="BJ34">
        <v>0.08</v>
      </c>
      <c r="BK34">
        <v>0.05</v>
      </c>
      <c r="BL34">
        <v>41</v>
      </c>
      <c r="BM34">
        <v>0.5</v>
      </c>
      <c r="BN34">
        <v>0.04</v>
      </c>
      <c r="BO34">
        <v>5.0999999999999996</v>
      </c>
      <c r="BP34">
        <v>0.69</v>
      </c>
      <c r="BQ34">
        <v>0.05</v>
      </c>
      <c r="BR34">
        <v>0.1</v>
      </c>
      <c r="BS34">
        <v>1</v>
      </c>
      <c r="BT34">
        <v>8.1</v>
      </c>
      <c r="BU34">
        <v>0.5</v>
      </c>
      <c r="BV34">
        <v>2.5000000000000001E-2</v>
      </c>
      <c r="BW34">
        <v>4.3</v>
      </c>
      <c r="BX34">
        <v>12.18</v>
      </c>
      <c r="BY34">
        <v>24.8</v>
      </c>
      <c r="BZ34">
        <v>0.03</v>
      </c>
      <c r="CA34">
        <v>1</v>
      </c>
      <c r="CB34">
        <v>0.2</v>
      </c>
      <c r="CC34">
        <v>14.1</v>
      </c>
      <c r="CD34">
        <v>5</v>
      </c>
      <c r="CE34">
        <v>1</v>
      </c>
      <c r="CF34" s="108">
        <f t="shared" si="1"/>
        <v>9.1999999999999993</v>
      </c>
      <c r="CG34" s="108">
        <f t="shared" si="2"/>
        <v>160.12999999999997</v>
      </c>
      <c r="CH34" s="108">
        <f t="shared" si="3"/>
        <v>218.79</v>
      </c>
      <c r="CI34" s="108">
        <f t="shared" si="4"/>
        <v>678.36999999999989</v>
      </c>
      <c r="CJ34" s="108">
        <f t="shared" si="5"/>
        <v>531.11</v>
      </c>
      <c r="CK34" s="108">
        <f t="shared" si="6"/>
        <v>608.83000000000004</v>
      </c>
    </row>
    <row r="35" spans="1:89" x14ac:dyDescent="0.3">
      <c r="A35" s="78">
        <v>1531109</v>
      </c>
      <c r="B35" s="82" t="s">
        <v>241</v>
      </c>
      <c r="C35" s="79">
        <v>42626</v>
      </c>
      <c r="D35" s="81" t="s">
        <v>240</v>
      </c>
      <c r="E35" s="101" t="s">
        <v>425</v>
      </c>
      <c r="F35" s="81" t="s">
        <v>521</v>
      </c>
      <c r="G35" s="80" t="s">
        <v>67</v>
      </c>
      <c r="H35" s="81">
        <v>595356</v>
      </c>
      <c r="I35" s="81">
        <v>6802175</v>
      </c>
      <c r="J35" s="82">
        <v>1189</v>
      </c>
      <c r="K35" s="81" t="s">
        <v>20</v>
      </c>
      <c r="L35" s="101" t="s">
        <v>523</v>
      </c>
      <c r="M35" s="81">
        <v>0.5</v>
      </c>
      <c r="N35" s="81" t="s">
        <v>472</v>
      </c>
      <c r="O35" s="81" t="s">
        <v>522</v>
      </c>
      <c r="P35" s="84"/>
      <c r="Q35" s="84"/>
      <c r="R35" s="84"/>
      <c r="S35" s="84"/>
      <c r="T35" s="84"/>
      <c r="U35" s="84"/>
      <c r="V35" s="84">
        <f t="shared" si="0"/>
        <v>0</v>
      </c>
      <c r="W35" s="81" t="s">
        <v>88</v>
      </c>
      <c r="X35" s="81" t="s">
        <v>87</v>
      </c>
      <c r="Y35" s="81" t="s">
        <v>125</v>
      </c>
      <c r="Z35" s="81" t="s">
        <v>520</v>
      </c>
      <c r="AA35" s="81" t="s">
        <v>359</v>
      </c>
      <c r="AB35">
        <v>1531109</v>
      </c>
      <c r="AC35" t="s">
        <v>20</v>
      </c>
      <c r="AD35" t="s">
        <v>857</v>
      </c>
      <c r="AE35">
        <v>0.8</v>
      </c>
      <c r="AF35">
        <v>108.17</v>
      </c>
      <c r="AG35">
        <v>5.89</v>
      </c>
      <c r="AH35">
        <v>82.7</v>
      </c>
      <c r="AI35">
        <v>150</v>
      </c>
      <c r="AJ35">
        <v>72.5</v>
      </c>
      <c r="AK35">
        <v>25.2</v>
      </c>
      <c r="AL35">
        <v>1173</v>
      </c>
      <c r="AM35">
        <v>4.17</v>
      </c>
      <c r="AN35">
        <v>10.4</v>
      </c>
      <c r="AO35">
        <v>0.7</v>
      </c>
      <c r="AP35">
        <v>2.4</v>
      </c>
      <c r="AQ35">
        <v>1.3</v>
      </c>
      <c r="AR35">
        <v>33.6</v>
      </c>
      <c r="AS35">
        <v>0.18</v>
      </c>
      <c r="AT35">
        <v>0.57999999999999996</v>
      </c>
      <c r="AU35">
        <v>0.09</v>
      </c>
      <c r="AV35">
        <v>79</v>
      </c>
      <c r="AW35">
        <v>1.27</v>
      </c>
      <c r="AX35">
        <v>9.2999999999999999E-2</v>
      </c>
      <c r="AY35">
        <v>11.1</v>
      </c>
      <c r="AZ35">
        <v>74.400000000000006</v>
      </c>
      <c r="BA35">
        <v>2.13</v>
      </c>
      <c r="BB35">
        <v>118.2</v>
      </c>
      <c r="BC35">
        <v>6.9000000000000006E-2</v>
      </c>
      <c r="BD35">
        <v>4</v>
      </c>
      <c r="BE35">
        <v>2.62</v>
      </c>
      <c r="BF35">
        <v>1.2E-2</v>
      </c>
      <c r="BG35">
        <v>7.0000000000000007E-2</v>
      </c>
      <c r="BH35">
        <v>0.2</v>
      </c>
      <c r="BI35">
        <v>7.9</v>
      </c>
      <c r="BJ35">
        <v>0.06</v>
      </c>
      <c r="BK35">
        <v>0.04</v>
      </c>
      <c r="BL35">
        <v>37</v>
      </c>
      <c r="BM35">
        <v>0.4</v>
      </c>
      <c r="BN35">
        <v>0.03</v>
      </c>
      <c r="BO35">
        <v>6.3</v>
      </c>
      <c r="BP35">
        <v>0.57999999999999996</v>
      </c>
      <c r="BQ35">
        <v>0.05</v>
      </c>
      <c r="BR35">
        <v>0.09</v>
      </c>
      <c r="BS35">
        <v>0.8</v>
      </c>
      <c r="BT35">
        <v>6.6</v>
      </c>
      <c r="BU35">
        <v>0.5</v>
      </c>
      <c r="BV35">
        <v>2.5000000000000001E-2</v>
      </c>
      <c r="BW35">
        <v>3.8</v>
      </c>
      <c r="BX35">
        <v>13.18</v>
      </c>
      <c r="BY35">
        <v>23.6</v>
      </c>
      <c r="BZ35">
        <v>0.03</v>
      </c>
      <c r="CA35">
        <v>0.5</v>
      </c>
      <c r="CB35">
        <v>0.3</v>
      </c>
      <c r="CC35">
        <v>21.3</v>
      </c>
      <c r="CD35">
        <v>5</v>
      </c>
      <c r="CE35">
        <v>3</v>
      </c>
      <c r="CF35" s="108">
        <f t="shared" si="1"/>
        <v>10.4</v>
      </c>
      <c r="CG35" s="108">
        <f t="shared" si="2"/>
        <v>150.30000000000001</v>
      </c>
      <c r="CH35" s="108">
        <f t="shared" si="3"/>
        <v>201.16000000000003</v>
      </c>
      <c r="CI35" s="108">
        <f t="shared" si="4"/>
        <v>1338.97</v>
      </c>
      <c r="CJ35" s="108">
        <f t="shared" si="5"/>
        <v>537.46</v>
      </c>
      <c r="CK35" s="108">
        <f t="shared" si="6"/>
        <v>1275.67</v>
      </c>
    </row>
    <row r="36" spans="1:89" x14ac:dyDescent="0.3">
      <c r="A36" s="78">
        <v>1531110</v>
      </c>
      <c r="B36" s="82" t="s">
        <v>241</v>
      </c>
      <c r="C36" s="79">
        <v>42626</v>
      </c>
      <c r="D36" s="81" t="s">
        <v>240</v>
      </c>
      <c r="E36" s="101" t="s">
        <v>425</v>
      </c>
      <c r="F36" s="81" t="s">
        <v>524</v>
      </c>
      <c r="G36" s="80" t="s">
        <v>67</v>
      </c>
      <c r="H36" s="81">
        <v>595393</v>
      </c>
      <c r="I36" s="81">
        <v>6802221</v>
      </c>
      <c r="J36" s="82">
        <v>1194</v>
      </c>
      <c r="K36" s="81" t="s">
        <v>20</v>
      </c>
      <c r="L36" s="101"/>
      <c r="M36" s="81">
        <v>0.5</v>
      </c>
      <c r="N36" s="81" t="s">
        <v>485</v>
      </c>
      <c r="O36" s="81"/>
      <c r="P36" s="84">
        <v>0.1</v>
      </c>
      <c r="Q36" s="84"/>
      <c r="R36" s="84"/>
      <c r="S36" s="84">
        <v>0.8</v>
      </c>
      <c r="T36" s="84">
        <v>0.1</v>
      </c>
      <c r="U36" s="84"/>
      <c r="V36" s="84">
        <f t="shared" si="0"/>
        <v>1</v>
      </c>
      <c r="W36" s="81" t="s">
        <v>88</v>
      </c>
      <c r="X36" s="81" t="s">
        <v>87</v>
      </c>
      <c r="Y36" s="81" t="s">
        <v>231</v>
      </c>
      <c r="Z36" s="81" t="s">
        <v>520</v>
      </c>
      <c r="AA36" s="81" t="s">
        <v>359</v>
      </c>
      <c r="AB36">
        <v>1531110</v>
      </c>
      <c r="AC36" t="s">
        <v>20</v>
      </c>
      <c r="AD36" t="s">
        <v>857</v>
      </c>
      <c r="AE36">
        <v>1.65</v>
      </c>
      <c r="AF36">
        <v>79.78</v>
      </c>
      <c r="AG36">
        <v>8.2799999999999994</v>
      </c>
      <c r="AH36">
        <v>76.099999999999994</v>
      </c>
      <c r="AI36">
        <v>169</v>
      </c>
      <c r="AJ36">
        <v>77.8</v>
      </c>
      <c r="AK36">
        <v>22</v>
      </c>
      <c r="AL36">
        <v>711</v>
      </c>
      <c r="AM36">
        <v>3.86</v>
      </c>
      <c r="AN36">
        <v>17.5</v>
      </c>
      <c r="AO36">
        <v>0.9</v>
      </c>
      <c r="AP36">
        <v>4.3</v>
      </c>
      <c r="AQ36">
        <v>1.1000000000000001</v>
      </c>
      <c r="AR36">
        <v>39.6</v>
      </c>
      <c r="AS36">
        <v>0.18</v>
      </c>
      <c r="AT36">
        <v>0.91</v>
      </c>
      <c r="AU36">
        <v>0.13</v>
      </c>
      <c r="AV36">
        <v>73</v>
      </c>
      <c r="AW36">
        <v>1.08</v>
      </c>
      <c r="AX36">
        <v>6.8000000000000005E-2</v>
      </c>
      <c r="AY36">
        <v>15.3</v>
      </c>
      <c r="AZ36">
        <v>70.8</v>
      </c>
      <c r="BA36">
        <v>1.1499999999999999</v>
      </c>
      <c r="BB36">
        <v>175</v>
      </c>
      <c r="BC36">
        <v>5.6000000000000001E-2</v>
      </c>
      <c r="BD36">
        <v>4</v>
      </c>
      <c r="BE36">
        <v>2.02</v>
      </c>
      <c r="BF36">
        <v>1.7999999999999999E-2</v>
      </c>
      <c r="BG36">
        <v>7.0000000000000007E-2</v>
      </c>
      <c r="BH36">
        <v>0.05</v>
      </c>
      <c r="BI36">
        <v>6.7</v>
      </c>
      <c r="BJ36">
        <v>0.08</v>
      </c>
      <c r="BK36">
        <v>0.05</v>
      </c>
      <c r="BL36">
        <v>44</v>
      </c>
      <c r="BM36">
        <v>0.6</v>
      </c>
      <c r="BN36">
        <v>0.05</v>
      </c>
      <c r="BO36">
        <v>5.7</v>
      </c>
      <c r="BP36">
        <v>0.83</v>
      </c>
      <c r="BQ36">
        <v>0.05</v>
      </c>
      <c r="BR36">
        <v>0.06</v>
      </c>
      <c r="BS36">
        <v>1.05</v>
      </c>
      <c r="BT36">
        <v>7.2</v>
      </c>
      <c r="BU36">
        <v>0.7</v>
      </c>
      <c r="BV36">
        <v>2.5000000000000001E-2</v>
      </c>
      <c r="BW36">
        <v>2.8</v>
      </c>
      <c r="BX36">
        <v>14.1</v>
      </c>
      <c r="BY36">
        <v>34.799999999999997</v>
      </c>
      <c r="BZ36">
        <v>0.04</v>
      </c>
      <c r="CA36">
        <v>0.5</v>
      </c>
      <c r="CB36">
        <v>0.5</v>
      </c>
      <c r="CC36">
        <v>15.7</v>
      </c>
      <c r="CD36">
        <v>5</v>
      </c>
      <c r="CE36">
        <v>2</v>
      </c>
      <c r="CF36" s="108">
        <f t="shared" si="1"/>
        <v>11.3</v>
      </c>
      <c r="CG36" s="108">
        <f t="shared" si="2"/>
        <v>150.83000000000001</v>
      </c>
      <c r="CH36" s="108">
        <f t="shared" si="3"/>
        <v>236.62000000000003</v>
      </c>
      <c r="CI36" s="108">
        <f t="shared" si="4"/>
        <v>938.8900000000001</v>
      </c>
      <c r="CJ36" s="108">
        <f t="shared" si="5"/>
        <v>585.96</v>
      </c>
      <c r="CK36" s="108">
        <f t="shared" si="6"/>
        <v>816.31000000000006</v>
      </c>
    </row>
    <row r="37" spans="1:89" x14ac:dyDescent="0.3">
      <c r="A37" s="78">
        <v>1531111</v>
      </c>
      <c r="B37" s="82" t="s">
        <v>241</v>
      </c>
      <c r="C37" s="79">
        <v>42626</v>
      </c>
      <c r="D37" s="81" t="s">
        <v>240</v>
      </c>
      <c r="E37" s="101" t="s">
        <v>425</v>
      </c>
      <c r="F37" s="81" t="s">
        <v>525</v>
      </c>
      <c r="G37" s="80" t="s">
        <v>67</v>
      </c>
      <c r="H37" s="81">
        <v>595423</v>
      </c>
      <c r="I37" s="81">
        <v>6802262</v>
      </c>
      <c r="J37" s="82">
        <v>1197</v>
      </c>
      <c r="K37" s="81" t="s">
        <v>20</v>
      </c>
      <c r="L37" s="101" t="s">
        <v>509</v>
      </c>
      <c r="M37" s="81">
        <v>0.6</v>
      </c>
      <c r="N37" s="81" t="s">
        <v>481</v>
      </c>
      <c r="O37" s="81"/>
      <c r="P37" s="84">
        <v>0.1</v>
      </c>
      <c r="Q37" s="84"/>
      <c r="R37" s="84"/>
      <c r="S37" s="84">
        <v>0.9</v>
      </c>
      <c r="T37" s="84"/>
      <c r="U37" s="84"/>
      <c r="V37" s="84">
        <f t="shared" si="0"/>
        <v>1</v>
      </c>
      <c r="W37" s="81" t="s">
        <v>88</v>
      </c>
      <c r="X37" s="81" t="s">
        <v>87</v>
      </c>
      <c r="Y37" s="81" t="s">
        <v>519</v>
      </c>
      <c r="Z37" s="81" t="s">
        <v>515</v>
      </c>
      <c r="AA37" s="81" t="s">
        <v>359</v>
      </c>
      <c r="AB37">
        <v>1531111</v>
      </c>
      <c r="AC37" t="s">
        <v>20</v>
      </c>
      <c r="AD37" t="s">
        <v>857</v>
      </c>
      <c r="AE37">
        <v>1.3</v>
      </c>
      <c r="AF37">
        <v>75.53</v>
      </c>
      <c r="AG37">
        <v>7.26</v>
      </c>
      <c r="AH37">
        <v>77</v>
      </c>
      <c r="AI37">
        <v>157</v>
      </c>
      <c r="AJ37">
        <v>68.3</v>
      </c>
      <c r="AK37">
        <v>20.6</v>
      </c>
      <c r="AL37">
        <v>596</v>
      </c>
      <c r="AM37">
        <v>3.49</v>
      </c>
      <c r="AN37">
        <v>12.9</v>
      </c>
      <c r="AO37">
        <v>0.8</v>
      </c>
      <c r="AP37">
        <v>5.4</v>
      </c>
      <c r="AQ37">
        <v>1.1000000000000001</v>
      </c>
      <c r="AR37">
        <v>48.1</v>
      </c>
      <c r="AS37">
        <v>0.18</v>
      </c>
      <c r="AT37">
        <v>0.78</v>
      </c>
      <c r="AU37">
        <v>0.12</v>
      </c>
      <c r="AV37">
        <v>68</v>
      </c>
      <c r="AW37">
        <v>1.31</v>
      </c>
      <c r="AX37">
        <v>6.3E-2</v>
      </c>
      <c r="AY37">
        <v>12.4</v>
      </c>
      <c r="AZ37">
        <v>82</v>
      </c>
      <c r="BA37">
        <v>1.28</v>
      </c>
      <c r="BB37">
        <v>141.19999999999999</v>
      </c>
      <c r="BC37">
        <v>7.0000000000000007E-2</v>
      </c>
      <c r="BD37">
        <v>4</v>
      </c>
      <c r="BE37">
        <v>1.81</v>
      </c>
      <c r="BF37">
        <v>2.1000000000000001E-2</v>
      </c>
      <c r="BG37">
        <v>0.08</v>
      </c>
      <c r="BH37">
        <v>0.1</v>
      </c>
      <c r="BI37">
        <v>6.9</v>
      </c>
      <c r="BJ37">
        <v>0.08</v>
      </c>
      <c r="BK37">
        <v>0.05</v>
      </c>
      <c r="BL37">
        <v>41</v>
      </c>
      <c r="BM37">
        <v>0.4</v>
      </c>
      <c r="BN37">
        <v>0.04</v>
      </c>
      <c r="BO37">
        <v>5.2</v>
      </c>
      <c r="BP37">
        <v>0.71</v>
      </c>
      <c r="BQ37">
        <v>0.05</v>
      </c>
      <c r="BR37">
        <v>7.0000000000000007E-2</v>
      </c>
      <c r="BS37">
        <v>1.1200000000000001</v>
      </c>
      <c r="BT37">
        <v>7.4</v>
      </c>
      <c r="BU37">
        <v>1</v>
      </c>
      <c r="BV37">
        <v>2.5000000000000001E-2</v>
      </c>
      <c r="BW37">
        <v>3.8</v>
      </c>
      <c r="BX37">
        <v>12.15</v>
      </c>
      <c r="BY37">
        <v>26.9</v>
      </c>
      <c r="BZ37">
        <v>0.02</v>
      </c>
      <c r="CA37">
        <v>1</v>
      </c>
      <c r="CB37">
        <v>0.5</v>
      </c>
      <c r="CC37">
        <v>14.5</v>
      </c>
      <c r="CD37">
        <v>5</v>
      </c>
      <c r="CE37">
        <v>2</v>
      </c>
      <c r="CF37" s="108">
        <f t="shared" si="1"/>
        <v>12.4</v>
      </c>
      <c r="CG37" s="108">
        <f t="shared" si="2"/>
        <v>152.89000000000001</v>
      </c>
      <c r="CH37" s="108">
        <f t="shared" si="3"/>
        <v>217.82000000000002</v>
      </c>
      <c r="CI37" s="108">
        <f t="shared" si="4"/>
        <v>798.77999999999986</v>
      </c>
      <c r="CJ37" s="108">
        <f t="shared" si="5"/>
        <v>526.29</v>
      </c>
      <c r="CK37" s="108">
        <f t="shared" si="6"/>
        <v>689.69</v>
      </c>
    </row>
    <row r="38" spans="1:89" x14ac:dyDescent="0.3">
      <c r="A38" s="78">
        <v>1531112</v>
      </c>
      <c r="B38" s="82" t="s">
        <v>241</v>
      </c>
      <c r="C38" s="79">
        <v>42626</v>
      </c>
      <c r="D38" s="81" t="s">
        <v>240</v>
      </c>
      <c r="E38" s="101" t="s">
        <v>425</v>
      </c>
      <c r="F38" s="81" t="s">
        <v>526</v>
      </c>
      <c r="G38" s="80" t="s">
        <v>67</v>
      </c>
      <c r="H38" s="81">
        <v>595446</v>
      </c>
      <c r="I38" s="81">
        <v>6802299</v>
      </c>
      <c r="J38" s="82">
        <v>1205</v>
      </c>
      <c r="K38" s="81" t="s">
        <v>20</v>
      </c>
      <c r="L38" s="101" t="s">
        <v>527</v>
      </c>
      <c r="M38" s="81">
        <v>0.7</v>
      </c>
      <c r="N38" s="81" t="s">
        <v>472</v>
      </c>
      <c r="O38" s="81"/>
      <c r="P38" s="84">
        <v>0.04</v>
      </c>
      <c r="Q38" s="84"/>
      <c r="R38" s="84"/>
      <c r="S38" s="84"/>
      <c r="T38" s="84"/>
      <c r="U38" s="84"/>
      <c r="V38" s="84">
        <f t="shared" si="0"/>
        <v>0.04</v>
      </c>
      <c r="W38" s="81" t="s">
        <v>88</v>
      </c>
      <c r="X38" s="81" t="s">
        <v>245</v>
      </c>
      <c r="Y38" s="81" t="s">
        <v>528</v>
      </c>
      <c r="Z38" s="81" t="s">
        <v>515</v>
      </c>
      <c r="AA38" s="81" t="s">
        <v>359</v>
      </c>
      <c r="AB38">
        <v>1531112</v>
      </c>
      <c r="AC38" t="s">
        <v>20</v>
      </c>
      <c r="AD38" t="s">
        <v>857</v>
      </c>
      <c r="AE38">
        <v>0.65</v>
      </c>
      <c r="AF38">
        <v>102.25</v>
      </c>
      <c r="AG38">
        <v>3.8</v>
      </c>
      <c r="AH38">
        <v>62.4</v>
      </c>
      <c r="AI38">
        <v>129</v>
      </c>
      <c r="AJ38">
        <v>206.8</v>
      </c>
      <c r="AK38">
        <v>40.1</v>
      </c>
      <c r="AL38">
        <v>878</v>
      </c>
      <c r="AM38">
        <v>5.84</v>
      </c>
      <c r="AN38">
        <v>5.2</v>
      </c>
      <c r="AO38">
        <v>0.3</v>
      </c>
      <c r="AP38">
        <v>4.7</v>
      </c>
      <c r="AQ38">
        <v>1.1000000000000001</v>
      </c>
      <c r="AR38">
        <v>25.6</v>
      </c>
      <c r="AS38">
        <v>0.12</v>
      </c>
      <c r="AT38">
        <v>0.25</v>
      </c>
      <c r="AU38">
        <v>0.05</v>
      </c>
      <c r="AV38">
        <v>141</v>
      </c>
      <c r="AW38">
        <v>1.23</v>
      </c>
      <c r="AX38">
        <v>5.3999999999999999E-2</v>
      </c>
      <c r="AY38">
        <v>9.1</v>
      </c>
      <c r="AZ38">
        <v>637</v>
      </c>
      <c r="BA38">
        <v>4.45</v>
      </c>
      <c r="BB38">
        <v>73</v>
      </c>
      <c r="BC38">
        <v>2.3E-2</v>
      </c>
      <c r="BD38">
        <v>11</v>
      </c>
      <c r="BE38">
        <v>3.87</v>
      </c>
      <c r="BF38">
        <v>6.0000000000000001E-3</v>
      </c>
      <c r="BG38">
        <v>0.05</v>
      </c>
      <c r="BH38">
        <v>0.05</v>
      </c>
      <c r="BI38">
        <v>23.9</v>
      </c>
      <c r="BJ38">
        <v>0.04</v>
      </c>
      <c r="BK38">
        <v>1E-3</v>
      </c>
      <c r="BL38">
        <v>27</v>
      </c>
      <c r="BM38">
        <v>0.2</v>
      </c>
      <c r="BN38">
        <v>0.03</v>
      </c>
      <c r="BO38">
        <v>8.6999999999999993</v>
      </c>
      <c r="BP38">
        <v>1.01</v>
      </c>
      <c r="BQ38">
        <v>0.05</v>
      </c>
      <c r="BR38">
        <v>0.08</v>
      </c>
      <c r="BS38">
        <v>0.23</v>
      </c>
      <c r="BT38">
        <v>4.0999999999999996</v>
      </c>
      <c r="BU38">
        <v>0.8</v>
      </c>
      <c r="BV38">
        <v>2.5000000000000001E-2</v>
      </c>
      <c r="BW38">
        <v>3.1</v>
      </c>
      <c r="BX38">
        <v>13.47</v>
      </c>
      <c r="BY38">
        <v>17.8</v>
      </c>
      <c r="BZ38">
        <v>0.05</v>
      </c>
      <c r="CA38">
        <v>0.5</v>
      </c>
      <c r="CB38">
        <v>0.6</v>
      </c>
      <c r="CC38">
        <v>32.200000000000003</v>
      </c>
      <c r="CD38">
        <v>5</v>
      </c>
      <c r="CE38">
        <v>2</v>
      </c>
      <c r="CF38" s="108">
        <f t="shared" si="1"/>
        <v>11.7</v>
      </c>
      <c r="CG38" s="108">
        <f t="shared" si="2"/>
        <v>849.48</v>
      </c>
      <c r="CH38" s="108">
        <f t="shared" si="3"/>
        <v>166.51999999999998</v>
      </c>
      <c r="CI38" s="108">
        <f t="shared" si="4"/>
        <v>992.22000000000014</v>
      </c>
      <c r="CJ38" s="108">
        <f t="shared" si="5"/>
        <v>577.25</v>
      </c>
      <c r="CK38" s="108">
        <f t="shared" si="6"/>
        <v>1131.3899999999999</v>
      </c>
    </row>
    <row r="39" spans="1:89" x14ac:dyDescent="0.3">
      <c r="A39" s="78">
        <v>1531113</v>
      </c>
      <c r="B39" s="82" t="s">
        <v>241</v>
      </c>
      <c r="C39" s="79">
        <v>42626</v>
      </c>
      <c r="D39" s="81" t="s">
        <v>240</v>
      </c>
      <c r="E39" s="101" t="s">
        <v>425</v>
      </c>
      <c r="F39" s="81" t="s">
        <v>529</v>
      </c>
      <c r="G39" s="80" t="s">
        <v>67</v>
      </c>
      <c r="H39" s="81">
        <v>595483</v>
      </c>
      <c r="I39" s="81">
        <v>6802340</v>
      </c>
      <c r="J39" s="82">
        <v>1193</v>
      </c>
      <c r="K39" s="81" t="s">
        <v>20</v>
      </c>
      <c r="L39" s="101" t="s">
        <v>530</v>
      </c>
      <c r="M39" s="81">
        <v>0.8</v>
      </c>
      <c r="N39" s="81" t="s">
        <v>481</v>
      </c>
      <c r="O39" s="81"/>
      <c r="P39" s="84"/>
      <c r="Q39" s="84"/>
      <c r="R39" s="84"/>
      <c r="S39" s="84">
        <v>0.9</v>
      </c>
      <c r="T39" s="84">
        <v>0.1</v>
      </c>
      <c r="U39" s="84"/>
      <c r="V39" s="84">
        <f t="shared" si="0"/>
        <v>1</v>
      </c>
      <c r="W39" s="81" t="s">
        <v>531</v>
      </c>
      <c r="X39" s="81" t="s">
        <v>87</v>
      </c>
      <c r="Y39" s="81" t="s">
        <v>125</v>
      </c>
      <c r="Z39" s="81" t="s">
        <v>515</v>
      </c>
      <c r="AA39" s="81" t="s">
        <v>428</v>
      </c>
      <c r="AB39">
        <v>1531113</v>
      </c>
      <c r="AC39" t="s">
        <v>20</v>
      </c>
      <c r="AD39" t="s">
        <v>857</v>
      </c>
      <c r="AE39">
        <v>0.82</v>
      </c>
      <c r="AF39">
        <v>77.709999999999994</v>
      </c>
      <c r="AG39">
        <v>7.39</v>
      </c>
      <c r="AH39">
        <v>75.5</v>
      </c>
      <c r="AI39">
        <v>128</v>
      </c>
      <c r="AJ39">
        <v>68.099999999999994</v>
      </c>
      <c r="AK39">
        <v>19.899999999999999</v>
      </c>
      <c r="AL39">
        <v>619</v>
      </c>
      <c r="AM39">
        <v>3.11</v>
      </c>
      <c r="AN39">
        <v>11.9</v>
      </c>
      <c r="AO39">
        <v>0.9</v>
      </c>
      <c r="AP39">
        <v>2.9</v>
      </c>
      <c r="AQ39">
        <v>1.1000000000000001</v>
      </c>
      <c r="AR39">
        <v>44.6</v>
      </c>
      <c r="AS39">
        <v>0.18</v>
      </c>
      <c r="AT39">
        <v>0.71</v>
      </c>
      <c r="AU39">
        <v>0.11</v>
      </c>
      <c r="AV39">
        <v>57</v>
      </c>
      <c r="AW39">
        <v>1.24</v>
      </c>
      <c r="AX39">
        <v>7.0000000000000007E-2</v>
      </c>
      <c r="AY39">
        <v>12.7</v>
      </c>
      <c r="AZ39">
        <v>86.2</v>
      </c>
      <c r="BA39">
        <v>1.05</v>
      </c>
      <c r="BB39">
        <v>128.5</v>
      </c>
      <c r="BC39">
        <v>5.2999999999999999E-2</v>
      </c>
      <c r="BD39">
        <v>5</v>
      </c>
      <c r="BE39">
        <v>1.58</v>
      </c>
      <c r="BF39">
        <v>2.1999999999999999E-2</v>
      </c>
      <c r="BG39">
        <v>7.0000000000000007E-2</v>
      </c>
      <c r="BH39">
        <v>0.2</v>
      </c>
      <c r="BI39">
        <v>5.9</v>
      </c>
      <c r="BJ39">
        <v>7.0000000000000007E-2</v>
      </c>
      <c r="BK39">
        <v>0.05</v>
      </c>
      <c r="BL39">
        <v>45</v>
      </c>
      <c r="BM39">
        <v>0.3</v>
      </c>
      <c r="BN39">
        <v>0.04</v>
      </c>
      <c r="BO39">
        <v>4.5999999999999996</v>
      </c>
      <c r="BP39">
        <v>0.66</v>
      </c>
      <c r="BQ39">
        <v>0.05</v>
      </c>
      <c r="BR39">
        <v>0.06</v>
      </c>
      <c r="BS39">
        <v>0.93</v>
      </c>
      <c r="BT39">
        <v>6.2</v>
      </c>
      <c r="BU39">
        <v>1.2</v>
      </c>
      <c r="BV39">
        <v>2.5000000000000001E-2</v>
      </c>
      <c r="BW39">
        <v>3.4</v>
      </c>
      <c r="BX39">
        <v>11.93</v>
      </c>
      <c r="BY39">
        <v>25.8</v>
      </c>
      <c r="BZ39">
        <v>0.03</v>
      </c>
      <c r="CA39">
        <v>1</v>
      </c>
      <c r="CB39">
        <v>0.6</v>
      </c>
      <c r="CC39">
        <v>12.6</v>
      </c>
      <c r="CD39">
        <v>5</v>
      </c>
      <c r="CE39">
        <v>1</v>
      </c>
      <c r="CF39" s="108">
        <f t="shared" si="1"/>
        <v>8.9</v>
      </c>
      <c r="CG39" s="108">
        <f t="shared" si="2"/>
        <v>156.59000000000003</v>
      </c>
      <c r="CH39" s="108">
        <f t="shared" si="3"/>
        <v>189.23000000000002</v>
      </c>
      <c r="CI39" s="108">
        <f t="shared" si="4"/>
        <v>803.7</v>
      </c>
      <c r="CJ39" s="108">
        <f t="shared" si="5"/>
        <v>485.20000000000005</v>
      </c>
      <c r="CK39" s="108">
        <f t="shared" si="6"/>
        <v>710.93</v>
      </c>
    </row>
    <row r="40" spans="1:89" s="93" customFormat="1" x14ac:dyDescent="0.3">
      <c r="A40" s="78">
        <v>1531114</v>
      </c>
      <c r="B40" s="82" t="s">
        <v>241</v>
      </c>
      <c r="C40" s="79">
        <v>42626</v>
      </c>
      <c r="D40" s="81" t="s">
        <v>240</v>
      </c>
      <c r="E40" s="101" t="s">
        <v>425</v>
      </c>
      <c r="F40" s="81" t="s">
        <v>532</v>
      </c>
      <c r="G40" s="80" t="s">
        <v>67</v>
      </c>
      <c r="H40" s="81">
        <v>595372</v>
      </c>
      <c r="I40" s="81">
        <v>6802356</v>
      </c>
      <c r="J40" s="82"/>
      <c r="K40" s="81" t="s">
        <v>20</v>
      </c>
      <c r="L40" s="101" t="s">
        <v>509</v>
      </c>
      <c r="M40" s="81">
        <v>0.6</v>
      </c>
      <c r="N40" s="81" t="s">
        <v>481</v>
      </c>
      <c r="O40" s="81"/>
      <c r="P40" s="84">
        <v>0.05</v>
      </c>
      <c r="Q40" s="84"/>
      <c r="R40" s="84"/>
      <c r="S40" s="84">
        <v>0.9</v>
      </c>
      <c r="T40" s="84">
        <v>0.05</v>
      </c>
      <c r="U40" s="84"/>
      <c r="V40" s="84">
        <f t="shared" si="0"/>
        <v>1</v>
      </c>
      <c r="W40" s="81" t="s">
        <v>531</v>
      </c>
      <c r="X40" s="81" t="s">
        <v>533</v>
      </c>
      <c r="Y40" s="81" t="s">
        <v>231</v>
      </c>
      <c r="Z40" s="81" t="s">
        <v>515</v>
      </c>
      <c r="AA40" s="81" t="s">
        <v>428</v>
      </c>
      <c r="AB40">
        <v>1531114</v>
      </c>
      <c r="AC40" t="s">
        <v>20</v>
      </c>
      <c r="AD40" t="s">
        <v>857</v>
      </c>
      <c r="AE40">
        <v>1.55</v>
      </c>
      <c r="AF40">
        <v>63.78</v>
      </c>
      <c r="AG40">
        <v>7.82</v>
      </c>
      <c r="AH40">
        <v>88.8</v>
      </c>
      <c r="AI40">
        <v>138</v>
      </c>
      <c r="AJ40">
        <v>63.7</v>
      </c>
      <c r="AK40">
        <v>20.5</v>
      </c>
      <c r="AL40">
        <v>396</v>
      </c>
      <c r="AM40">
        <v>3.75</v>
      </c>
      <c r="AN40">
        <v>12.2</v>
      </c>
      <c r="AO40">
        <v>0.8</v>
      </c>
      <c r="AP40">
        <v>6</v>
      </c>
      <c r="AQ40">
        <v>1.9</v>
      </c>
      <c r="AR40">
        <v>33.299999999999997</v>
      </c>
      <c r="AS40">
        <v>0.18</v>
      </c>
      <c r="AT40">
        <v>0.82</v>
      </c>
      <c r="AU40">
        <v>0.12</v>
      </c>
      <c r="AV40">
        <v>77</v>
      </c>
      <c r="AW40">
        <v>0.7</v>
      </c>
      <c r="AX40">
        <v>7.3999999999999996E-2</v>
      </c>
      <c r="AY40">
        <v>14.2</v>
      </c>
      <c r="AZ40">
        <v>77.7</v>
      </c>
      <c r="BA40">
        <v>1.1499999999999999</v>
      </c>
      <c r="BB40">
        <v>153.69999999999999</v>
      </c>
      <c r="BC40">
        <v>7.4999999999999997E-2</v>
      </c>
      <c r="BD40">
        <v>3</v>
      </c>
      <c r="BE40">
        <v>2.0299999999999998</v>
      </c>
      <c r="BF40">
        <v>1.4999999999999999E-2</v>
      </c>
      <c r="BG40">
        <v>7.0000000000000007E-2</v>
      </c>
      <c r="BH40">
        <v>0.05</v>
      </c>
      <c r="BI40">
        <v>7.4</v>
      </c>
      <c r="BJ40">
        <v>0.09</v>
      </c>
      <c r="BK40">
        <v>0.03</v>
      </c>
      <c r="BL40">
        <v>41</v>
      </c>
      <c r="BM40">
        <v>0.3</v>
      </c>
      <c r="BN40">
        <v>0.05</v>
      </c>
      <c r="BO40">
        <v>6</v>
      </c>
      <c r="BP40">
        <v>0.86</v>
      </c>
      <c r="BQ40">
        <v>0.05</v>
      </c>
      <c r="BR40">
        <v>7.0000000000000007E-2</v>
      </c>
      <c r="BS40">
        <v>1.19</v>
      </c>
      <c r="BT40">
        <v>8.1</v>
      </c>
      <c r="BU40">
        <v>0.6</v>
      </c>
      <c r="BV40">
        <v>2.5000000000000001E-2</v>
      </c>
      <c r="BW40">
        <v>4.3</v>
      </c>
      <c r="BX40">
        <v>11.05</v>
      </c>
      <c r="BY40">
        <v>30.3</v>
      </c>
      <c r="BZ40">
        <v>0.03</v>
      </c>
      <c r="CA40">
        <v>0.5</v>
      </c>
      <c r="CB40">
        <v>0.4</v>
      </c>
      <c r="CC40">
        <v>15.7</v>
      </c>
      <c r="CD40">
        <v>5</v>
      </c>
      <c r="CE40">
        <v>1</v>
      </c>
      <c r="CF40" s="108">
        <f t="shared" si="1"/>
        <v>12</v>
      </c>
      <c r="CG40" s="108">
        <f t="shared" si="2"/>
        <v>143.25</v>
      </c>
      <c r="CH40" s="108">
        <f t="shared" si="3"/>
        <v>198.63000000000002</v>
      </c>
      <c r="CI40" s="108">
        <f t="shared" si="4"/>
        <v>596.69999999999993</v>
      </c>
      <c r="CJ40" s="108">
        <f t="shared" si="5"/>
        <v>515.79999999999995</v>
      </c>
      <c r="CK40" s="108">
        <f t="shared" si="6"/>
        <v>485.5</v>
      </c>
    </row>
    <row r="41" spans="1:89" x14ac:dyDescent="0.3">
      <c r="A41" s="78">
        <v>1531115</v>
      </c>
      <c r="B41" s="82" t="s">
        <v>241</v>
      </c>
      <c r="C41" s="79">
        <v>42626</v>
      </c>
      <c r="D41" s="81" t="s">
        <v>240</v>
      </c>
      <c r="E41" s="101" t="s">
        <v>425</v>
      </c>
      <c r="F41" s="81" t="s">
        <v>534</v>
      </c>
      <c r="G41" s="80" t="s">
        <v>67</v>
      </c>
      <c r="H41" s="81">
        <v>595340</v>
      </c>
      <c r="I41" s="81">
        <v>6802325</v>
      </c>
      <c r="J41" s="82">
        <v>1213</v>
      </c>
      <c r="K41" s="81" t="s">
        <v>20</v>
      </c>
      <c r="L41" s="101"/>
      <c r="M41" s="81">
        <v>0.6</v>
      </c>
      <c r="N41" s="81" t="s">
        <v>481</v>
      </c>
      <c r="O41" s="81"/>
      <c r="P41" s="84">
        <v>0.1</v>
      </c>
      <c r="Q41" s="84"/>
      <c r="R41" s="84"/>
      <c r="S41" s="84">
        <v>0.85</v>
      </c>
      <c r="T41" s="84">
        <v>0.05</v>
      </c>
      <c r="U41" s="84"/>
      <c r="V41" s="84">
        <f t="shared" si="0"/>
        <v>1</v>
      </c>
      <c r="W41" s="81" t="s">
        <v>88</v>
      </c>
      <c r="X41" s="81" t="s">
        <v>245</v>
      </c>
      <c r="Y41" s="81" t="s">
        <v>231</v>
      </c>
      <c r="Z41" s="81" t="s">
        <v>515</v>
      </c>
      <c r="AA41" s="81" t="s">
        <v>375</v>
      </c>
      <c r="AB41">
        <v>1531115</v>
      </c>
      <c r="AC41" t="s">
        <v>20</v>
      </c>
      <c r="AD41" t="s">
        <v>857</v>
      </c>
      <c r="AE41">
        <v>1.76</v>
      </c>
      <c r="AF41">
        <v>80.349999999999994</v>
      </c>
      <c r="AG41">
        <v>8.73</v>
      </c>
      <c r="AH41">
        <v>75.8</v>
      </c>
      <c r="AI41">
        <v>146</v>
      </c>
      <c r="AJ41">
        <v>76.5</v>
      </c>
      <c r="AK41">
        <v>20.8</v>
      </c>
      <c r="AL41">
        <v>569</v>
      </c>
      <c r="AM41">
        <v>3.74</v>
      </c>
      <c r="AN41">
        <v>13.1</v>
      </c>
      <c r="AO41">
        <v>1</v>
      </c>
      <c r="AP41">
        <v>2.5</v>
      </c>
      <c r="AQ41">
        <v>1.2</v>
      </c>
      <c r="AR41">
        <v>39.1</v>
      </c>
      <c r="AS41">
        <v>0.13</v>
      </c>
      <c r="AT41">
        <v>0.81</v>
      </c>
      <c r="AU41">
        <v>0.14000000000000001</v>
      </c>
      <c r="AV41">
        <v>76</v>
      </c>
      <c r="AW41">
        <v>0.94</v>
      </c>
      <c r="AX41">
        <v>6.5000000000000002E-2</v>
      </c>
      <c r="AY41">
        <v>16.3</v>
      </c>
      <c r="AZ41">
        <v>70.599999999999994</v>
      </c>
      <c r="BA41">
        <v>1.1399999999999999</v>
      </c>
      <c r="BB41">
        <v>157.80000000000001</v>
      </c>
      <c r="BC41">
        <v>6.5000000000000002E-2</v>
      </c>
      <c r="BD41">
        <v>3</v>
      </c>
      <c r="BE41">
        <v>1.97</v>
      </c>
      <c r="BF41">
        <v>1.4999999999999999E-2</v>
      </c>
      <c r="BG41">
        <v>7.0000000000000007E-2</v>
      </c>
      <c r="BH41">
        <v>0.05</v>
      </c>
      <c r="BI41">
        <v>7.2</v>
      </c>
      <c r="BJ41">
        <v>7.0000000000000007E-2</v>
      </c>
      <c r="BK41">
        <v>0.04</v>
      </c>
      <c r="BL41">
        <v>39</v>
      </c>
      <c r="BM41">
        <v>0.5</v>
      </c>
      <c r="BN41">
        <v>0.06</v>
      </c>
      <c r="BO41">
        <v>5.7</v>
      </c>
      <c r="BP41">
        <v>0.79</v>
      </c>
      <c r="BQ41">
        <v>0.05</v>
      </c>
      <c r="BR41">
        <v>0.05</v>
      </c>
      <c r="BS41">
        <v>1.04</v>
      </c>
      <c r="BT41">
        <v>7.5</v>
      </c>
      <c r="BU41">
        <v>1.6</v>
      </c>
      <c r="BV41">
        <v>2.5000000000000001E-2</v>
      </c>
      <c r="BW41">
        <v>2.7</v>
      </c>
      <c r="BX41">
        <v>15.15</v>
      </c>
      <c r="BY41">
        <v>34.4</v>
      </c>
      <c r="BZ41">
        <v>0.03</v>
      </c>
      <c r="CA41">
        <v>0.5</v>
      </c>
      <c r="CB41">
        <v>0.6</v>
      </c>
      <c r="CC41">
        <v>15.7</v>
      </c>
      <c r="CD41">
        <v>5</v>
      </c>
      <c r="CE41">
        <v>1</v>
      </c>
      <c r="CF41" s="108">
        <f t="shared" si="1"/>
        <v>8.5</v>
      </c>
      <c r="CG41" s="108">
        <f t="shared" si="2"/>
        <v>149.17999999999998</v>
      </c>
      <c r="CH41" s="108">
        <f t="shared" si="3"/>
        <v>202.23</v>
      </c>
      <c r="CI41" s="108">
        <f t="shared" si="4"/>
        <v>779.22</v>
      </c>
      <c r="CJ41" s="108">
        <f t="shared" si="5"/>
        <v>545.18000000000006</v>
      </c>
      <c r="CK41" s="108">
        <f t="shared" si="6"/>
        <v>671.8</v>
      </c>
    </row>
    <row r="42" spans="1:89" x14ac:dyDescent="0.3">
      <c r="A42" s="78">
        <v>1531116</v>
      </c>
      <c r="B42" s="82" t="s">
        <v>241</v>
      </c>
      <c r="C42" s="79">
        <v>42626</v>
      </c>
      <c r="D42" s="81" t="s">
        <v>240</v>
      </c>
      <c r="E42" s="101" t="s">
        <v>425</v>
      </c>
      <c r="F42" s="81" t="s">
        <v>535</v>
      </c>
      <c r="G42" s="80" t="s">
        <v>67</v>
      </c>
      <c r="H42" s="81">
        <v>595314</v>
      </c>
      <c r="I42" s="81">
        <v>6802280</v>
      </c>
      <c r="J42" s="82">
        <v>1205</v>
      </c>
      <c r="K42" s="81" t="s">
        <v>20</v>
      </c>
      <c r="L42" s="101" t="s">
        <v>536</v>
      </c>
      <c r="M42" s="81">
        <v>0.6</v>
      </c>
      <c r="N42" s="81" t="s">
        <v>485</v>
      </c>
      <c r="O42" s="81"/>
      <c r="P42" s="84">
        <v>0.04</v>
      </c>
      <c r="Q42" s="84"/>
      <c r="R42" s="84"/>
      <c r="S42" s="84">
        <v>0.76</v>
      </c>
      <c r="T42" s="84">
        <v>0.2</v>
      </c>
      <c r="U42" s="84"/>
      <c r="V42" s="84">
        <f t="shared" si="0"/>
        <v>1</v>
      </c>
      <c r="W42" s="81" t="s">
        <v>86</v>
      </c>
      <c r="X42" s="81" t="s">
        <v>87</v>
      </c>
      <c r="Y42" s="81" t="s">
        <v>231</v>
      </c>
      <c r="Z42" s="81" t="s">
        <v>515</v>
      </c>
      <c r="AA42" s="81" t="s">
        <v>537</v>
      </c>
      <c r="AB42">
        <v>1531116</v>
      </c>
      <c r="AC42" t="s">
        <v>20</v>
      </c>
      <c r="AD42" t="s">
        <v>857</v>
      </c>
      <c r="AE42">
        <v>1.57</v>
      </c>
      <c r="AF42">
        <v>90.79</v>
      </c>
      <c r="AG42">
        <v>6.1</v>
      </c>
      <c r="AH42">
        <v>69.2</v>
      </c>
      <c r="AI42">
        <v>141</v>
      </c>
      <c r="AJ42">
        <v>56</v>
      </c>
      <c r="AK42">
        <v>19.399999999999999</v>
      </c>
      <c r="AL42">
        <v>529</v>
      </c>
      <c r="AM42">
        <v>3.44</v>
      </c>
      <c r="AN42">
        <v>10.8</v>
      </c>
      <c r="AO42">
        <v>0.6</v>
      </c>
      <c r="AP42">
        <v>4.8</v>
      </c>
      <c r="AQ42">
        <v>0.9</v>
      </c>
      <c r="AR42">
        <v>38.5</v>
      </c>
      <c r="AS42">
        <v>0.17</v>
      </c>
      <c r="AT42">
        <v>0.68</v>
      </c>
      <c r="AU42">
        <v>0.1</v>
      </c>
      <c r="AV42">
        <v>64</v>
      </c>
      <c r="AW42">
        <v>0.88</v>
      </c>
      <c r="AX42">
        <v>8.7999999999999995E-2</v>
      </c>
      <c r="AY42">
        <v>10.9</v>
      </c>
      <c r="AZ42">
        <v>61.4</v>
      </c>
      <c r="BA42">
        <v>1.2</v>
      </c>
      <c r="BB42">
        <v>128.4</v>
      </c>
      <c r="BC42">
        <v>6.0999999999999999E-2</v>
      </c>
      <c r="BD42">
        <v>3</v>
      </c>
      <c r="BE42">
        <v>1.78</v>
      </c>
      <c r="BF42">
        <v>1.7000000000000001E-2</v>
      </c>
      <c r="BG42">
        <v>0.09</v>
      </c>
      <c r="BH42">
        <v>0.2</v>
      </c>
      <c r="BI42">
        <v>6</v>
      </c>
      <c r="BJ42">
        <v>0.08</v>
      </c>
      <c r="BK42">
        <v>0.06</v>
      </c>
      <c r="BL42">
        <v>42</v>
      </c>
      <c r="BM42">
        <v>0.5</v>
      </c>
      <c r="BN42">
        <v>0.04</v>
      </c>
      <c r="BO42">
        <v>5</v>
      </c>
      <c r="BP42">
        <v>0.8</v>
      </c>
      <c r="BQ42">
        <v>0.05</v>
      </c>
      <c r="BR42">
        <v>0.04</v>
      </c>
      <c r="BS42">
        <v>0.92</v>
      </c>
      <c r="BT42">
        <v>9</v>
      </c>
      <c r="BU42">
        <v>0.6</v>
      </c>
      <c r="BV42">
        <v>2.5000000000000001E-2</v>
      </c>
      <c r="BW42">
        <v>2.7</v>
      </c>
      <c r="BX42">
        <v>10.09</v>
      </c>
      <c r="BY42">
        <v>23.2</v>
      </c>
      <c r="BZ42">
        <v>0.02</v>
      </c>
      <c r="CA42">
        <v>0.5</v>
      </c>
      <c r="CB42">
        <v>0.4</v>
      </c>
      <c r="CC42">
        <v>13.9</v>
      </c>
      <c r="CD42">
        <v>5</v>
      </c>
      <c r="CE42">
        <v>1</v>
      </c>
      <c r="CF42" s="108">
        <f t="shared" si="1"/>
        <v>10.8</v>
      </c>
      <c r="CG42" s="108">
        <f t="shared" si="2"/>
        <v>119.48</v>
      </c>
      <c r="CH42" s="108">
        <f t="shared" si="3"/>
        <v>200.20000000000002</v>
      </c>
      <c r="CI42" s="108">
        <f t="shared" si="4"/>
        <v>710.42000000000007</v>
      </c>
      <c r="CJ42" s="108">
        <f t="shared" si="5"/>
        <v>491.49</v>
      </c>
      <c r="CK42" s="108">
        <f t="shared" si="6"/>
        <v>609.41000000000008</v>
      </c>
    </row>
    <row r="43" spans="1:89" x14ac:dyDescent="0.3">
      <c r="A43" s="78">
        <v>1531117</v>
      </c>
      <c r="B43" s="82" t="s">
        <v>241</v>
      </c>
      <c r="C43" s="79">
        <v>42626</v>
      </c>
      <c r="D43" s="81" t="s">
        <v>240</v>
      </c>
      <c r="E43" s="101" t="s">
        <v>425</v>
      </c>
      <c r="F43" s="81" t="s">
        <v>538</v>
      </c>
      <c r="G43" s="80" t="s">
        <v>67</v>
      </c>
      <c r="H43" s="81">
        <v>595287</v>
      </c>
      <c r="I43" s="81">
        <v>6802239</v>
      </c>
      <c r="J43" s="82">
        <v>1206</v>
      </c>
      <c r="K43" s="81" t="s">
        <v>20</v>
      </c>
      <c r="L43" s="101"/>
      <c r="M43" s="81">
        <v>0.6</v>
      </c>
      <c r="N43" s="81" t="s">
        <v>485</v>
      </c>
      <c r="O43" s="81"/>
      <c r="P43" s="84">
        <v>0.04</v>
      </c>
      <c r="Q43" s="84"/>
      <c r="R43" s="84"/>
      <c r="S43" s="84">
        <v>0.76</v>
      </c>
      <c r="T43" s="84">
        <v>0.2</v>
      </c>
      <c r="U43" s="84"/>
      <c r="V43" s="84">
        <f t="shared" si="0"/>
        <v>1</v>
      </c>
      <c r="W43" s="81" t="s">
        <v>88</v>
      </c>
      <c r="X43" s="81" t="s">
        <v>305</v>
      </c>
      <c r="Y43" s="81" t="s">
        <v>539</v>
      </c>
      <c r="Z43" s="81" t="s">
        <v>515</v>
      </c>
      <c r="AA43" s="81" t="s">
        <v>154</v>
      </c>
      <c r="AB43">
        <v>1531117</v>
      </c>
      <c r="AC43" t="s">
        <v>20</v>
      </c>
      <c r="AD43" t="s">
        <v>857</v>
      </c>
      <c r="AE43">
        <v>1.06</v>
      </c>
      <c r="AF43">
        <v>83.81</v>
      </c>
      <c r="AG43">
        <v>7.98</v>
      </c>
      <c r="AH43">
        <v>71.7</v>
      </c>
      <c r="AI43">
        <v>142</v>
      </c>
      <c r="AJ43">
        <v>78.3</v>
      </c>
      <c r="AK43">
        <v>23.8</v>
      </c>
      <c r="AL43">
        <v>861</v>
      </c>
      <c r="AM43">
        <v>3.79</v>
      </c>
      <c r="AN43">
        <v>10.199999999999999</v>
      </c>
      <c r="AO43">
        <v>0.8</v>
      </c>
      <c r="AP43">
        <v>3.4</v>
      </c>
      <c r="AQ43">
        <v>1.4</v>
      </c>
      <c r="AR43">
        <v>40.9</v>
      </c>
      <c r="AS43">
        <v>0.12</v>
      </c>
      <c r="AT43">
        <v>0.73</v>
      </c>
      <c r="AU43">
        <v>0.1</v>
      </c>
      <c r="AV43">
        <v>79</v>
      </c>
      <c r="AW43">
        <v>1.1100000000000001</v>
      </c>
      <c r="AX43">
        <v>7.9000000000000001E-2</v>
      </c>
      <c r="AY43">
        <v>13.7</v>
      </c>
      <c r="AZ43">
        <v>85.6</v>
      </c>
      <c r="BA43">
        <v>1.5</v>
      </c>
      <c r="BB43">
        <v>140.9</v>
      </c>
      <c r="BC43">
        <v>8.7999999999999995E-2</v>
      </c>
      <c r="BD43">
        <v>5</v>
      </c>
      <c r="BE43">
        <v>2.2000000000000002</v>
      </c>
      <c r="BF43">
        <v>1.7000000000000001E-2</v>
      </c>
      <c r="BG43">
        <v>0.1</v>
      </c>
      <c r="BH43">
        <v>0.1</v>
      </c>
      <c r="BI43">
        <v>8</v>
      </c>
      <c r="BJ43">
        <v>0.1</v>
      </c>
      <c r="BK43">
        <v>0.05</v>
      </c>
      <c r="BL43">
        <v>50</v>
      </c>
      <c r="BM43">
        <v>0.5</v>
      </c>
      <c r="BN43">
        <v>0.05</v>
      </c>
      <c r="BO43">
        <v>5.8</v>
      </c>
      <c r="BP43">
        <v>0.81</v>
      </c>
      <c r="BQ43">
        <v>0.05</v>
      </c>
      <c r="BR43">
        <v>0.11</v>
      </c>
      <c r="BS43">
        <v>1.06</v>
      </c>
      <c r="BT43">
        <v>10.3</v>
      </c>
      <c r="BU43">
        <v>3.2</v>
      </c>
      <c r="BV43">
        <v>2.5000000000000001E-2</v>
      </c>
      <c r="BW43">
        <v>4.7</v>
      </c>
      <c r="BX43">
        <v>13.69</v>
      </c>
      <c r="BY43">
        <v>29.5</v>
      </c>
      <c r="BZ43">
        <v>0.04</v>
      </c>
      <c r="CA43">
        <v>0.5</v>
      </c>
      <c r="CB43">
        <v>0.4</v>
      </c>
      <c r="CC43">
        <v>17</v>
      </c>
      <c r="CD43">
        <v>5</v>
      </c>
      <c r="CE43">
        <v>1</v>
      </c>
      <c r="CF43" s="108">
        <f t="shared" si="1"/>
        <v>9.4</v>
      </c>
      <c r="CG43" s="108">
        <f t="shared" si="2"/>
        <v>166.51</v>
      </c>
      <c r="CH43" s="108">
        <f t="shared" si="3"/>
        <v>207.17999999999998</v>
      </c>
      <c r="CI43" s="108">
        <f t="shared" si="4"/>
        <v>1059.5</v>
      </c>
      <c r="CJ43" s="108">
        <f t="shared" si="5"/>
        <v>524.69000000000005</v>
      </c>
      <c r="CK43" s="108">
        <f t="shared" si="6"/>
        <v>967.94999999999993</v>
      </c>
    </row>
    <row r="44" spans="1:89" x14ac:dyDescent="0.3">
      <c r="A44" s="78">
        <v>1531118</v>
      </c>
      <c r="B44" s="82" t="s">
        <v>241</v>
      </c>
      <c r="C44" s="79">
        <v>42626</v>
      </c>
      <c r="D44" s="81" t="s">
        <v>240</v>
      </c>
      <c r="E44" s="101" t="s">
        <v>425</v>
      </c>
      <c r="F44" s="81" t="s">
        <v>540</v>
      </c>
      <c r="G44" s="80" t="s">
        <v>67</v>
      </c>
      <c r="H44" s="81">
        <v>595260</v>
      </c>
      <c r="I44" s="81">
        <v>6802201</v>
      </c>
      <c r="J44" s="82">
        <v>1200</v>
      </c>
      <c r="K44" s="81" t="s">
        <v>20</v>
      </c>
      <c r="L44" s="101" t="s">
        <v>530</v>
      </c>
      <c r="M44" s="81">
        <v>0.5</v>
      </c>
      <c r="N44" s="81" t="s">
        <v>485</v>
      </c>
      <c r="O44" s="81"/>
      <c r="P44" s="84"/>
      <c r="Q44" s="84"/>
      <c r="R44" s="84"/>
      <c r="S44" s="84">
        <v>0.8</v>
      </c>
      <c r="T44" s="84">
        <v>0.2</v>
      </c>
      <c r="U44" s="84"/>
      <c r="V44" s="84">
        <f t="shared" si="0"/>
        <v>1</v>
      </c>
      <c r="W44" s="81" t="s">
        <v>86</v>
      </c>
      <c r="X44" s="81" t="s">
        <v>87</v>
      </c>
      <c r="Y44" s="81" t="s">
        <v>541</v>
      </c>
      <c r="Z44" s="81" t="s">
        <v>499</v>
      </c>
      <c r="AA44" s="81" t="s">
        <v>359</v>
      </c>
      <c r="AB44">
        <v>1531118</v>
      </c>
      <c r="AC44" t="s">
        <v>20</v>
      </c>
      <c r="AD44" t="s">
        <v>857</v>
      </c>
      <c r="AE44">
        <v>1.4</v>
      </c>
      <c r="AF44">
        <v>47.96</v>
      </c>
      <c r="AG44">
        <v>5.92</v>
      </c>
      <c r="AH44">
        <v>112</v>
      </c>
      <c r="AI44">
        <v>140</v>
      </c>
      <c r="AJ44">
        <v>57.3</v>
      </c>
      <c r="AK44">
        <v>18.399999999999999</v>
      </c>
      <c r="AL44">
        <v>797</v>
      </c>
      <c r="AM44">
        <v>3.68</v>
      </c>
      <c r="AN44">
        <v>14.1</v>
      </c>
      <c r="AO44">
        <v>0.7</v>
      </c>
      <c r="AP44">
        <v>2.4</v>
      </c>
      <c r="AQ44">
        <v>1.2</v>
      </c>
      <c r="AR44">
        <v>40.9</v>
      </c>
      <c r="AS44">
        <v>0.21</v>
      </c>
      <c r="AT44">
        <v>0.61</v>
      </c>
      <c r="AU44">
        <v>0.09</v>
      </c>
      <c r="AV44">
        <v>73</v>
      </c>
      <c r="AW44">
        <v>1.08</v>
      </c>
      <c r="AX44">
        <v>0.10100000000000001</v>
      </c>
      <c r="AY44">
        <v>9.9</v>
      </c>
      <c r="AZ44">
        <v>85.8</v>
      </c>
      <c r="BA44">
        <v>1.27</v>
      </c>
      <c r="BB44">
        <v>114.2</v>
      </c>
      <c r="BC44">
        <v>8.4000000000000005E-2</v>
      </c>
      <c r="BD44">
        <v>5</v>
      </c>
      <c r="BE44">
        <v>1.92</v>
      </c>
      <c r="BF44">
        <v>1.7999999999999999E-2</v>
      </c>
      <c r="BG44">
        <v>0.09</v>
      </c>
      <c r="BH44">
        <v>0.05</v>
      </c>
      <c r="BI44">
        <v>7.1</v>
      </c>
      <c r="BJ44">
        <v>0.09</v>
      </c>
      <c r="BK44">
        <v>7.0000000000000007E-2</v>
      </c>
      <c r="BL44">
        <v>34</v>
      </c>
      <c r="BM44">
        <v>0.4</v>
      </c>
      <c r="BN44">
        <v>0.02</v>
      </c>
      <c r="BO44">
        <v>5.5</v>
      </c>
      <c r="BP44">
        <v>0.82</v>
      </c>
      <c r="BQ44">
        <v>0.05</v>
      </c>
      <c r="BR44">
        <v>0.08</v>
      </c>
      <c r="BS44">
        <v>0.99</v>
      </c>
      <c r="BT44">
        <v>8.9</v>
      </c>
      <c r="BU44">
        <v>0.7</v>
      </c>
      <c r="BV44">
        <v>2.5000000000000001E-2</v>
      </c>
      <c r="BW44">
        <v>4.3</v>
      </c>
      <c r="BX44">
        <v>8.93</v>
      </c>
      <c r="BY44">
        <v>22.3</v>
      </c>
      <c r="BZ44">
        <v>0.03</v>
      </c>
      <c r="CA44">
        <v>0.5</v>
      </c>
      <c r="CB44">
        <v>0.3</v>
      </c>
      <c r="CC44">
        <v>14.7</v>
      </c>
      <c r="CD44">
        <v>5</v>
      </c>
      <c r="CE44">
        <v>1</v>
      </c>
      <c r="CF44" s="108">
        <f t="shared" si="1"/>
        <v>8.4</v>
      </c>
      <c r="CG44" s="108">
        <f t="shared" si="2"/>
        <v>145.45000000000002</v>
      </c>
      <c r="CH44" s="108">
        <f t="shared" si="3"/>
        <v>191.76000000000005</v>
      </c>
      <c r="CI44" s="108">
        <f t="shared" si="4"/>
        <v>967.03</v>
      </c>
      <c r="CJ44" s="108">
        <f t="shared" si="5"/>
        <v>477.38</v>
      </c>
      <c r="CK44" s="108">
        <f t="shared" si="6"/>
        <v>877.78</v>
      </c>
    </row>
    <row r="45" spans="1:89" x14ac:dyDescent="0.3">
      <c r="A45" s="78">
        <v>1531119</v>
      </c>
      <c r="B45" s="82" t="s">
        <v>241</v>
      </c>
      <c r="C45" s="79">
        <v>42626</v>
      </c>
      <c r="D45" s="81" t="s">
        <v>240</v>
      </c>
      <c r="E45" s="101" t="s">
        <v>425</v>
      </c>
      <c r="F45" s="81" t="s">
        <v>542</v>
      </c>
      <c r="G45" s="80" t="s">
        <v>67</v>
      </c>
      <c r="H45" s="81">
        <v>595225</v>
      </c>
      <c r="I45" s="81">
        <v>6802166</v>
      </c>
      <c r="J45" s="82">
        <v>1211</v>
      </c>
      <c r="K45" s="81" t="s">
        <v>20</v>
      </c>
      <c r="L45" s="101"/>
      <c r="M45" s="81"/>
      <c r="N45" s="81" t="s">
        <v>485</v>
      </c>
      <c r="O45" s="81"/>
      <c r="P45" s="84"/>
      <c r="Q45" s="84"/>
      <c r="R45" s="84"/>
      <c r="S45" s="84">
        <v>0.8</v>
      </c>
      <c r="T45" s="84">
        <v>0.2</v>
      </c>
      <c r="U45" s="84"/>
      <c r="V45" s="84">
        <f t="shared" si="0"/>
        <v>1</v>
      </c>
      <c r="W45" s="81" t="s">
        <v>86</v>
      </c>
      <c r="X45" s="81" t="s">
        <v>87</v>
      </c>
      <c r="Y45" s="81" t="s">
        <v>539</v>
      </c>
      <c r="Z45" s="81" t="s">
        <v>499</v>
      </c>
      <c r="AA45" s="81" t="s">
        <v>359</v>
      </c>
      <c r="AB45">
        <v>1531119</v>
      </c>
      <c r="AC45" t="s">
        <v>20</v>
      </c>
      <c r="AD45" t="s">
        <v>857</v>
      </c>
      <c r="AE45">
        <v>1.23</v>
      </c>
      <c r="AF45">
        <v>68.97</v>
      </c>
      <c r="AG45">
        <v>6.77</v>
      </c>
      <c r="AH45">
        <v>81.3</v>
      </c>
      <c r="AI45">
        <v>167</v>
      </c>
      <c r="AJ45">
        <v>65.900000000000006</v>
      </c>
      <c r="AK45">
        <v>21</v>
      </c>
      <c r="AL45">
        <v>665</v>
      </c>
      <c r="AM45">
        <v>3.54</v>
      </c>
      <c r="AN45">
        <v>12</v>
      </c>
      <c r="AO45">
        <v>0.6</v>
      </c>
      <c r="AP45">
        <v>2.2999999999999998</v>
      </c>
      <c r="AQ45">
        <v>1.1000000000000001</v>
      </c>
      <c r="AR45">
        <v>41.9</v>
      </c>
      <c r="AS45">
        <v>0.17</v>
      </c>
      <c r="AT45">
        <v>0.68</v>
      </c>
      <c r="AU45">
        <v>0.1</v>
      </c>
      <c r="AV45">
        <v>76</v>
      </c>
      <c r="AW45">
        <v>1.1200000000000001</v>
      </c>
      <c r="AX45">
        <v>6.7000000000000004E-2</v>
      </c>
      <c r="AY45">
        <v>10</v>
      </c>
      <c r="AZ45">
        <v>80.599999999999994</v>
      </c>
      <c r="BA45">
        <v>1.31</v>
      </c>
      <c r="BB45">
        <v>135.69999999999999</v>
      </c>
      <c r="BC45">
        <v>7.4999999999999997E-2</v>
      </c>
      <c r="BD45">
        <v>4</v>
      </c>
      <c r="BE45">
        <v>1.9</v>
      </c>
      <c r="BF45">
        <v>1.7999999999999999E-2</v>
      </c>
      <c r="BG45">
        <v>0.08</v>
      </c>
      <c r="BH45">
        <v>0.1</v>
      </c>
      <c r="BI45">
        <v>6.9</v>
      </c>
      <c r="BJ45">
        <v>0.08</v>
      </c>
      <c r="BK45">
        <v>0.06</v>
      </c>
      <c r="BL45">
        <v>35</v>
      </c>
      <c r="BM45">
        <v>0.4</v>
      </c>
      <c r="BN45">
        <v>0.03</v>
      </c>
      <c r="BO45">
        <v>5.5</v>
      </c>
      <c r="BP45">
        <v>0.78</v>
      </c>
      <c r="BQ45">
        <v>0.05</v>
      </c>
      <c r="BR45">
        <v>0.08</v>
      </c>
      <c r="BS45">
        <v>1.06</v>
      </c>
      <c r="BT45">
        <v>7.4</v>
      </c>
      <c r="BU45">
        <v>1.4</v>
      </c>
      <c r="BV45">
        <v>2.5000000000000001E-2</v>
      </c>
      <c r="BW45">
        <v>3.6</v>
      </c>
      <c r="BX45">
        <v>8.3000000000000007</v>
      </c>
      <c r="BY45">
        <v>23</v>
      </c>
      <c r="BZ45">
        <v>0.03</v>
      </c>
      <c r="CA45">
        <v>0.5</v>
      </c>
      <c r="CB45">
        <v>0.4</v>
      </c>
      <c r="CC45">
        <v>14.5</v>
      </c>
      <c r="CD45">
        <v>5</v>
      </c>
      <c r="CE45">
        <v>1</v>
      </c>
      <c r="CF45" s="108">
        <f t="shared" si="1"/>
        <v>8.3000000000000007</v>
      </c>
      <c r="CG45" s="108">
        <f t="shared" si="2"/>
        <v>148.93</v>
      </c>
      <c r="CH45" s="108">
        <f t="shared" si="3"/>
        <v>217.69000000000003</v>
      </c>
      <c r="CI45" s="108">
        <f t="shared" si="4"/>
        <v>855.96999999999991</v>
      </c>
      <c r="CJ45" s="108">
        <f t="shared" si="5"/>
        <v>525.63999999999987</v>
      </c>
      <c r="CK45" s="108">
        <f t="shared" si="6"/>
        <v>756.67</v>
      </c>
    </row>
    <row r="46" spans="1:89" x14ac:dyDescent="0.3">
      <c r="A46" s="78">
        <v>1531120</v>
      </c>
      <c r="B46" s="82" t="s">
        <v>241</v>
      </c>
      <c r="C46" s="79">
        <v>42626</v>
      </c>
      <c r="D46" s="81" t="s">
        <v>240</v>
      </c>
      <c r="E46" s="101" t="s">
        <v>425</v>
      </c>
      <c r="F46" s="81" t="s">
        <v>543</v>
      </c>
      <c r="G46" s="80" t="s">
        <v>67</v>
      </c>
      <c r="H46" s="81">
        <v>595192</v>
      </c>
      <c r="I46" s="81">
        <v>6802121</v>
      </c>
      <c r="J46" s="82">
        <v>1212</v>
      </c>
      <c r="K46" s="81" t="s">
        <v>20</v>
      </c>
      <c r="L46" s="101"/>
      <c r="M46" s="81">
        <v>0.6</v>
      </c>
      <c r="N46" s="81" t="s">
        <v>481</v>
      </c>
      <c r="O46" s="81"/>
      <c r="P46" s="84">
        <v>0.1</v>
      </c>
      <c r="Q46" s="84"/>
      <c r="R46" s="84"/>
      <c r="S46" s="84">
        <v>0.8</v>
      </c>
      <c r="T46" s="84">
        <v>0.1</v>
      </c>
      <c r="U46" s="84"/>
      <c r="V46" s="84">
        <f t="shared" si="0"/>
        <v>1</v>
      </c>
      <c r="W46" s="81" t="s">
        <v>88</v>
      </c>
      <c r="X46" s="81" t="s">
        <v>87</v>
      </c>
      <c r="Y46" s="81" t="s">
        <v>519</v>
      </c>
      <c r="Z46" s="81" t="s">
        <v>544</v>
      </c>
      <c r="AA46" s="81" t="s">
        <v>359</v>
      </c>
      <c r="AB46">
        <v>1531120</v>
      </c>
      <c r="AC46" t="s">
        <v>20</v>
      </c>
      <c r="AD46" t="s">
        <v>857</v>
      </c>
      <c r="AE46">
        <v>1.73</v>
      </c>
      <c r="AF46">
        <v>63.02</v>
      </c>
      <c r="AG46">
        <v>6.56</v>
      </c>
      <c r="AH46">
        <v>70.2</v>
      </c>
      <c r="AI46">
        <v>108</v>
      </c>
      <c r="AJ46">
        <v>73.2</v>
      </c>
      <c r="AK46">
        <v>25.3</v>
      </c>
      <c r="AL46">
        <v>694</v>
      </c>
      <c r="AM46">
        <v>3.93</v>
      </c>
      <c r="AN46">
        <v>14.4</v>
      </c>
      <c r="AO46">
        <v>0.6</v>
      </c>
      <c r="AP46">
        <v>2.8</v>
      </c>
      <c r="AQ46">
        <v>1.4</v>
      </c>
      <c r="AR46">
        <v>37.6</v>
      </c>
      <c r="AS46">
        <v>0.12</v>
      </c>
      <c r="AT46">
        <v>0.64</v>
      </c>
      <c r="AU46">
        <v>0.1</v>
      </c>
      <c r="AV46">
        <v>81</v>
      </c>
      <c r="AW46">
        <v>0.9</v>
      </c>
      <c r="AX46">
        <v>6.6000000000000003E-2</v>
      </c>
      <c r="AY46">
        <v>9.9</v>
      </c>
      <c r="AZ46">
        <v>96.6</v>
      </c>
      <c r="BA46">
        <v>1.45</v>
      </c>
      <c r="BB46">
        <v>129.1</v>
      </c>
      <c r="BC46">
        <v>9.4E-2</v>
      </c>
      <c r="BD46">
        <v>5</v>
      </c>
      <c r="BE46">
        <v>1.97</v>
      </c>
      <c r="BF46">
        <v>1.7999999999999999E-2</v>
      </c>
      <c r="BG46">
        <v>0.1</v>
      </c>
      <c r="BH46">
        <v>0.05</v>
      </c>
      <c r="BI46">
        <v>7.4</v>
      </c>
      <c r="BJ46">
        <v>0.09</v>
      </c>
      <c r="BK46">
        <v>0.04</v>
      </c>
      <c r="BL46">
        <v>44</v>
      </c>
      <c r="BM46">
        <v>0.4</v>
      </c>
      <c r="BN46">
        <v>0.04</v>
      </c>
      <c r="BO46">
        <v>5.6</v>
      </c>
      <c r="BP46">
        <v>0.84</v>
      </c>
      <c r="BQ46">
        <v>0.05</v>
      </c>
      <c r="BR46">
        <v>0.09</v>
      </c>
      <c r="BS46">
        <v>1.01</v>
      </c>
      <c r="BT46">
        <v>8.8000000000000007</v>
      </c>
      <c r="BU46">
        <v>1</v>
      </c>
      <c r="BV46">
        <v>2.5000000000000001E-2</v>
      </c>
      <c r="BW46">
        <v>4.2</v>
      </c>
      <c r="BX46">
        <v>8.3800000000000008</v>
      </c>
      <c r="BY46">
        <v>22.7</v>
      </c>
      <c r="BZ46">
        <v>0.03</v>
      </c>
      <c r="CA46">
        <v>0.5</v>
      </c>
      <c r="CB46">
        <v>0.5</v>
      </c>
      <c r="CC46">
        <v>14.6</v>
      </c>
      <c r="CD46">
        <v>5</v>
      </c>
      <c r="CE46">
        <v>1</v>
      </c>
      <c r="CF46" s="108">
        <f t="shared" si="1"/>
        <v>8.8000000000000007</v>
      </c>
      <c r="CG46" s="108">
        <f t="shared" si="2"/>
        <v>172.15</v>
      </c>
      <c r="CH46" s="108">
        <f t="shared" si="3"/>
        <v>170.51999999999998</v>
      </c>
      <c r="CI46" s="108">
        <f t="shared" si="4"/>
        <v>875.78</v>
      </c>
      <c r="CJ46" s="108">
        <f t="shared" si="5"/>
        <v>450.08000000000004</v>
      </c>
      <c r="CK46" s="108">
        <f t="shared" si="6"/>
        <v>798.16</v>
      </c>
    </row>
    <row r="47" spans="1:89" x14ac:dyDescent="0.3">
      <c r="A47" s="78">
        <v>1531121</v>
      </c>
      <c r="B47" s="82" t="s">
        <v>241</v>
      </c>
      <c r="C47" s="79">
        <v>42626</v>
      </c>
      <c r="D47" s="81" t="s">
        <v>240</v>
      </c>
      <c r="E47" s="101" t="s">
        <v>425</v>
      </c>
      <c r="F47" s="81" t="s">
        <v>545</v>
      </c>
      <c r="G47" s="80" t="s">
        <v>67</v>
      </c>
      <c r="H47" s="81">
        <v>595163</v>
      </c>
      <c r="I47" s="81">
        <v>6802085</v>
      </c>
      <c r="J47" s="82">
        <v>1211</v>
      </c>
      <c r="K47" s="81" t="s">
        <v>20</v>
      </c>
      <c r="L47" s="101" t="s">
        <v>546</v>
      </c>
      <c r="M47" s="81">
        <v>0.6</v>
      </c>
      <c r="N47" s="81" t="s">
        <v>481</v>
      </c>
      <c r="O47" s="81"/>
      <c r="P47" s="84"/>
      <c r="Q47" s="84"/>
      <c r="R47" s="84"/>
      <c r="S47" s="84"/>
      <c r="T47" s="84"/>
      <c r="U47" s="84"/>
      <c r="V47" s="84">
        <f t="shared" si="0"/>
        <v>0</v>
      </c>
      <c r="W47" s="81" t="s">
        <v>86</v>
      </c>
      <c r="X47" s="81" t="s">
        <v>547</v>
      </c>
      <c r="Y47" s="81" t="s">
        <v>519</v>
      </c>
      <c r="Z47" s="81" t="s">
        <v>544</v>
      </c>
      <c r="AA47" s="81" t="s">
        <v>537</v>
      </c>
      <c r="AB47">
        <v>1531121</v>
      </c>
      <c r="AC47" t="s">
        <v>20</v>
      </c>
      <c r="AD47" t="s">
        <v>857</v>
      </c>
      <c r="AE47">
        <v>1.08</v>
      </c>
      <c r="AF47">
        <v>90.75</v>
      </c>
      <c r="AG47">
        <v>8.27</v>
      </c>
      <c r="AH47">
        <v>91.9</v>
      </c>
      <c r="AI47">
        <v>232</v>
      </c>
      <c r="AJ47">
        <v>90.9</v>
      </c>
      <c r="AK47">
        <v>22.3</v>
      </c>
      <c r="AL47">
        <v>526</v>
      </c>
      <c r="AM47">
        <v>3.41</v>
      </c>
      <c r="AN47">
        <v>9.4</v>
      </c>
      <c r="AO47">
        <v>1.1000000000000001</v>
      </c>
      <c r="AP47">
        <v>6.4</v>
      </c>
      <c r="AQ47">
        <v>2.2999999999999998</v>
      </c>
      <c r="AR47">
        <v>36.299999999999997</v>
      </c>
      <c r="AS47">
        <v>0.17</v>
      </c>
      <c r="AT47">
        <v>0.92</v>
      </c>
      <c r="AU47">
        <v>0.19</v>
      </c>
      <c r="AV47">
        <v>81</v>
      </c>
      <c r="AW47">
        <v>0.89</v>
      </c>
      <c r="AX47">
        <v>6.8000000000000005E-2</v>
      </c>
      <c r="AY47">
        <v>15.9</v>
      </c>
      <c r="AZ47">
        <v>79.8</v>
      </c>
      <c r="BA47">
        <v>1.34</v>
      </c>
      <c r="BB47">
        <v>204.2</v>
      </c>
      <c r="BC47">
        <v>9.0999999999999998E-2</v>
      </c>
      <c r="BD47">
        <v>4</v>
      </c>
      <c r="BE47">
        <v>2.0299999999999998</v>
      </c>
      <c r="BF47">
        <v>1.9E-2</v>
      </c>
      <c r="BG47">
        <v>0.09</v>
      </c>
      <c r="BH47">
        <v>0.05</v>
      </c>
      <c r="BI47">
        <v>8.6</v>
      </c>
      <c r="BJ47">
        <v>0.1</v>
      </c>
      <c r="BK47">
        <v>0.03</v>
      </c>
      <c r="BL47">
        <v>51</v>
      </c>
      <c r="BM47">
        <v>0.6</v>
      </c>
      <c r="BN47">
        <v>0.05</v>
      </c>
      <c r="BO47">
        <v>6.3</v>
      </c>
      <c r="BP47">
        <v>0.77</v>
      </c>
      <c r="BQ47">
        <v>0.05</v>
      </c>
      <c r="BR47">
        <v>0.11</v>
      </c>
      <c r="BS47">
        <v>1.23</v>
      </c>
      <c r="BT47">
        <v>8</v>
      </c>
      <c r="BU47">
        <v>0.9</v>
      </c>
      <c r="BV47">
        <v>2.5000000000000001E-2</v>
      </c>
      <c r="BW47">
        <v>6.4</v>
      </c>
      <c r="BX47">
        <v>15.46</v>
      </c>
      <c r="BY47">
        <v>33.4</v>
      </c>
      <c r="BZ47">
        <v>0.04</v>
      </c>
      <c r="CA47">
        <v>0.5</v>
      </c>
      <c r="CB47">
        <v>0.7</v>
      </c>
      <c r="CC47">
        <v>18.600000000000001</v>
      </c>
      <c r="CD47">
        <v>5</v>
      </c>
      <c r="CE47">
        <v>2</v>
      </c>
      <c r="CF47" s="108">
        <f t="shared" si="1"/>
        <v>13.4</v>
      </c>
      <c r="CG47" s="108">
        <f t="shared" si="2"/>
        <v>172.92999999999998</v>
      </c>
      <c r="CH47" s="108">
        <f t="shared" si="3"/>
        <v>300.71000000000004</v>
      </c>
      <c r="CI47" s="108">
        <f t="shared" si="4"/>
        <v>780.13999999999987</v>
      </c>
      <c r="CJ47" s="108">
        <f t="shared" si="5"/>
        <v>718.02</v>
      </c>
      <c r="CK47" s="108">
        <f t="shared" si="6"/>
        <v>643.68999999999994</v>
      </c>
    </row>
    <row r="48" spans="1:89" x14ac:dyDescent="0.3">
      <c r="A48" s="78">
        <v>1531122</v>
      </c>
      <c r="B48" s="82" t="s">
        <v>241</v>
      </c>
      <c r="C48" s="79">
        <v>42626</v>
      </c>
      <c r="D48" s="81" t="s">
        <v>240</v>
      </c>
      <c r="E48" s="101" t="s">
        <v>425</v>
      </c>
      <c r="F48" s="81" t="s">
        <v>548</v>
      </c>
      <c r="G48" s="80" t="s">
        <v>67</v>
      </c>
      <c r="H48" s="81">
        <v>595131</v>
      </c>
      <c r="I48" s="81">
        <v>6802041</v>
      </c>
      <c r="J48" s="82">
        <v>1211</v>
      </c>
      <c r="K48" s="81" t="s">
        <v>20</v>
      </c>
      <c r="L48" s="101"/>
      <c r="M48" s="81">
        <v>0.6</v>
      </c>
      <c r="N48" s="81" t="s">
        <v>481</v>
      </c>
      <c r="O48" s="81"/>
      <c r="P48" s="84">
        <v>0.04</v>
      </c>
      <c r="Q48" s="84"/>
      <c r="R48" s="84"/>
      <c r="S48" s="84">
        <v>0.86</v>
      </c>
      <c r="T48" s="84">
        <v>0.1</v>
      </c>
      <c r="U48" s="84"/>
      <c r="V48" s="84">
        <f t="shared" si="0"/>
        <v>1</v>
      </c>
      <c r="W48" s="81" t="s">
        <v>88</v>
      </c>
      <c r="X48" s="81" t="s">
        <v>87</v>
      </c>
      <c r="Y48" s="81" t="s">
        <v>125</v>
      </c>
      <c r="Z48" s="81" t="s">
        <v>549</v>
      </c>
      <c r="AA48" s="81" t="s">
        <v>537</v>
      </c>
      <c r="AB48">
        <v>1531122</v>
      </c>
      <c r="AC48" t="s">
        <v>20</v>
      </c>
      <c r="AD48" t="s">
        <v>857</v>
      </c>
      <c r="AE48">
        <v>1.6</v>
      </c>
      <c r="AF48">
        <v>141.63999999999999</v>
      </c>
      <c r="AG48">
        <v>9.14</v>
      </c>
      <c r="AH48">
        <v>85.9</v>
      </c>
      <c r="AI48">
        <v>147</v>
      </c>
      <c r="AJ48">
        <v>98.7</v>
      </c>
      <c r="AK48">
        <v>25.6</v>
      </c>
      <c r="AL48">
        <v>570</v>
      </c>
      <c r="AM48">
        <v>4.1500000000000004</v>
      </c>
      <c r="AN48">
        <v>15.9</v>
      </c>
      <c r="AO48">
        <v>1.1000000000000001</v>
      </c>
      <c r="AP48">
        <v>7.7</v>
      </c>
      <c r="AQ48">
        <v>1.8</v>
      </c>
      <c r="AR48">
        <v>37.200000000000003</v>
      </c>
      <c r="AS48">
        <v>0.13</v>
      </c>
      <c r="AT48">
        <v>0.97</v>
      </c>
      <c r="AU48">
        <v>0.18</v>
      </c>
      <c r="AV48">
        <v>79</v>
      </c>
      <c r="AW48">
        <v>0.83</v>
      </c>
      <c r="AX48">
        <v>6.6000000000000003E-2</v>
      </c>
      <c r="AY48">
        <v>21.1</v>
      </c>
      <c r="AZ48">
        <v>89.4</v>
      </c>
      <c r="BA48">
        <v>1.36</v>
      </c>
      <c r="BB48">
        <v>375.6</v>
      </c>
      <c r="BC48">
        <v>7.0000000000000007E-2</v>
      </c>
      <c r="BD48">
        <v>3</v>
      </c>
      <c r="BE48">
        <v>2.14</v>
      </c>
      <c r="BF48">
        <v>1.7000000000000001E-2</v>
      </c>
      <c r="BG48">
        <v>0.08</v>
      </c>
      <c r="BH48">
        <v>0.1</v>
      </c>
      <c r="BI48">
        <v>9.1999999999999993</v>
      </c>
      <c r="BJ48">
        <v>0.09</v>
      </c>
      <c r="BK48">
        <v>0.04</v>
      </c>
      <c r="BL48">
        <v>59</v>
      </c>
      <c r="BM48">
        <v>0.6</v>
      </c>
      <c r="BN48">
        <v>0.06</v>
      </c>
      <c r="BO48">
        <v>5.9</v>
      </c>
      <c r="BP48">
        <v>0.85</v>
      </c>
      <c r="BQ48">
        <v>0.05</v>
      </c>
      <c r="BR48">
        <v>0.09</v>
      </c>
      <c r="BS48">
        <v>1.01</v>
      </c>
      <c r="BT48">
        <v>7.8</v>
      </c>
      <c r="BU48">
        <v>0.8</v>
      </c>
      <c r="BV48">
        <v>2.5000000000000001E-2</v>
      </c>
      <c r="BW48">
        <v>4.4000000000000004</v>
      </c>
      <c r="BX48">
        <v>22.92</v>
      </c>
      <c r="BY48">
        <v>40.700000000000003</v>
      </c>
      <c r="BZ48">
        <v>0.03</v>
      </c>
      <c r="CA48">
        <v>0.5</v>
      </c>
      <c r="CB48">
        <v>0.5</v>
      </c>
      <c r="CC48">
        <v>16.600000000000001</v>
      </c>
      <c r="CD48">
        <v>5</v>
      </c>
      <c r="CE48">
        <v>1</v>
      </c>
      <c r="CF48" s="108">
        <f t="shared" si="1"/>
        <v>13.7</v>
      </c>
      <c r="CG48" s="108">
        <f t="shared" si="2"/>
        <v>190.29000000000005</v>
      </c>
      <c r="CH48" s="108">
        <f t="shared" si="3"/>
        <v>231.6</v>
      </c>
      <c r="CI48" s="108">
        <f t="shared" si="4"/>
        <v>996.94</v>
      </c>
      <c r="CJ48" s="108">
        <f t="shared" si="5"/>
        <v>857.98</v>
      </c>
      <c r="CK48" s="108">
        <f t="shared" si="6"/>
        <v>700.05</v>
      </c>
    </row>
    <row r="49" spans="1:89" x14ac:dyDescent="0.3">
      <c r="A49" s="78">
        <v>1531123</v>
      </c>
      <c r="B49" s="82" t="s">
        <v>241</v>
      </c>
      <c r="C49" s="79">
        <v>42626</v>
      </c>
      <c r="D49" s="81" t="s">
        <v>240</v>
      </c>
      <c r="E49" s="101" t="s">
        <v>425</v>
      </c>
      <c r="F49" s="81" t="s">
        <v>552</v>
      </c>
      <c r="G49" s="80" t="s">
        <v>67</v>
      </c>
      <c r="H49" s="81">
        <v>595103</v>
      </c>
      <c r="I49" s="81">
        <v>6802002</v>
      </c>
      <c r="J49" s="82">
        <v>1210</v>
      </c>
      <c r="K49" s="81" t="s">
        <v>20</v>
      </c>
      <c r="L49" s="101" t="s">
        <v>550</v>
      </c>
      <c r="M49" s="81">
        <v>0.5</v>
      </c>
      <c r="N49" s="81" t="s">
        <v>485</v>
      </c>
      <c r="O49" s="81"/>
      <c r="P49" s="84"/>
      <c r="Q49" s="84"/>
      <c r="R49" s="84"/>
      <c r="S49" s="84">
        <v>0.65</v>
      </c>
      <c r="T49" s="84">
        <v>0.25</v>
      </c>
      <c r="U49" s="84"/>
      <c r="V49" s="84">
        <f t="shared" si="0"/>
        <v>0.9</v>
      </c>
      <c r="W49" s="81" t="s">
        <v>86</v>
      </c>
      <c r="X49" s="81" t="s">
        <v>87</v>
      </c>
      <c r="Y49" s="81" t="s">
        <v>539</v>
      </c>
      <c r="Z49" s="81" t="s">
        <v>549</v>
      </c>
      <c r="AA49" s="81" t="s">
        <v>537</v>
      </c>
      <c r="AB49">
        <v>1531123</v>
      </c>
      <c r="AC49" t="s">
        <v>20</v>
      </c>
      <c r="AD49" t="s">
        <v>857</v>
      </c>
      <c r="AE49">
        <v>1.81</v>
      </c>
      <c r="AF49">
        <v>49.57</v>
      </c>
      <c r="AG49">
        <v>6.51</v>
      </c>
      <c r="AH49">
        <v>79.3</v>
      </c>
      <c r="AI49">
        <v>118</v>
      </c>
      <c r="AJ49">
        <v>41.3</v>
      </c>
      <c r="AK49">
        <v>15.1</v>
      </c>
      <c r="AL49">
        <v>582</v>
      </c>
      <c r="AM49">
        <v>2.98</v>
      </c>
      <c r="AN49">
        <v>11.4</v>
      </c>
      <c r="AO49">
        <v>0.7</v>
      </c>
      <c r="AP49">
        <v>2</v>
      </c>
      <c r="AQ49">
        <v>0.9</v>
      </c>
      <c r="AR49">
        <v>49.1</v>
      </c>
      <c r="AS49">
        <v>0.21</v>
      </c>
      <c r="AT49">
        <v>0.74</v>
      </c>
      <c r="AU49">
        <v>0.1</v>
      </c>
      <c r="AV49">
        <v>56</v>
      </c>
      <c r="AW49">
        <v>1.19</v>
      </c>
      <c r="AX49">
        <v>0.112</v>
      </c>
      <c r="AY49">
        <v>12.7</v>
      </c>
      <c r="AZ49">
        <v>50.5</v>
      </c>
      <c r="BA49">
        <v>0.9</v>
      </c>
      <c r="BB49">
        <v>131</v>
      </c>
      <c r="BC49">
        <v>0.06</v>
      </c>
      <c r="BD49">
        <v>4</v>
      </c>
      <c r="BE49">
        <v>1.45</v>
      </c>
      <c r="BF49">
        <v>0.02</v>
      </c>
      <c r="BG49">
        <v>7.0000000000000007E-2</v>
      </c>
      <c r="BH49">
        <v>0.05</v>
      </c>
      <c r="BI49">
        <v>4.9000000000000004</v>
      </c>
      <c r="BJ49">
        <v>0.08</v>
      </c>
      <c r="BK49">
        <v>7.0000000000000007E-2</v>
      </c>
      <c r="BL49">
        <v>32</v>
      </c>
      <c r="BM49">
        <v>0.5</v>
      </c>
      <c r="BN49">
        <v>0.04</v>
      </c>
      <c r="BO49">
        <v>4.4000000000000004</v>
      </c>
      <c r="BP49">
        <v>0.68</v>
      </c>
      <c r="BQ49">
        <v>0.05</v>
      </c>
      <c r="BR49">
        <v>0.1</v>
      </c>
      <c r="BS49">
        <v>1.07</v>
      </c>
      <c r="BT49">
        <v>7</v>
      </c>
      <c r="BU49">
        <v>0.7</v>
      </c>
      <c r="BV49">
        <v>2.5000000000000001E-2</v>
      </c>
      <c r="BW49">
        <v>4.2</v>
      </c>
      <c r="BX49">
        <v>9.4499999999999993</v>
      </c>
      <c r="BY49">
        <v>27.8</v>
      </c>
      <c r="BZ49">
        <v>0.01</v>
      </c>
      <c r="CA49">
        <v>0.5</v>
      </c>
      <c r="CB49">
        <v>0.4</v>
      </c>
      <c r="CC49">
        <v>10.5</v>
      </c>
      <c r="CD49">
        <v>5</v>
      </c>
      <c r="CE49">
        <v>1</v>
      </c>
      <c r="CF49" s="108">
        <f t="shared" si="1"/>
        <v>8</v>
      </c>
      <c r="CG49" s="108">
        <f t="shared" si="2"/>
        <v>93.89</v>
      </c>
      <c r="CH49" s="108">
        <f t="shared" si="3"/>
        <v>164.91000000000003</v>
      </c>
      <c r="CI49" s="108">
        <f t="shared" si="4"/>
        <v>774.17000000000007</v>
      </c>
      <c r="CJ49" s="108">
        <f t="shared" si="5"/>
        <v>425.68</v>
      </c>
      <c r="CK49" s="108">
        <f t="shared" si="6"/>
        <v>643.19000000000005</v>
      </c>
    </row>
    <row r="50" spans="1:89" x14ac:dyDescent="0.3">
      <c r="A50" s="78">
        <v>1531124</v>
      </c>
      <c r="B50" s="82" t="s">
        <v>241</v>
      </c>
      <c r="C50" s="79">
        <v>42626</v>
      </c>
      <c r="D50" s="81" t="s">
        <v>240</v>
      </c>
      <c r="E50" s="101" t="s">
        <v>425</v>
      </c>
      <c r="F50" s="81" t="s">
        <v>551</v>
      </c>
      <c r="G50" s="80" t="s">
        <v>67</v>
      </c>
      <c r="H50" s="81">
        <v>595070</v>
      </c>
      <c r="I50" s="81">
        <v>6801963</v>
      </c>
      <c r="J50" s="82">
        <v>1213</v>
      </c>
      <c r="K50" s="81" t="s">
        <v>20</v>
      </c>
      <c r="L50" s="101" t="s">
        <v>553</v>
      </c>
      <c r="M50" s="81">
        <v>0.5</v>
      </c>
      <c r="N50" s="81" t="s">
        <v>485</v>
      </c>
      <c r="O50" s="81"/>
      <c r="P50" s="84"/>
      <c r="Q50" s="84"/>
      <c r="R50" s="84"/>
      <c r="S50" s="84">
        <v>0.8</v>
      </c>
      <c r="T50" s="84">
        <v>0.2</v>
      </c>
      <c r="U50" s="84"/>
      <c r="V50" s="84">
        <f t="shared" si="0"/>
        <v>1</v>
      </c>
      <c r="W50" s="81" t="s">
        <v>88</v>
      </c>
      <c r="X50" s="81" t="s">
        <v>547</v>
      </c>
      <c r="Y50" s="81" t="s">
        <v>539</v>
      </c>
      <c r="Z50" s="81" t="s">
        <v>549</v>
      </c>
      <c r="AA50" s="81" t="s">
        <v>537</v>
      </c>
      <c r="AB50">
        <v>1531124</v>
      </c>
      <c r="AC50" t="s">
        <v>20</v>
      </c>
      <c r="AD50" t="s">
        <v>857</v>
      </c>
      <c r="AE50">
        <v>0.98</v>
      </c>
      <c r="AF50">
        <v>78.28</v>
      </c>
      <c r="AG50">
        <v>7.1</v>
      </c>
      <c r="AH50">
        <v>94.2</v>
      </c>
      <c r="AI50">
        <v>153</v>
      </c>
      <c r="AJ50">
        <v>76.599999999999994</v>
      </c>
      <c r="AK50">
        <v>20.5</v>
      </c>
      <c r="AL50">
        <v>483</v>
      </c>
      <c r="AM50">
        <v>3.61</v>
      </c>
      <c r="AN50">
        <v>8.6999999999999993</v>
      </c>
      <c r="AO50">
        <v>1.1000000000000001</v>
      </c>
      <c r="AP50">
        <v>4.2</v>
      </c>
      <c r="AQ50">
        <v>2.2999999999999998</v>
      </c>
      <c r="AR50">
        <v>40.4</v>
      </c>
      <c r="AS50">
        <v>0.34</v>
      </c>
      <c r="AT50">
        <v>0.91</v>
      </c>
      <c r="AU50">
        <v>0.12</v>
      </c>
      <c r="AV50">
        <v>74</v>
      </c>
      <c r="AW50">
        <v>1.05</v>
      </c>
      <c r="AX50">
        <v>0.09</v>
      </c>
      <c r="AY50">
        <v>17.100000000000001</v>
      </c>
      <c r="AZ50">
        <v>73.7</v>
      </c>
      <c r="BA50">
        <v>1.19</v>
      </c>
      <c r="BB50">
        <v>164.9</v>
      </c>
      <c r="BC50">
        <v>0.10299999999999999</v>
      </c>
      <c r="BD50">
        <v>5</v>
      </c>
      <c r="BE50">
        <v>1.83</v>
      </c>
      <c r="BF50">
        <v>1.7000000000000001E-2</v>
      </c>
      <c r="BG50">
        <v>0.11</v>
      </c>
      <c r="BH50">
        <v>0.05</v>
      </c>
      <c r="BI50">
        <v>8.3000000000000007</v>
      </c>
      <c r="BJ50">
        <v>0.11</v>
      </c>
      <c r="BK50">
        <v>0.05</v>
      </c>
      <c r="BL50">
        <v>48</v>
      </c>
      <c r="BM50">
        <v>0.8</v>
      </c>
      <c r="BN50">
        <v>0.04</v>
      </c>
      <c r="BO50">
        <v>5.3</v>
      </c>
      <c r="BP50">
        <v>0.66</v>
      </c>
      <c r="BQ50">
        <v>0.05</v>
      </c>
      <c r="BR50">
        <v>0.24</v>
      </c>
      <c r="BS50">
        <v>1.48</v>
      </c>
      <c r="BT50">
        <v>9.6</v>
      </c>
      <c r="BU50">
        <v>0.7</v>
      </c>
      <c r="BV50">
        <v>2.5000000000000001E-2</v>
      </c>
      <c r="BW50">
        <v>11.9</v>
      </c>
      <c r="BX50">
        <v>15.79</v>
      </c>
      <c r="BY50">
        <v>37</v>
      </c>
      <c r="BZ50">
        <v>0.03</v>
      </c>
      <c r="CA50">
        <v>0.5</v>
      </c>
      <c r="CB50">
        <v>0.6</v>
      </c>
      <c r="CC50">
        <v>15.3</v>
      </c>
      <c r="CD50">
        <v>10</v>
      </c>
      <c r="CE50">
        <v>2</v>
      </c>
      <c r="CF50" s="108">
        <f t="shared" si="1"/>
        <v>16.2</v>
      </c>
      <c r="CG50" s="108">
        <f t="shared" si="2"/>
        <v>152.54000000000002</v>
      </c>
      <c r="CH50" s="108">
        <f t="shared" si="3"/>
        <v>215.93</v>
      </c>
      <c r="CI50" s="108">
        <f t="shared" si="4"/>
        <v>703.75</v>
      </c>
      <c r="CJ50" s="108">
        <f t="shared" si="5"/>
        <v>574.07999999999993</v>
      </c>
      <c r="CK50" s="108">
        <f t="shared" si="6"/>
        <v>584.69000000000005</v>
      </c>
    </row>
    <row r="51" spans="1:89" x14ac:dyDescent="0.3">
      <c r="A51" s="78">
        <v>1531125</v>
      </c>
      <c r="B51" s="82" t="s">
        <v>241</v>
      </c>
      <c r="C51" s="79">
        <v>42626</v>
      </c>
      <c r="D51" s="81" t="s">
        <v>240</v>
      </c>
      <c r="E51" s="101" t="s">
        <v>425</v>
      </c>
      <c r="F51" s="81" t="s">
        <v>555</v>
      </c>
      <c r="G51" s="80" t="s">
        <v>67</v>
      </c>
      <c r="H51" s="81">
        <v>595044</v>
      </c>
      <c r="I51" s="81">
        <v>6801920</v>
      </c>
      <c r="J51" s="82">
        <v>1211</v>
      </c>
      <c r="K51" s="81" t="s">
        <v>20</v>
      </c>
      <c r="L51" s="101" t="s">
        <v>536</v>
      </c>
      <c r="M51" s="81">
        <v>0.5</v>
      </c>
      <c r="N51" s="81" t="s">
        <v>481</v>
      </c>
      <c r="O51" s="81"/>
      <c r="P51" s="84"/>
      <c r="Q51" s="84"/>
      <c r="R51" s="84"/>
      <c r="S51" s="84">
        <v>0.8</v>
      </c>
      <c r="T51" s="84">
        <v>0.2</v>
      </c>
      <c r="U51" s="84"/>
      <c r="V51" s="84">
        <f t="shared" si="0"/>
        <v>1</v>
      </c>
      <c r="W51" s="81" t="s">
        <v>86</v>
      </c>
      <c r="X51" s="81" t="s">
        <v>547</v>
      </c>
      <c r="Y51" s="81" t="s">
        <v>231</v>
      </c>
      <c r="Z51" s="81" t="s">
        <v>554</v>
      </c>
      <c r="AA51" s="81" t="s">
        <v>537</v>
      </c>
      <c r="AB51">
        <v>1531125</v>
      </c>
      <c r="AC51" t="s">
        <v>20</v>
      </c>
      <c r="AD51" t="s">
        <v>857</v>
      </c>
      <c r="AE51">
        <v>1.3</v>
      </c>
      <c r="AF51">
        <v>80.209999999999994</v>
      </c>
      <c r="AG51">
        <v>6.75</v>
      </c>
      <c r="AH51">
        <v>103.1</v>
      </c>
      <c r="AI51">
        <v>125</v>
      </c>
      <c r="AJ51">
        <v>95.6</v>
      </c>
      <c r="AK51">
        <v>23.5</v>
      </c>
      <c r="AL51">
        <v>515</v>
      </c>
      <c r="AM51">
        <v>4.37</v>
      </c>
      <c r="AN51">
        <v>12</v>
      </c>
      <c r="AO51">
        <v>0.8</v>
      </c>
      <c r="AP51">
        <v>2.6</v>
      </c>
      <c r="AQ51">
        <v>2.1</v>
      </c>
      <c r="AR51">
        <v>37.5</v>
      </c>
      <c r="AS51">
        <v>0.27</v>
      </c>
      <c r="AT51">
        <v>0.7</v>
      </c>
      <c r="AU51">
        <v>0.1</v>
      </c>
      <c r="AV51">
        <v>87</v>
      </c>
      <c r="AW51">
        <v>0.87</v>
      </c>
      <c r="AX51">
        <v>9.9000000000000005E-2</v>
      </c>
      <c r="AY51">
        <v>16.100000000000001</v>
      </c>
      <c r="AZ51">
        <v>110.7</v>
      </c>
      <c r="BA51">
        <v>1.4</v>
      </c>
      <c r="BB51">
        <v>132.9</v>
      </c>
      <c r="BC51">
        <v>0.122</v>
      </c>
      <c r="BD51">
        <v>5</v>
      </c>
      <c r="BE51">
        <v>2.0699999999999998</v>
      </c>
      <c r="BF51">
        <v>1.7999999999999999E-2</v>
      </c>
      <c r="BG51">
        <v>0.12</v>
      </c>
      <c r="BH51">
        <v>0.05</v>
      </c>
      <c r="BI51">
        <v>8.6999999999999993</v>
      </c>
      <c r="BJ51">
        <v>0.11</v>
      </c>
      <c r="BK51">
        <v>0.04</v>
      </c>
      <c r="BL51">
        <v>32</v>
      </c>
      <c r="BM51">
        <v>0.6</v>
      </c>
      <c r="BN51">
        <v>0.03</v>
      </c>
      <c r="BO51">
        <v>5.6</v>
      </c>
      <c r="BP51">
        <v>0.87</v>
      </c>
      <c r="BQ51">
        <v>0.05</v>
      </c>
      <c r="BR51">
        <v>0.19</v>
      </c>
      <c r="BS51">
        <v>1.27</v>
      </c>
      <c r="BT51">
        <v>11.2</v>
      </c>
      <c r="BU51">
        <v>1</v>
      </c>
      <c r="BV51">
        <v>2.5000000000000001E-2</v>
      </c>
      <c r="BW51">
        <v>12.6</v>
      </c>
      <c r="BX51">
        <v>14.4</v>
      </c>
      <c r="BY51">
        <v>34.1</v>
      </c>
      <c r="BZ51">
        <v>0.02</v>
      </c>
      <c r="CA51">
        <v>0.5</v>
      </c>
      <c r="CB51">
        <v>0.4</v>
      </c>
      <c r="CC51">
        <v>15.3</v>
      </c>
      <c r="CD51">
        <v>5</v>
      </c>
      <c r="CE51">
        <v>3</v>
      </c>
      <c r="CF51" s="108">
        <f t="shared" si="1"/>
        <v>10.6</v>
      </c>
      <c r="CG51" s="108">
        <f t="shared" si="2"/>
        <v>208.57000000000002</v>
      </c>
      <c r="CH51" s="108">
        <f t="shared" si="3"/>
        <v>173.19</v>
      </c>
      <c r="CI51" s="108">
        <f t="shared" si="4"/>
        <v>703.24</v>
      </c>
      <c r="CJ51" s="108">
        <f t="shared" si="5"/>
        <v>543.55999999999995</v>
      </c>
      <c r="CK51" s="108">
        <f t="shared" si="6"/>
        <v>639.77</v>
      </c>
    </row>
    <row r="52" spans="1:89" x14ac:dyDescent="0.3">
      <c r="A52" s="78">
        <v>1531126</v>
      </c>
      <c r="B52" s="82" t="s">
        <v>241</v>
      </c>
      <c r="C52" s="79">
        <v>42627</v>
      </c>
      <c r="D52" s="81" t="s">
        <v>240</v>
      </c>
      <c r="E52" s="101" t="s">
        <v>425</v>
      </c>
      <c r="F52" s="96" t="s">
        <v>556</v>
      </c>
      <c r="G52" s="80" t="s">
        <v>67</v>
      </c>
      <c r="H52" s="81">
        <v>594963</v>
      </c>
      <c r="I52" s="81">
        <v>6801985</v>
      </c>
      <c r="J52" s="81">
        <v>1223</v>
      </c>
      <c r="K52" s="81" t="s">
        <v>20</v>
      </c>
      <c r="L52" s="101" t="s">
        <v>557</v>
      </c>
      <c r="M52" s="81">
        <v>0.6</v>
      </c>
      <c r="N52" s="81" t="s">
        <v>485</v>
      </c>
      <c r="O52" s="81"/>
      <c r="P52" s="84"/>
      <c r="Q52" s="84"/>
      <c r="R52" s="84"/>
      <c r="S52" s="84">
        <v>0.75</v>
      </c>
      <c r="T52" s="84">
        <v>0.25</v>
      </c>
      <c r="U52" s="84"/>
      <c r="V52" s="84">
        <f t="shared" si="0"/>
        <v>1</v>
      </c>
      <c r="W52" s="81" t="s">
        <v>86</v>
      </c>
      <c r="X52" s="81" t="s">
        <v>547</v>
      </c>
      <c r="Y52" s="81" t="s">
        <v>125</v>
      </c>
      <c r="Z52" s="81" t="s">
        <v>549</v>
      </c>
      <c r="AA52" s="81"/>
      <c r="AB52">
        <v>1531126</v>
      </c>
      <c r="AC52" t="s">
        <v>20</v>
      </c>
      <c r="AD52" t="s">
        <v>857</v>
      </c>
      <c r="AE52">
        <v>1.03</v>
      </c>
      <c r="AF52">
        <v>32.01</v>
      </c>
      <c r="AG52">
        <v>5.44</v>
      </c>
      <c r="AH52">
        <v>54.3</v>
      </c>
      <c r="AI52">
        <v>102</v>
      </c>
      <c r="AJ52">
        <v>27.1</v>
      </c>
      <c r="AK52">
        <v>8</v>
      </c>
      <c r="AL52">
        <v>459</v>
      </c>
      <c r="AM52">
        <v>1.66</v>
      </c>
      <c r="AN52">
        <v>5</v>
      </c>
      <c r="AO52">
        <v>0.7</v>
      </c>
      <c r="AP52">
        <v>2.9</v>
      </c>
      <c r="AQ52">
        <v>0.6</v>
      </c>
      <c r="AR52">
        <v>37.5</v>
      </c>
      <c r="AS52">
        <v>0.2</v>
      </c>
      <c r="AT52">
        <v>0.62</v>
      </c>
      <c r="AU52">
        <v>0.08</v>
      </c>
      <c r="AV52">
        <v>28</v>
      </c>
      <c r="AW52">
        <v>1</v>
      </c>
      <c r="AX52">
        <v>9.6000000000000002E-2</v>
      </c>
      <c r="AY52">
        <v>8.4</v>
      </c>
      <c r="AZ52">
        <v>28.9</v>
      </c>
      <c r="BA52">
        <v>0.51</v>
      </c>
      <c r="BB52">
        <v>98</v>
      </c>
      <c r="BC52">
        <v>3.4000000000000002E-2</v>
      </c>
      <c r="BD52">
        <v>3</v>
      </c>
      <c r="BE52">
        <v>0.95</v>
      </c>
      <c r="BF52">
        <v>2.5000000000000001E-2</v>
      </c>
      <c r="BG52">
        <v>0.04</v>
      </c>
      <c r="BH52">
        <v>0.1</v>
      </c>
      <c r="BI52">
        <v>2.8</v>
      </c>
      <c r="BJ52">
        <v>7.0000000000000007E-2</v>
      </c>
      <c r="BK52">
        <v>0.1</v>
      </c>
      <c r="BL52">
        <v>38</v>
      </c>
      <c r="BM52">
        <v>0.6</v>
      </c>
      <c r="BN52">
        <v>0.03</v>
      </c>
      <c r="BO52">
        <v>3.1</v>
      </c>
      <c r="BP52">
        <v>0.56000000000000005</v>
      </c>
      <c r="BQ52">
        <v>0.05</v>
      </c>
      <c r="BR52">
        <v>0.06</v>
      </c>
      <c r="BS52">
        <v>0.67</v>
      </c>
      <c r="BT52">
        <v>3.9</v>
      </c>
      <c r="BU52">
        <v>0.3</v>
      </c>
      <c r="BV52">
        <v>2.5000000000000001E-2</v>
      </c>
      <c r="BW52">
        <v>2.8</v>
      </c>
      <c r="BX52">
        <v>6.86</v>
      </c>
      <c r="BY52">
        <v>17.600000000000001</v>
      </c>
      <c r="BZ52">
        <v>0.01</v>
      </c>
      <c r="CA52">
        <v>0.5</v>
      </c>
      <c r="CB52">
        <v>0.3</v>
      </c>
      <c r="CC52">
        <v>7.8</v>
      </c>
      <c r="CD52">
        <v>5</v>
      </c>
      <c r="CE52">
        <v>1</v>
      </c>
      <c r="CF52" s="108">
        <f t="shared" si="1"/>
        <v>8.9</v>
      </c>
      <c r="CG52" s="108">
        <f t="shared" si="2"/>
        <v>57.51</v>
      </c>
      <c r="CH52" s="108">
        <f t="shared" si="3"/>
        <v>149.39999999999998</v>
      </c>
      <c r="CI52" s="108">
        <f t="shared" si="4"/>
        <v>601.57000000000005</v>
      </c>
      <c r="CJ52" s="108">
        <f t="shared" si="5"/>
        <v>318.85000000000002</v>
      </c>
      <c r="CK52" s="108">
        <f t="shared" si="6"/>
        <v>496.79</v>
      </c>
    </row>
    <row r="53" spans="1:89" x14ac:dyDescent="0.3">
      <c r="A53" s="78">
        <v>1531127</v>
      </c>
      <c r="B53" s="82" t="s">
        <v>241</v>
      </c>
      <c r="C53" s="79">
        <v>42627</v>
      </c>
      <c r="D53" s="81" t="s">
        <v>240</v>
      </c>
      <c r="E53" s="101" t="s">
        <v>425</v>
      </c>
      <c r="F53" s="81" t="s">
        <v>558</v>
      </c>
      <c r="G53" s="80" t="s">
        <v>67</v>
      </c>
      <c r="H53" s="81">
        <v>594986</v>
      </c>
      <c r="I53" s="81">
        <v>6802025</v>
      </c>
      <c r="J53" s="81">
        <v>1226</v>
      </c>
      <c r="K53" s="81" t="s">
        <v>20</v>
      </c>
      <c r="L53" s="101" t="s">
        <v>530</v>
      </c>
      <c r="M53" s="81">
        <v>0.6</v>
      </c>
      <c r="N53" s="81" t="s">
        <v>485</v>
      </c>
      <c r="O53" s="81"/>
      <c r="P53" s="84"/>
      <c r="Q53" s="84"/>
      <c r="R53" s="84"/>
      <c r="S53" s="84">
        <v>0.8</v>
      </c>
      <c r="T53" s="84">
        <v>0.2</v>
      </c>
      <c r="U53" s="84"/>
      <c r="V53" s="84">
        <f t="shared" si="0"/>
        <v>1</v>
      </c>
      <c r="W53" s="81" t="s">
        <v>86</v>
      </c>
      <c r="X53" s="81" t="s">
        <v>245</v>
      </c>
      <c r="Y53" s="81" t="s">
        <v>231</v>
      </c>
      <c r="Z53" s="81" t="s">
        <v>549</v>
      </c>
      <c r="AA53" s="81" t="s">
        <v>359</v>
      </c>
      <c r="AB53">
        <v>1531127</v>
      </c>
      <c r="AC53" t="s">
        <v>20</v>
      </c>
      <c r="AD53" t="s">
        <v>857</v>
      </c>
      <c r="AE53">
        <v>1.65</v>
      </c>
      <c r="AF53">
        <v>83.95</v>
      </c>
      <c r="AG53">
        <v>7.63</v>
      </c>
      <c r="AH53">
        <v>76.900000000000006</v>
      </c>
      <c r="AI53">
        <v>134</v>
      </c>
      <c r="AJ53">
        <v>102.7</v>
      </c>
      <c r="AK53">
        <v>35.4</v>
      </c>
      <c r="AL53">
        <v>924</v>
      </c>
      <c r="AM53">
        <v>4.6100000000000003</v>
      </c>
      <c r="AN53">
        <v>15</v>
      </c>
      <c r="AO53">
        <v>0.6</v>
      </c>
      <c r="AP53">
        <v>3.7</v>
      </c>
      <c r="AQ53">
        <v>2.1</v>
      </c>
      <c r="AR53">
        <v>33</v>
      </c>
      <c r="AS53">
        <v>0.19</v>
      </c>
      <c r="AT53">
        <v>0.7</v>
      </c>
      <c r="AU53">
        <v>0.11</v>
      </c>
      <c r="AV53">
        <v>90</v>
      </c>
      <c r="AW53">
        <v>0.76</v>
      </c>
      <c r="AX53">
        <v>5.8000000000000003E-2</v>
      </c>
      <c r="AY53">
        <v>13.1</v>
      </c>
      <c r="AZ53">
        <v>111.9</v>
      </c>
      <c r="BA53">
        <v>1.6</v>
      </c>
      <c r="BB53">
        <v>151.1</v>
      </c>
      <c r="BC53">
        <v>0.11600000000000001</v>
      </c>
      <c r="BD53">
        <v>4</v>
      </c>
      <c r="BE53">
        <v>2.2400000000000002</v>
      </c>
      <c r="BF53">
        <v>1.7000000000000001E-2</v>
      </c>
      <c r="BG53">
        <v>0.11</v>
      </c>
      <c r="BH53">
        <v>0.05</v>
      </c>
      <c r="BI53">
        <v>9.3000000000000007</v>
      </c>
      <c r="BJ53">
        <v>0.09</v>
      </c>
      <c r="BK53">
        <v>0.02</v>
      </c>
      <c r="BL53">
        <v>39</v>
      </c>
      <c r="BM53">
        <v>0.5</v>
      </c>
      <c r="BN53">
        <v>0.06</v>
      </c>
      <c r="BO53">
        <v>6</v>
      </c>
      <c r="BP53">
        <v>0.75</v>
      </c>
      <c r="BQ53">
        <v>0.05</v>
      </c>
      <c r="BR53">
        <v>0.12</v>
      </c>
      <c r="BS53">
        <v>0.91</v>
      </c>
      <c r="BT53">
        <v>8.4</v>
      </c>
      <c r="BU53">
        <v>1.5</v>
      </c>
      <c r="BV53">
        <v>2.5000000000000001E-2</v>
      </c>
      <c r="BW53">
        <v>6.6</v>
      </c>
      <c r="BX53">
        <v>11.78</v>
      </c>
      <c r="BY53">
        <v>30.9</v>
      </c>
      <c r="BZ53">
        <v>0.04</v>
      </c>
      <c r="CA53">
        <v>0.5</v>
      </c>
      <c r="CB53">
        <v>0.5</v>
      </c>
      <c r="CC53">
        <v>17</v>
      </c>
      <c r="CD53">
        <v>5</v>
      </c>
      <c r="CE53">
        <v>3</v>
      </c>
      <c r="CF53" s="108">
        <f t="shared" si="1"/>
        <v>11.7</v>
      </c>
      <c r="CG53" s="108">
        <f t="shared" si="2"/>
        <v>216.96</v>
      </c>
      <c r="CH53" s="108">
        <f t="shared" si="3"/>
        <v>193.21</v>
      </c>
      <c r="CI53" s="108">
        <f t="shared" si="4"/>
        <v>1123.47</v>
      </c>
      <c r="CJ53" s="108">
        <f t="shared" si="5"/>
        <v>556.28</v>
      </c>
      <c r="CK53" s="108">
        <f t="shared" si="6"/>
        <v>1068.3599999999999</v>
      </c>
    </row>
    <row r="54" spans="1:89" x14ac:dyDescent="0.3">
      <c r="A54" s="78">
        <v>1531128</v>
      </c>
      <c r="B54" s="82" t="s">
        <v>241</v>
      </c>
      <c r="C54" s="79">
        <v>42627</v>
      </c>
      <c r="D54" s="81" t="s">
        <v>240</v>
      </c>
      <c r="E54" s="101" t="s">
        <v>425</v>
      </c>
      <c r="F54" s="81" t="s">
        <v>559</v>
      </c>
      <c r="G54" s="80" t="s">
        <v>67</v>
      </c>
      <c r="H54" s="81">
        <v>595018</v>
      </c>
      <c r="I54" s="81">
        <v>6802065</v>
      </c>
      <c r="J54" s="81"/>
      <c r="K54" s="81" t="s">
        <v>20</v>
      </c>
      <c r="L54" s="101" t="s">
        <v>560</v>
      </c>
      <c r="M54" s="81">
        <v>0.3</v>
      </c>
      <c r="N54" s="81" t="s">
        <v>481</v>
      </c>
      <c r="O54" s="81"/>
      <c r="P54" s="84"/>
      <c r="Q54" s="84"/>
      <c r="R54" s="84"/>
      <c r="S54" s="84">
        <v>0.9</v>
      </c>
      <c r="T54" s="84">
        <v>0.1</v>
      </c>
      <c r="U54" s="84"/>
      <c r="V54" s="84">
        <f t="shared" si="0"/>
        <v>1</v>
      </c>
      <c r="W54" s="81" t="s">
        <v>88</v>
      </c>
      <c r="X54" s="81" t="s">
        <v>87</v>
      </c>
      <c r="Y54" s="81" t="s">
        <v>231</v>
      </c>
      <c r="Z54" s="81" t="s">
        <v>561</v>
      </c>
      <c r="AA54" s="81" t="s">
        <v>537</v>
      </c>
      <c r="AB54">
        <v>1531128</v>
      </c>
      <c r="AC54" t="s">
        <v>20</v>
      </c>
      <c r="AD54" t="s">
        <v>857</v>
      </c>
      <c r="AE54">
        <v>1.3</v>
      </c>
      <c r="AF54">
        <v>57.61</v>
      </c>
      <c r="AG54">
        <v>6.87</v>
      </c>
      <c r="AH54">
        <v>76.099999999999994</v>
      </c>
      <c r="AI54">
        <v>94</v>
      </c>
      <c r="AJ54">
        <v>63.6</v>
      </c>
      <c r="AK54">
        <v>18.399999999999999</v>
      </c>
      <c r="AL54">
        <v>540</v>
      </c>
      <c r="AM54">
        <v>3.79</v>
      </c>
      <c r="AN54">
        <v>10.199999999999999</v>
      </c>
      <c r="AO54">
        <v>0.6</v>
      </c>
      <c r="AP54">
        <v>2.6</v>
      </c>
      <c r="AQ54">
        <v>2.1</v>
      </c>
      <c r="AR54">
        <v>33.200000000000003</v>
      </c>
      <c r="AS54">
        <v>0.06</v>
      </c>
      <c r="AT54">
        <v>0.57999999999999996</v>
      </c>
      <c r="AU54">
        <v>0.11</v>
      </c>
      <c r="AV54">
        <v>80</v>
      </c>
      <c r="AW54">
        <v>0.74</v>
      </c>
      <c r="AX54">
        <v>6.2E-2</v>
      </c>
      <c r="AY54">
        <v>12.9</v>
      </c>
      <c r="AZ54">
        <v>78.7</v>
      </c>
      <c r="BA54">
        <v>1.3</v>
      </c>
      <c r="BB54">
        <v>134.1</v>
      </c>
      <c r="BC54">
        <v>0.10299999999999999</v>
      </c>
      <c r="BD54">
        <v>3</v>
      </c>
      <c r="BE54">
        <v>2.0499999999999998</v>
      </c>
      <c r="BF54">
        <v>1.7000000000000001E-2</v>
      </c>
      <c r="BG54">
        <v>7.0000000000000007E-2</v>
      </c>
      <c r="BH54">
        <v>0.05</v>
      </c>
      <c r="BI54">
        <v>7.4</v>
      </c>
      <c r="BJ54">
        <v>0.09</v>
      </c>
      <c r="BK54">
        <v>0.02</v>
      </c>
      <c r="BL54">
        <v>25</v>
      </c>
      <c r="BM54">
        <v>0.1</v>
      </c>
      <c r="BN54">
        <v>0.04</v>
      </c>
      <c r="BO54">
        <v>5.8</v>
      </c>
      <c r="BP54">
        <v>0.72</v>
      </c>
      <c r="BQ54">
        <v>0.05</v>
      </c>
      <c r="BR54">
        <v>0.12</v>
      </c>
      <c r="BS54">
        <v>0.93</v>
      </c>
      <c r="BT54">
        <v>7.1</v>
      </c>
      <c r="BU54">
        <v>0.9</v>
      </c>
      <c r="BV54">
        <v>2.5000000000000001E-2</v>
      </c>
      <c r="BW54">
        <v>6.7</v>
      </c>
      <c r="BX54">
        <v>10.25</v>
      </c>
      <c r="BY54">
        <v>29.3</v>
      </c>
      <c r="BZ54">
        <v>0.03</v>
      </c>
      <c r="CA54">
        <v>0.5</v>
      </c>
      <c r="CB54">
        <v>0.6</v>
      </c>
      <c r="CC54">
        <v>15.7</v>
      </c>
      <c r="CD54">
        <v>5</v>
      </c>
      <c r="CE54">
        <v>1</v>
      </c>
      <c r="CF54" s="108">
        <f t="shared" si="1"/>
        <v>8.6</v>
      </c>
      <c r="CG54" s="108">
        <f t="shared" si="2"/>
        <v>144.34000000000003</v>
      </c>
      <c r="CH54" s="108">
        <f t="shared" si="3"/>
        <v>132.76999999999998</v>
      </c>
      <c r="CI54" s="108">
        <f t="shared" si="4"/>
        <v>720.23</v>
      </c>
      <c r="CJ54" s="108">
        <f t="shared" si="5"/>
        <v>432.28</v>
      </c>
      <c r="CK54" s="108">
        <f t="shared" si="6"/>
        <v>627.08999999999992</v>
      </c>
    </row>
    <row r="55" spans="1:89" x14ac:dyDescent="0.3">
      <c r="A55" s="78">
        <v>1531129</v>
      </c>
      <c r="B55" s="82" t="s">
        <v>241</v>
      </c>
      <c r="C55" s="79">
        <v>42627</v>
      </c>
      <c r="D55" s="81" t="s">
        <v>240</v>
      </c>
      <c r="E55" s="101" t="s">
        <v>425</v>
      </c>
      <c r="F55" s="81" t="s">
        <v>562</v>
      </c>
      <c r="G55" s="80" t="s">
        <v>67</v>
      </c>
      <c r="H55" s="81">
        <v>595046</v>
      </c>
      <c r="I55" s="81">
        <v>6802093</v>
      </c>
      <c r="J55" s="81">
        <v>1223</v>
      </c>
      <c r="K55" s="81" t="s">
        <v>20</v>
      </c>
      <c r="L55" s="101" t="s">
        <v>530</v>
      </c>
      <c r="M55" s="81">
        <v>0.3</v>
      </c>
      <c r="N55" s="81" t="s">
        <v>481</v>
      </c>
      <c r="O55" s="81"/>
      <c r="P55" s="84"/>
      <c r="Q55" s="84"/>
      <c r="R55" s="84"/>
      <c r="S55" s="84">
        <v>0.9</v>
      </c>
      <c r="T55" s="84">
        <v>0.1</v>
      </c>
      <c r="U55" s="84"/>
      <c r="V55" s="84">
        <f t="shared" si="0"/>
        <v>1</v>
      </c>
      <c r="W55" s="81" t="s">
        <v>88</v>
      </c>
      <c r="X55" s="81" t="s">
        <v>87</v>
      </c>
      <c r="Y55" s="81" t="s">
        <v>231</v>
      </c>
      <c r="Z55" s="81" t="s">
        <v>561</v>
      </c>
      <c r="AA55" s="81" t="s">
        <v>537</v>
      </c>
      <c r="AB55">
        <v>1531129</v>
      </c>
      <c r="AC55" t="s">
        <v>20</v>
      </c>
      <c r="AD55" t="s">
        <v>857</v>
      </c>
      <c r="AE55">
        <v>1.42</v>
      </c>
      <c r="AF55">
        <v>60.53</v>
      </c>
      <c r="AG55">
        <v>8.1300000000000008</v>
      </c>
      <c r="AH55">
        <v>73.3</v>
      </c>
      <c r="AI55">
        <v>135</v>
      </c>
      <c r="AJ55">
        <v>60.9</v>
      </c>
      <c r="AK55">
        <v>21.5</v>
      </c>
      <c r="AL55">
        <v>669</v>
      </c>
      <c r="AM55">
        <v>3.83</v>
      </c>
      <c r="AN55">
        <v>16.3</v>
      </c>
      <c r="AO55">
        <v>0.9</v>
      </c>
      <c r="AP55">
        <v>2.9</v>
      </c>
      <c r="AQ55">
        <v>1.5</v>
      </c>
      <c r="AR55">
        <v>39.1</v>
      </c>
      <c r="AS55">
        <v>7.0000000000000007E-2</v>
      </c>
      <c r="AT55">
        <v>0.92</v>
      </c>
      <c r="AU55">
        <v>0.13</v>
      </c>
      <c r="AV55">
        <v>74</v>
      </c>
      <c r="AW55">
        <v>0.86</v>
      </c>
      <c r="AX55">
        <v>7.0000000000000007E-2</v>
      </c>
      <c r="AY55">
        <v>15.4</v>
      </c>
      <c r="AZ55">
        <v>70.400000000000006</v>
      </c>
      <c r="BA55">
        <v>1.1000000000000001</v>
      </c>
      <c r="BB55">
        <v>159.6</v>
      </c>
      <c r="BC55">
        <v>6.8000000000000005E-2</v>
      </c>
      <c r="BD55">
        <v>3</v>
      </c>
      <c r="BE55">
        <v>1.91</v>
      </c>
      <c r="BF55">
        <v>1.4999999999999999E-2</v>
      </c>
      <c r="BG55">
        <v>7.0000000000000007E-2</v>
      </c>
      <c r="BH55">
        <v>0.05</v>
      </c>
      <c r="BI55">
        <v>6.9</v>
      </c>
      <c r="BJ55">
        <v>0.1</v>
      </c>
      <c r="BK55">
        <v>0.05</v>
      </c>
      <c r="BL55">
        <v>57</v>
      </c>
      <c r="BM55">
        <v>0.6</v>
      </c>
      <c r="BN55">
        <v>0.05</v>
      </c>
      <c r="BO55">
        <v>5.7</v>
      </c>
      <c r="BP55">
        <v>0.86</v>
      </c>
      <c r="BQ55">
        <v>0.05</v>
      </c>
      <c r="BR55">
        <v>7.0000000000000007E-2</v>
      </c>
      <c r="BS55">
        <v>1.1200000000000001</v>
      </c>
      <c r="BT55">
        <v>8</v>
      </c>
      <c r="BU55">
        <v>0.9</v>
      </c>
      <c r="BV55">
        <v>2.5000000000000001E-2</v>
      </c>
      <c r="BW55">
        <v>3.8</v>
      </c>
      <c r="BX55">
        <v>12.89</v>
      </c>
      <c r="BY55">
        <v>33.299999999999997</v>
      </c>
      <c r="BZ55">
        <v>0.03</v>
      </c>
      <c r="CA55">
        <v>0.5</v>
      </c>
      <c r="CB55">
        <v>0.6</v>
      </c>
      <c r="CC55">
        <v>14.8</v>
      </c>
      <c r="CD55">
        <v>5</v>
      </c>
      <c r="CE55">
        <v>1</v>
      </c>
      <c r="CF55" s="108">
        <f t="shared" si="1"/>
        <v>8.9</v>
      </c>
      <c r="CG55" s="108">
        <f t="shared" si="2"/>
        <v>133.26000000000002</v>
      </c>
      <c r="CH55" s="108">
        <f t="shared" si="3"/>
        <v>213.05</v>
      </c>
      <c r="CI55" s="108">
        <f t="shared" si="4"/>
        <v>881.49000000000012</v>
      </c>
      <c r="CJ55" s="108">
        <f t="shared" si="5"/>
        <v>497.45999999999992</v>
      </c>
      <c r="CK55" s="108">
        <f t="shared" si="6"/>
        <v>756.65</v>
      </c>
    </row>
    <row r="56" spans="1:89" x14ac:dyDescent="0.3">
      <c r="A56" s="78">
        <v>1531130</v>
      </c>
      <c r="B56" s="82" t="s">
        <v>241</v>
      </c>
      <c r="C56" s="79">
        <v>42627</v>
      </c>
      <c r="D56" s="81" t="s">
        <v>240</v>
      </c>
      <c r="E56" s="101" t="s">
        <v>425</v>
      </c>
      <c r="F56" s="81" t="s">
        <v>563</v>
      </c>
      <c r="G56" s="80" t="s">
        <v>67</v>
      </c>
      <c r="H56" s="81">
        <v>595081</v>
      </c>
      <c r="I56" s="81">
        <v>6802144</v>
      </c>
      <c r="J56" s="81">
        <v>1224</v>
      </c>
      <c r="K56" s="81" t="s">
        <v>20</v>
      </c>
      <c r="L56" s="101" t="s">
        <v>564</v>
      </c>
      <c r="M56" s="81"/>
      <c r="N56" s="81" t="s">
        <v>481</v>
      </c>
      <c r="O56" s="81"/>
      <c r="P56" s="84"/>
      <c r="Q56" s="84"/>
      <c r="R56" s="84"/>
      <c r="S56" s="84">
        <v>0.9</v>
      </c>
      <c r="T56" s="84">
        <v>0.1</v>
      </c>
      <c r="U56" s="84"/>
      <c r="V56" s="84">
        <f t="shared" si="0"/>
        <v>1</v>
      </c>
      <c r="W56" s="81" t="s">
        <v>88</v>
      </c>
      <c r="X56" s="81" t="s">
        <v>87</v>
      </c>
      <c r="Y56" s="81" t="s">
        <v>231</v>
      </c>
      <c r="Z56" s="81" t="s">
        <v>565</v>
      </c>
      <c r="AA56" s="81"/>
      <c r="AB56">
        <v>1531130</v>
      </c>
      <c r="AC56" t="s">
        <v>20</v>
      </c>
      <c r="AD56" t="s">
        <v>857</v>
      </c>
      <c r="AE56">
        <v>1.08</v>
      </c>
      <c r="AF56">
        <v>55.67</v>
      </c>
      <c r="AG56">
        <v>7.19</v>
      </c>
      <c r="AH56">
        <v>81.8</v>
      </c>
      <c r="AI56">
        <v>86</v>
      </c>
      <c r="AJ56">
        <v>55.1</v>
      </c>
      <c r="AK56">
        <v>22</v>
      </c>
      <c r="AL56">
        <v>439</v>
      </c>
      <c r="AM56">
        <v>4.2699999999999996</v>
      </c>
      <c r="AN56">
        <v>11.1</v>
      </c>
      <c r="AO56">
        <v>0.6</v>
      </c>
      <c r="AP56">
        <v>2</v>
      </c>
      <c r="AQ56">
        <v>2.2000000000000002</v>
      </c>
      <c r="AR56">
        <v>32.9</v>
      </c>
      <c r="AS56">
        <v>0.1</v>
      </c>
      <c r="AT56">
        <v>0.59</v>
      </c>
      <c r="AU56">
        <v>0.09</v>
      </c>
      <c r="AV56">
        <v>87</v>
      </c>
      <c r="AW56">
        <v>0.7</v>
      </c>
      <c r="AX56">
        <v>8.1000000000000003E-2</v>
      </c>
      <c r="AY56">
        <v>14.1</v>
      </c>
      <c r="AZ56">
        <v>85.5</v>
      </c>
      <c r="BA56">
        <v>1.39</v>
      </c>
      <c r="BB56">
        <v>103.4</v>
      </c>
      <c r="BC56">
        <v>0.124</v>
      </c>
      <c r="BD56">
        <v>3</v>
      </c>
      <c r="BE56">
        <v>2.17</v>
      </c>
      <c r="BF56">
        <v>1.6E-2</v>
      </c>
      <c r="BG56">
        <v>0.09</v>
      </c>
      <c r="BH56">
        <v>0.05</v>
      </c>
      <c r="BI56">
        <v>7</v>
      </c>
      <c r="BJ56">
        <v>0.11</v>
      </c>
      <c r="BK56">
        <v>1E-3</v>
      </c>
      <c r="BL56">
        <v>29</v>
      </c>
      <c r="BM56">
        <v>0.2</v>
      </c>
      <c r="BN56">
        <v>0.03</v>
      </c>
      <c r="BO56">
        <v>6.2</v>
      </c>
      <c r="BP56">
        <v>0.84</v>
      </c>
      <c r="BQ56">
        <v>0.05</v>
      </c>
      <c r="BR56">
        <v>0.19</v>
      </c>
      <c r="BS56">
        <v>1.02</v>
      </c>
      <c r="BT56">
        <v>10.3</v>
      </c>
      <c r="BU56">
        <v>0.8</v>
      </c>
      <c r="BV56">
        <v>2.5000000000000001E-2</v>
      </c>
      <c r="BW56">
        <v>10.1</v>
      </c>
      <c r="BX56">
        <v>9.94</v>
      </c>
      <c r="BY56">
        <v>30.6</v>
      </c>
      <c r="BZ56">
        <v>0.03</v>
      </c>
      <c r="CA56">
        <v>0.5</v>
      </c>
      <c r="CB56">
        <v>0.5</v>
      </c>
      <c r="CC56">
        <v>15.4</v>
      </c>
      <c r="CD56">
        <v>5</v>
      </c>
      <c r="CE56">
        <v>1</v>
      </c>
      <c r="CF56" s="108">
        <f t="shared" si="1"/>
        <v>8</v>
      </c>
      <c r="CG56" s="108">
        <f t="shared" si="2"/>
        <v>142.68999999999997</v>
      </c>
      <c r="CH56" s="108">
        <f t="shared" si="3"/>
        <v>129.16999999999999</v>
      </c>
      <c r="CI56" s="108">
        <f t="shared" si="4"/>
        <v>591.95999999999992</v>
      </c>
      <c r="CJ56" s="108">
        <f t="shared" si="5"/>
        <v>389.15999999999997</v>
      </c>
      <c r="CK56" s="108">
        <f t="shared" si="6"/>
        <v>521.45000000000005</v>
      </c>
    </row>
    <row r="57" spans="1:89" x14ac:dyDescent="0.3">
      <c r="A57" s="78">
        <v>1531131</v>
      </c>
      <c r="B57" s="82" t="s">
        <v>241</v>
      </c>
      <c r="C57" s="79">
        <v>42627</v>
      </c>
      <c r="D57" s="81" t="s">
        <v>240</v>
      </c>
      <c r="E57" s="101" t="s">
        <v>425</v>
      </c>
      <c r="F57" s="81" t="s">
        <v>566</v>
      </c>
      <c r="G57" s="80" t="s">
        <v>67</v>
      </c>
      <c r="H57" s="81">
        <v>595110</v>
      </c>
      <c r="I57" s="81">
        <v>6802175</v>
      </c>
      <c r="J57" s="81">
        <v>1219</v>
      </c>
      <c r="K57" s="81" t="s">
        <v>20</v>
      </c>
      <c r="L57" s="101" t="s">
        <v>530</v>
      </c>
      <c r="M57" s="81">
        <v>0.3</v>
      </c>
      <c r="N57" s="81" t="s">
        <v>481</v>
      </c>
      <c r="O57" s="81"/>
      <c r="P57" s="84"/>
      <c r="Q57" s="84"/>
      <c r="R57" s="84"/>
      <c r="S57" s="84">
        <v>0.9</v>
      </c>
      <c r="T57" s="84">
        <v>0.1</v>
      </c>
      <c r="U57" s="84"/>
      <c r="V57" s="84">
        <f t="shared" si="0"/>
        <v>1</v>
      </c>
      <c r="W57" s="81" t="s">
        <v>88</v>
      </c>
      <c r="X57" s="81" t="s">
        <v>547</v>
      </c>
      <c r="Y57" s="81" t="s">
        <v>231</v>
      </c>
      <c r="Z57" s="81" t="s">
        <v>549</v>
      </c>
      <c r="AA57" s="81" t="s">
        <v>537</v>
      </c>
      <c r="AB57">
        <v>1531131</v>
      </c>
      <c r="AC57" t="s">
        <v>20</v>
      </c>
      <c r="AD57" t="s">
        <v>857</v>
      </c>
      <c r="AE57">
        <v>1.32</v>
      </c>
      <c r="AF57">
        <v>56.76</v>
      </c>
      <c r="AG57">
        <v>7.71</v>
      </c>
      <c r="AH57">
        <v>88.2</v>
      </c>
      <c r="AI57">
        <v>132</v>
      </c>
      <c r="AJ57">
        <v>65.400000000000006</v>
      </c>
      <c r="AK57">
        <v>24.3</v>
      </c>
      <c r="AL57">
        <v>712</v>
      </c>
      <c r="AM57">
        <v>4.53</v>
      </c>
      <c r="AN57">
        <v>13.6</v>
      </c>
      <c r="AO57">
        <v>0.7</v>
      </c>
      <c r="AP57">
        <v>4.5</v>
      </c>
      <c r="AQ57">
        <v>1.8</v>
      </c>
      <c r="AR57">
        <v>38.5</v>
      </c>
      <c r="AS57">
        <v>0.14000000000000001</v>
      </c>
      <c r="AT57">
        <v>0.66</v>
      </c>
      <c r="AU57">
        <v>0.15</v>
      </c>
      <c r="AV57">
        <v>97</v>
      </c>
      <c r="AW57">
        <v>0.88</v>
      </c>
      <c r="AX57">
        <v>8.2000000000000003E-2</v>
      </c>
      <c r="AY57">
        <v>11.9</v>
      </c>
      <c r="AZ57">
        <v>94.5</v>
      </c>
      <c r="BA57">
        <v>1.58</v>
      </c>
      <c r="BB57">
        <v>111.8</v>
      </c>
      <c r="BC57">
        <v>0.114</v>
      </c>
      <c r="BD57">
        <v>5</v>
      </c>
      <c r="BE57">
        <v>2.29</v>
      </c>
      <c r="BF57">
        <v>1.7000000000000001E-2</v>
      </c>
      <c r="BG57">
        <v>0.09</v>
      </c>
      <c r="BH57">
        <v>0.05</v>
      </c>
      <c r="BI57">
        <v>8.6999999999999993</v>
      </c>
      <c r="BJ57">
        <v>0.1</v>
      </c>
      <c r="BK57">
        <v>0.03</v>
      </c>
      <c r="BL57">
        <v>54</v>
      </c>
      <c r="BM57">
        <v>0.3</v>
      </c>
      <c r="BN57">
        <v>0.05</v>
      </c>
      <c r="BO57">
        <v>6.3</v>
      </c>
      <c r="BP57">
        <v>0.75</v>
      </c>
      <c r="BQ57">
        <v>0.05</v>
      </c>
      <c r="BR57">
        <v>0.12</v>
      </c>
      <c r="BS57">
        <v>1.0900000000000001</v>
      </c>
      <c r="BT57">
        <v>8.6</v>
      </c>
      <c r="BU57">
        <v>1.8</v>
      </c>
      <c r="BV57">
        <v>2.5000000000000001E-2</v>
      </c>
      <c r="BW57">
        <v>6.8</v>
      </c>
      <c r="BX57">
        <v>9.6300000000000008</v>
      </c>
      <c r="BY57">
        <v>25.5</v>
      </c>
      <c r="BZ57">
        <v>0.03</v>
      </c>
      <c r="CA57">
        <v>0.5</v>
      </c>
      <c r="CB57">
        <v>0.5</v>
      </c>
      <c r="CC57">
        <v>17.100000000000001</v>
      </c>
      <c r="CD57">
        <v>11</v>
      </c>
      <c r="CE57">
        <v>3</v>
      </c>
      <c r="CF57" s="108">
        <f t="shared" si="1"/>
        <v>18.5</v>
      </c>
      <c r="CG57" s="108">
        <f t="shared" si="2"/>
        <v>162.36000000000001</v>
      </c>
      <c r="CH57" s="108">
        <f t="shared" si="3"/>
        <v>205.41000000000003</v>
      </c>
      <c r="CI57" s="108">
        <f t="shared" si="4"/>
        <v>877.89</v>
      </c>
      <c r="CJ57" s="108">
        <f t="shared" si="5"/>
        <v>461.87000000000006</v>
      </c>
      <c r="CK57" s="108">
        <f t="shared" si="6"/>
        <v>807.55</v>
      </c>
    </row>
    <row r="58" spans="1:89" x14ac:dyDescent="0.3">
      <c r="A58" s="78">
        <v>1531132</v>
      </c>
      <c r="B58" s="82" t="s">
        <v>241</v>
      </c>
      <c r="C58" s="79">
        <v>42627</v>
      </c>
      <c r="D58" s="81" t="s">
        <v>240</v>
      </c>
      <c r="E58" s="101" t="s">
        <v>425</v>
      </c>
      <c r="F58" s="81" t="s">
        <v>567</v>
      </c>
      <c r="G58" s="80" t="s">
        <v>67</v>
      </c>
      <c r="H58" s="81">
        <v>595138</v>
      </c>
      <c r="I58" s="81">
        <v>6802219</v>
      </c>
      <c r="J58" s="81">
        <v>1226</v>
      </c>
      <c r="K58" s="81" t="s">
        <v>20</v>
      </c>
      <c r="L58" s="101" t="s">
        <v>568</v>
      </c>
      <c r="M58" s="81">
        <v>0.5</v>
      </c>
      <c r="N58" s="81" t="s">
        <v>485</v>
      </c>
      <c r="O58" s="81"/>
      <c r="P58" s="84"/>
      <c r="Q58" s="84"/>
      <c r="R58" s="84"/>
      <c r="S58" s="84">
        <v>0.75</v>
      </c>
      <c r="T58" s="84">
        <v>0.25</v>
      </c>
      <c r="U58" s="84"/>
      <c r="V58" s="84">
        <f t="shared" si="0"/>
        <v>1</v>
      </c>
      <c r="W58" s="81" t="s">
        <v>82</v>
      </c>
      <c r="X58" s="81" t="s">
        <v>245</v>
      </c>
      <c r="Y58" s="81" t="s">
        <v>125</v>
      </c>
      <c r="Z58" s="81" t="s">
        <v>569</v>
      </c>
      <c r="AA58" s="81" t="s">
        <v>375</v>
      </c>
      <c r="AB58">
        <v>1531132</v>
      </c>
      <c r="AC58" t="s">
        <v>20</v>
      </c>
      <c r="AD58" t="s">
        <v>857</v>
      </c>
      <c r="AE58">
        <v>1.02</v>
      </c>
      <c r="AF58">
        <v>75.349999999999994</v>
      </c>
      <c r="AG58">
        <v>6.77</v>
      </c>
      <c r="AH58">
        <v>82.4</v>
      </c>
      <c r="AI58">
        <v>133</v>
      </c>
      <c r="AJ58">
        <v>78.900000000000006</v>
      </c>
      <c r="AK58">
        <v>21.1</v>
      </c>
      <c r="AL58">
        <v>519</v>
      </c>
      <c r="AM58">
        <v>3.72</v>
      </c>
      <c r="AN58">
        <v>11.2</v>
      </c>
      <c r="AO58">
        <v>0.7</v>
      </c>
      <c r="AP58">
        <v>2.8</v>
      </c>
      <c r="AQ58">
        <v>1.8</v>
      </c>
      <c r="AR58">
        <v>40.1</v>
      </c>
      <c r="AS58">
        <v>0.26</v>
      </c>
      <c r="AT58">
        <v>0.79</v>
      </c>
      <c r="AU58">
        <v>0.13</v>
      </c>
      <c r="AV58">
        <v>85</v>
      </c>
      <c r="AW58">
        <v>0.96</v>
      </c>
      <c r="AX58">
        <v>8.5000000000000006E-2</v>
      </c>
      <c r="AY58">
        <v>13.8</v>
      </c>
      <c r="AZ58">
        <v>82.5</v>
      </c>
      <c r="BA58">
        <v>1.27</v>
      </c>
      <c r="BB58">
        <v>141</v>
      </c>
      <c r="BC58">
        <v>0.10100000000000001</v>
      </c>
      <c r="BD58">
        <v>4</v>
      </c>
      <c r="BE58">
        <v>1.96</v>
      </c>
      <c r="BF58">
        <v>0.02</v>
      </c>
      <c r="BG58">
        <v>0.09</v>
      </c>
      <c r="BH58">
        <v>0.2</v>
      </c>
      <c r="BI58">
        <v>8.8000000000000007</v>
      </c>
      <c r="BJ58">
        <v>0.09</v>
      </c>
      <c r="BK58">
        <v>0.05</v>
      </c>
      <c r="BL58">
        <v>53</v>
      </c>
      <c r="BM58">
        <v>0.2</v>
      </c>
      <c r="BN58">
        <v>0.03</v>
      </c>
      <c r="BO58">
        <v>5.5</v>
      </c>
      <c r="BP58">
        <v>0.65</v>
      </c>
      <c r="BQ58">
        <v>0.05</v>
      </c>
      <c r="BR58">
        <v>0.14000000000000001</v>
      </c>
      <c r="BS58">
        <v>1.23</v>
      </c>
      <c r="BT58">
        <v>8</v>
      </c>
      <c r="BU58">
        <v>0.6</v>
      </c>
      <c r="BV58">
        <v>2.5000000000000001E-2</v>
      </c>
      <c r="BW58">
        <v>7.6</v>
      </c>
      <c r="BX58">
        <v>13.2</v>
      </c>
      <c r="BY58">
        <v>28.6</v>
      </c>
      <c r="BZ58">
        <v>0.03</v>
      </c>
      <c r="CA58">
        <v>0.5</v>
      </c>
      <c r="CB58">
        <v>0.5</v>
      </c>
      <c r="CC58">
        <v>14.3</v>
      </c>
      <c r="CD58">
        <v>11</v>
      </c>
      <c r="CE58">
        <v>1</v>
      </c>
      <c r="CF58" s="108">
        <f t="shared" si="1"/>
        <v>14.8</v>
      </c>
      <c r="CG58" s="108">
        <f t="shared" si="2"/>
        <v>163.63000000000002</v>
      </c>
      <c r="CH58" s="108">
        <f t="shared" si="3"/>
        <v>201.43999999999997</v>
      </c>
      <c r="CI58" s="108">
        <f t="shared" si="4"/>
        <v>714.05000000000007</v>
      </c>
      <c r="CJ58" s="108">
        <f t="shared" si="5"/>
        <v>517.41999999999996</v>
      </c>
      <c r="CK58" s="108">
        <f t="shared" si="6"/>
        <v>623.74</v>
      </c>
    </row>
    <row r="59" spans="1:89" x14ac:dyDescent="0.3">
      <c r="A59" s="78">
        <v>1531133</v>
      </c>
      <c r="B59" s="82" t="s">
        <v>241</v>
      </c>
      <c r="C59" s="79">
        <v>42627</v>
      </c>
      <c r="D59" s="81" t="s">
        <v>240</v>
      </c>
      <c r="E59" s="101" t="s">
        <v>425</v>
      </c>
      <c r="F59" s="81" t="s">
        <v>570</v>
      </c>
      <c r="G59" s="80" t="s">
        <v>67</v>
      </c>
      <c r="H59" s="81">
        <v>595171</v>
      </c>
      <c r="I59" s="81">
        <v>6802268</v>
      </c>
      <c r="J59" s="81">
        <v>1227</v>
      </c>
      <c r="K59" s="81" t="s">
        <v>20</v>
      </c>
      <c r="L59" s="101" t="s">
        <v>571</v>
      </c>
      <c r="M59" s="81">
        <v>0.6</v>
      </c>
      <c r="N59" s="81" t="s">
        <v>485</v>
      </c>
      <c r="O59" s="81"/>
      <c r="P59" s="84"/>
      <c r="Q59" s="84"/>
      <c r="R59" s="84"/>
      <c r="S59" s="84">
        <v>0.8</v>
      </c>
      <c r="T59" s="84">
        <v>0.2</v>
      </c>
      <c r="U59" s="84"/>
      <c r="V59" s="84">
        <f t="shared" si="0"/>
        <v>1</v>
      </c>
      <c r="W59" s="81" t="s">
        <v>86</v>
      </c>
      <c r="X59" s="81" t="s">
        <v>245</v>
      </c>
      <c r="Y59" s="81" t="s">
        <v>572</v>
      </c>
      <c r="Z59" s="81" t="s">
        <v>549</v>
      </c>
      <c r="AA59" s="81"/>
      <c r="AB59">
        <v>1531133</v>
      </c>
      <c r="AC59" t="s">
        <v>20</v>
      </c>
      <c r="AD59" t="s">
        <v>857</v>
      </c>
      <c r="AE59">
        <v>1.73</v>
      </c>
      <c r="AF59">
        <v>50.33</v>
      </c>
      <c r="AG59">
        <v>5.82</v>
      </c>
      <c r="AH59">
        <v>70.099999999999994</v>
      </c>
      <c r="AI59">
        <v>111</v>
      </c>
      <c r="AJ59">
        <v>50.9</v>
      </c>
      <c r="AK59">
        <v>16.899999999999999</v>
      </c>
      <c r="AL59">
        <v>743</v>
      </c>
      <c r="AM59">
        <v>3.1</v>
      </c>
      <c r="AN59">
        <v>14.1</v>
      </c>
      <c r="AO59">
        <v>0.7</v>
      </c>
      <c r="AP59">
        <v>1.6</v>
      </c>
      <c r="AQ59">
        <v>1.1000000000000001</v>
      </c>
      <c r="AR59">
        <v>44.8</v>
      </c>
      <c r="AS59">
        <v>0.22</v>
      </c>
      <c r="AT59">
        <v>0.69</v>
      </c>
      <c r="AU59">
        <v>0.14000000000000001</v>
      </c>
      <c r="AV59">
        <v>63</v>
      </c>
      <c r="AW59">
        <v>1.1100000000000001</v>
      </c>
      <c r="AX59">
        <v>0.06</v>
      </c>
      <c r="AY59">
        <v>11.2</v>
      </c>
      <c r="AZ59">
        <v>56.1</v>
      </c>
      <c r="BA59">
        <v>0.92</v>
      </c>
      <c r="BB59">
        <v>135</v>
      </c>
      <c r="BC59">
        <v>7.1999999999999995E-2</v>
      </c>
      <c r="BD59">
        <v>4</v>
      </c>
      <c r="BE59">
        <v>1.56</v>
      </c>
      <c r="BF59">
        <v>2.1999999999999999E-2</v>
      </c>
      <c r="BG59">
        <v>0.06</v>
      </c>
      <c r="BH59">
        <v>0.2</v>
      </c>
      <c r="BI59">
        <v>5.6</v>
      </c>
      <c r="BJ59">
        <v>0.08</v>
      </c>
      <c r="BK59">
        <v>7.0000000000000007E-2</v>
      </c>
      <c r="BL59">
        <v>49</v>
      </c>
      <c r="BM59">
        <v>0.4</v>
      </c>
      <c r="BN59">
        <v>0.03</v>
      </c>
      <c r="BO59">
        <v>4.5999999999999996</v>
      </c>
      <c r="BP59">
        <v>0.56999999999999995</v>
      </c>
      <c r="BQ59">
        <v>0.05</v>
      </c>
      <c r="BR59">
        <v>0.11</v>
      </c>
      <c r="BS59">
        <v>1.1499999999999999</v>
      </c>
      <c r="BT59">
        <v>5.7</v>
      </c>
      <c r="BU59">
        <v>1</v>
      </c>
      <c r="BV59">
        <v>2.5000000000000001E-2</v>
      </c>
      <c r="BW59">
        <v>5</v>
      </c>
      <c r="BX59">
        <v>8.91</v>
      </c>
      <c r="BY59">
        <v>23.4</v>
      </c>
      <c r="BZ59">
        <v>0.03</v>
      </c>
      <c r="CA59">
        <v>0.5</v>
      </c>
      <c r="CB59">
        <v>0.4</v>
      </c>
      <c r="CC59">
        <v>11.7</v>
      </c>
      <c r="CD59">
        <v>5</v>
      </c>
      <c r="CE59">
        <v>3</v>
      </c>
      <c r="CF59" s="108">
        <f t="shared" si="1"/>
        <v>9.6</v>
      </c>
      <c r="CG59" s="108">
        <f t="shared" si="2"/>
        <v>109.03</v>
      </c>
      <c r="CH59" s="108">
        <f t="shared" si="3"/>
        <v>177.24</v>
      </c>
      <c r="CI59" s="108">
        <f t="shared" si="4"/>
        <v>933.63</v>
      </c>
      <c r="CJ59" s="108">
        <f t="shared" si="5"/>
        <v>423.15</v>
      </c>
      <c r="CK59" s="108">
        <f t="shared" si="6"/>
        <v>815.63</v>
      </c>
    </row>
    <row r="60" spans="1:89" x14ac:dyDescent="0.3">
      <c r="A60" s="78">
        <v>1531134</v>
      </c>
      <c r="B60" s="82" t="s">
        <v>241</v>
      </c>
      <c r="C60" s="79">
        <v>42627</v>
      </c>
      <c r="D60" s="81" t="s">
        <v>240</v>
      </c>
      <c r="E60" s="101" t="s">
        <v>425</v>
      </c>
      <c r="F60" s="81" t="s">
        <v>573</v>
      </c>
      <c r="G60" s="80" t="s">
        <v>67</v>
      </c>
      <c r="H60" s="81">
        <v>595197</v>
      </c>
      <c r="I60" s="81">
        <v>6802301</v>
      </c>
      <c r="J60" s="81">
        <v>1226</v>
      </c>
      <c r="K60" s="81" t="s">
        <v>20</v>
      </c>
      <c r="L60" s="101" t="s">
        <v>574</v>
      </c>
      <c r="M60" s="81">
        <v>0.5</v>
      </c>
      <c r="N60" s="81" t="s">
        <v>485</v>
      </c>
      <c r="O60" s="81"/>
      <c r="P60" s="84"/>
      <c r="Q60" s="84"/>
      <c r="R60" s="84"/>
      <c r="S60" s="84">
        <v>0.8</v>
      </c>
      <c r="T60" s="84">
        <v>0.2</v>
      </c>
      <c r="U60" s="84"/>
      <c r="V60" s="84">
        <f t="shared" si="0"/>
        <v>1</v>
      </c>
      <c r="W60" s="81" t="s">
        <v>82</v>
      </c>
      <c r="X60" s="81" t="s">
        <v>245</v>
      </c>
      <c r="Y60" s="81" t="s">
        <v>231</v>
      </c>
      <c r="Z60" s="81" t="s">
        <v>549</v>
      </c>
      <c r="AA60" s="81" t="s">
        <v>375</v>
      </c>
      <c r="AB60">
        <v>1531134</v>
      </c>
      <c r="AC60" t="s">
        <v>20</v>
      </c>
      <c r="AD60" t="s">
        <v>857</v>
      </c>
      <c r="AE60">
        <v>1.56</v>
      </c>
      <c r="AF60">
        <v>46.63</v>
      </c>
      <c r="AG60">
        <v>6.88</v>
      </c>
      <c r="AH60">
        <v>85.7</v>
      </c>
      <c r="AI60">
        <v>99</v>
      </c>
      <c r="AJ60">
        <v>62.1</v>
      </c>
      <c r="AK60">
        <v>22.8</v>
      </c>
      <c r="AL60">
        <v>841</v>
      </c>
      <c r="AM60">
        <v>4.16</v>
      </c>
      <c r="AN60">
        <v>11</v>
      </c>
      <c r="AO60">
        <v>0.5</v>
      </c>
      <c r="AP60">
        <v>4.5</v>
      </c>
      <c r="AQ60">
        <v>1.7</v>
      </c>
      <c r="AR60">
        <v>36.799999999999997</v>
      </c>
      <c r="AS60">
        <v>0.15</v>
      </c>
      <c r="AT60">
        <v>0.49</v>
      </c>
      <c r="AU60">
        <v>0.13</v>
      </c>
      <c r="AV60">
        <v>94</v>
      </c>
      <c r="AW60">
        <v>0.81</v>
      </c>
      <c r="AX60">
        <v>7.1999999999999995E-2</v>
      </c>
      <c r="AY60">
        <v>9.1999999999999993</v>
      </c>
      <c r="AZ60">
        <v>88.4</v>
      </c>
      <c r="BA60">
        <v>1.45</v>
      </c>
      <c r="BB60">
        <v>125.9</v>
      </c>
      <c r="BC60">
        <v>0.11600000000000001</v>
      </c>
      <c r="BD60">
        <v>4</v>
      </c>
      <c r="BE60">
        <v>2.13</v>
      </c>
      <c r="BF60">
        <v>0.02</v>
      </c>
      <c r="BG60">
        <v>0.09</v>
      </c>
      <c r="BH60">
        <v>0.05</v>
      </c>
      <c r="BI60">
        <v>7.7</v>
      </c>
      <c r="BJ60">
        <v>0.11</v>
      </c>
      <c r="BK60">
        <v>0.03</v>
      </c>
      <c r="BL60">
        <v>29</v>
      </c>
      <c r="BM60">
        <v>0.3</v>
      </c>
      <c r="BN60">
        <v>0.05</v>
      </c>
      <c r="BO60">
        <v>6.1</v>
      </c>
      <c r="BP60">
        <v>0.72</v>
      </c>
      <c r="BQ60">
        <v>0.05</v>
      </c>
      <c r="BR60">
        <v>0.1</v>
      </c>
      <c r="BS60">
        <v>1.08</v>
      </c>
      <c r="BT60">
        <v>8.5</v>
      </c>
      <c r="BU60">
        <v>1</v>
      </c>
      <c r="BV60">
        <v>2.5000000000000001E-2</v>
      </c>
      <c r="BW60">
        <v>5.8</v>
      </c>
      <c r="BX60">
        <v>6.55</v>
      </c>
      <c r="BY60">
        <v>21.2</v>
      </c>
      <c r="BZ60">
        <v>0.02</v>
      </c>
      <c r="CA60">
        <v>0.5</v>
      </c>
      <c r="CB60">
        <v>0.5</v>
      </c>
      <c r="CC60">
        <v>16.5</v>
      </c>
      <c r="CD60">
        <v>5</v>
      </c>
      <c r="CE60">
        <v>2</v>
      </c>
      <c r="CF60" s="108">
        <f t="shared" si="1"/>
        <v>11.5</v>
      </c>
      <c r="CG60" s="108">
        <f t="shared" si="2"/>
        <v>152.76</v>
      </c>
      <c r="CH60" s="108">
        <f t="shared" si="3"/>
        <v>144.63</v>
      </c>
      <c r="CI60" s="108">
        <f t="shared" si="4"/>
        <v>1018.6199999999999</v>
      </c>
      <c r="CJ60" s="108">
        <f t="shared" si="5"/>
        <v>426.21000000000004</v>
      </c>
      <c r="CK60" s="108">
        <f t="shared" si="6"/>
        <v>931.62</v>
      </c>
    </row>
    <row r="61" spans="1:89" x14ac:dyDescent="0.3">
      <c r="A61" s="78">
        <v>1531135</v>
      </c>
      <c r="B61" s="82" t="s">
        <v>241</v>
      </c>
      <c r="C61" s="79">
        <v>42627</v>
      </c>
      <c r="D61" s="81" t="s">
        <v>240</v>
      </c>
      <c r="E61" s="101" t="s">
        <v>425</v>
      </c>
      <c r="F61" s="81" t="s">
        <v>575</v>
      </c>
      <c r="G61" s="80" t="s">
        <v>67</v>
      </c>
      <c r="H61" s="81">
        <v>595232</v>
      </c>
      <c r="I61" s="81">
        <v>6802340</v>
      </c>
      <c r="J61" s="81">
        <v>1226</v>
      </c>
      <c r="K61" s="81" t="s">
        <v>20</v>
      </c>
      <c r="L61" s="101" t="s">
        <v>576</v>
      </c>
      <c r="M61" s="81">
        <v>0.7</v>
      </c>
      <c r="N61" s="81" t="s">
        <v>485</v>
      </c>
      <c r="O61" s="81"/>
      <c r="P61" s="84"/>
      <c r="Q61" s="84"/>
      <c r="R61" s="84"/>
      <c r="S61" s="84">
        <v>0.8</v>
      </c>
      <c r="T61" s="84">
        <v>0.2</v>
      </c>
      <c r="U61" s="84"/>
      <c r="V61" s="84">
        <f t="shared" si="0"/>
        <v>1</v>
      </c>
      <c r="W61" s="81" t="s">
        <v>86</v>
      </c>
      <c r="X61" s="81" t="s">
        <v>245</v>
      </c>
      <c r="Y61" s="81" t="s">
        <v>572</v>
      </c>
      <c r="Z61" s="81" t="s">
        <v>549</v>
      </c>
      <c r="AA61" s="81"/>
      <c r="AB61">
        <v>1531135</v>
      </c>
      <c r="AC61" t="s">
        <v>20</v>
      </c>
      <c r="AD61" t="s">
        <v>857</v>
      </c>
      <c r="AE61">
        <v>1.5</v>
      </c>
      <c r="AF61">
        <v>60.83</v>
      </c>
      <c r="AG61">
        <v>7.64</v>
      </c>
      <c r="AH61">
        <v>77.599999999999994</v>
      </c>
      <c r="AI61">
        <v>115</v>
      </c>
      <c r="AJ61">
        <v>54.2</v>
      </c>
      <c r="AK61">
        <v>20.7</v>
      </c>
      <c r="AL61">
        <v>599</v>
      </c>
      <c r="AM61">
        <v>4.12</v>
      </c>
      <c r="AN61">
        <v>15.6</v>
      </c>
      <c r="AO61">
        <v>0.9</v>
      </c>
      <c r="AP61">
        <v>3.7</v>
      </c>
      <c r="AQ61">
        <v>1.4</v>
      </c>
      <c r="AR61">
        <v>33.700000000000003</v>
      </c>
      <c r="AS61">
        <v>0.12</v>
      </c>
      <c r="AT61">
        <v>0.79</v>
      </c>
      <c r="AU61">
        <v>0.13</v>
      </c>
      <c r="AV61">
        <v>79</v>
      </c>
      <c r="AW61">
        <v>0.76</v>
      </c>
      <c r="AX61">
        <v>7.9000000000000001E-2</v>
      </c>
      <c r="AY61">
        <v>14.5</v>
      </c>
      <c r="AZ61">
        <v>70.3</v>
      </c>
      <c r="BA61">
        <v>1.25</v>
      </c>
      <c r="BB61">
        <v>152</v>
      </c>
      <c r="BC61">
        <v>0.05</v>
      </c>
      <c r="BD61">
        <v>4</v>
      </c>
      <c r="BE61">
        <v>2.02</v>
      </c>
      <c r="BF61">
        <v>1.6E-2</v>
      </c>
      <c r="BG61">
        <v>7.0000000000000007E-2</v>
      </c>
      <c r="BH61">
        <v>0.1</v>
      </c>
      <c r="BI61">
        <v>7.6</v>
      </c>
      <c r="BJ61">
        <v>0.09</v>
      </c>
      <c r="BK61">
        <v>0.04</v>
      </c>
      <c r="BL61">
        <v>49</v>
      </c>
      <c r="BM61">
        <v>0.7</v>
      </c>
      <c r="BN61">
        <v>0.04</v>
      </c>
      <c r="BO61">
        <v>5.6</v>
      </c>
      <c r="BP61">
        <v>0.56999999999999995</v>
      </c>
      <c r="BQ61">
        <v>0.05</v>
      </c>
      <c r="BR61">
        <v>0.09</v>
      </c>
      <c r="BS61">
        <v>0.9</v>
      </c>
      <c r="BT61">
        <v>6.7</v>
      </c>
      <c r="BU61">
        <v>0.8</v>
      </c>
      <c r="BV61">
        <v>2.5000000000000001E-2</v>
      </c>
      <c r="BW61">
        <v>4</v>
      </c>
      <c r="BX61">
        <v>12.58</v>
      </c>
      <c r="BY61">
        <v>31.2</v>
      </c>
      <c r="BZ61">
        <v>0.03</v>
      </c>
      <c r="CA61">
        <v>0.5</v>
      </c>
      <c r="CB61">
        <v>0.5</v>
      </c>
      <c r="CC61">
        <v>14.5</v>
      </c>
      <c r="CD61">
        <v>5</v>
      </c>
      <c r="CE61">
        <v>3</v>
      </c>
      <c r="CF61" s="108">
        <f t="shared" si="1"/>
        <v>11.7</v>
      </c>
      <c r="CG61" s="108">
        <f t="shared" si="2"/>
        <v>126.51</v>
      </c>
      <c r="CH61" s="108">
        <f t="shared" si="3"/>
        <v>185.14999999999995</v>
      </c>
      <c r="CI61" s="108">
        <f t="shared" si="4"/>
        <v>797.53000000000009</v>
      </c>
      <c r="CJ61" s="108">
        <f t="shared" si="5"/>
        <v>467.27</v>
      </c>
      <c r="CK61" s="108">
        <f t="shared" si="6"/>
        <v>679.52</v>
      </c>
    </row>
    <row r="62" spans="1:89" x14ac:dyDescent="0.3">
      <c r="A62" s="78">
        <v>1531136</v>
      </c>
      <c r="B62" s="82" t="s">
        <v>241</v>
      </c>
      <c r="C62" s="79">
        <v>42627</v>
      </c>
      <c r="D62" s="81" t="s">
        <v>240</v>
      </c>
      <c r="E62" s="101" t="s">
        <v>425</v>
      </c>
      <c r="F62" s="81" t="s">
        <v>577</v>
      </c>
      <c r="G62" s="80" t="s">
        <v>67</v>
      </c>
      <c r="H62" s="81">
        <v>595261</v>
      </c>
      <c r="I62" s="81">
        <v>6802379</v>
      </c>
      <c r="J62" s="81">
        <v>1224</v>
      </c>
      <c r="K62" s="81" t="s">
        <v>20</v>
      </c>
      <c r="L62" s="101" t="s">
        <v>673</v>
      </c>
      <c r="M62" s="81">
        <v>0.6</v>
      </c>
      <c r="N62" s="81" t="s">
        <v>481</v>
      </c>
      <c r="O62" s="81"/>
      <c r="P62" s="84">
        <v>0.1</v>
      </c>
      <c r="Q62" s="84"/>
      <c r="R62" s="84"/>
      <c r="S62" s="84">
        <v>0.8</v>
      </c>
      <c r="T62" s="84">
        <v>0.1</v>
      </c>
      <c r="U62" s="84"/>
      <c r="V62" s="84">
        <f t="shared" si="0"/>
        <v>1</v>
      </c>
      <c r="W62" s="81" t="s">
        <v>88</v>
      </c>
      <c r="X62" s="81" t="s">
        <v>547</v>
      </c>
      <c r="Y62" s="81" t="s">
        <v>125</v>
      </c>
      <c r="Z62" s="81" t="s">
        <v>561</v>
      </c>
      <c r="AA62" s="81" t="s">
        <v>428</v>
      </c>
      <c r="AB62">
        <v>1531136</v>
      </c>
      <c r="AC62" t="s">
        <v>20</v>
      </c>
      <c r="AD62" t="s">
        <v>857</v>
      </c>
      <c r="AE62">
        <v>1.05</v>
      </c>
      <c r="AF62">
        <v>92.72</v>
      </c>
      <c r="AG62">
        <v>8.09</v>
      </c>
      <c r="AH62">
        <v>82.9</v>
      </c>
      <c r="AI62">
        <v>193</v>
      </c>
      <c r="AJ62">
        <v>114.3</v>
      </c>
      <c r="AK62">
        <v>24.5</v>
      </c>
      <c r="AL62">
        <v>539</v>
      </c>
      <c r="AM62">
        <v>3.98</v>
      </c>
      <c r="AN62">
        <v>13.5</v>
      </c>
      <c r="AO62">
        <v>0.6</v>
      </c>
      <c r="AP62">
        <v>5.4</v>
      </c>
      <c r="AQ62">
        <v>2.1</v>
      </c>
      <c r="AR62">
        <v>41.3</v>
      </c>
      <c r="AS62">
        <v>0.22</v>
      </c>
      <c r="AT62">
        <v>0.82</v>
      </c>
      <c r="AU62">
        <v>0.15</v>
      </c>
      <c r="AV62">
        <v>91</v>
      </c>
      <c r="AW62">
        <v>0.96</v>
      </c>
      <c r="AX62">
        <v>7.2999999999999995E-2</v>
      </c>
      <c r="AY62">
        <v>16.600000000000001</v>
      </c>
      <c r="AZ62">
        <v>91</v>
      </c>
      <c r="BA62">
        <v>1.39</v>
      </c>
      <c r="BB62">
        <v>174.7</v>
      </c>
      <c r="BC62">
        <v>0.10199999999999999</v>
      </c>
      <c r="BD62">
        <v>4</v>
      </c>
      <c r="BE62">
        <v>2.12</v>
      </c>
      <c r="BF62">
        <v>2.3E-2</v>
      </c>
      <c r="BG62">
        <v>0.1</v>
      </c>
      <c r="BH62">
        <v>0.1</v>
      </c>
      <c r="BI62">
        <v>10</v>
      </c>
      <c r="BJ62">
        <v>0.1</v>
      </c>
      <c r="BK62">
        <v>0.03</v>
      </c>
      <c r="BL62">
        <v>68</v>
      </c>
      <c r="BM62">
        <v>0.9</v>
      </c>
      <c r="BN62">
        <v>0.04</v>
      </c>
      <c r="BO62">
        <v>6.2</v>
      </c>
      <c r="BP62">
        <v>0.76</v>
      </c>
      <c r="BQ62">
        <v>0.05</v>
      </c>
      <c r="BR62">
        <v>0.14000000000000001</v>
      </c>
      <c r="BS62">
        <v>1.31</v>
      </c>
      <c r="BT62">
        <v>9.6999999999999993</v>
      </c>
      <c r="BU62">
        <v>0.9</v>
      </c>
      <c r="BV62">
        <v>2.5000000000000001E-2</v>
      </c>
      <c r="BW62">
        <v>8.6</v>
      </c>
      <c r="BX62">
        <v>16.79</v>
      </c>
      <c r="BY62">
        <v>33.799999999999997</v>
      </c>
      <c r="BZ62">
        <v>0.04</v>
      </c>
      <c r="CA62">
        <v>0.5</v>
      </c>
      <c r="CB62">
        <v>0.5</v>
      </c>
      <c r="CC62">
        <v>16.100000000000001</v>
      </c>
      <c r="CD62">
        <v>5</v>
      </c>
      <c r="CE62">
        <v>1</v>
      </c>
      <c r="CF62" s="108">
        <f t="shared" si="1"/>
        <v>11.4</v>
      </c>
      <c r="CG62" s="108">
        <f t="shared" si="2"/>
        <v>207.65</v>
      </c>
      <c r="CH62" s="108">
        <f t="shared" si="3"/>
        <v>282.01</v>
      </c>
      <c r="CI62" s="108">
        <f t="shared" si="4"/>
        <v>771.03</v>
      </c>
      <c r="CJ62" s="108">
        <f t="shared" si="5"/>
        <v>665.71</v>
      </c>
      <c r="CK62" s="108">
        <f t="shared" si="6"/>
        <v>682.83</v>
      </c>
    </row>
    <row r="63" spans="1:89" x14ac:dyDescent="0.3">
      <c r="A63" s="78">
        <v>1531137</v>
      </c>
      <c r="B63" s="82" t="s">
        <v>241</v>
      </c>
      <c r="C63" s="79">
        <v>42627</v>
      </c>
      <c r="D63" s="81" t="s">
        <v>240</v>
      </c>
      <c r="E63" s="101" t="s">
        <v>425</v>
      </c>
      <c r="F63" s="81" t="s">
        <v>578</v>
      </c>
      <c r="G63" s="80" t="s">
        <v>67</v>
      </c>
      <c r="H63" s="81">
        <v>595291</v>
      </c>
      <c r="I63" s="81">
        <v>6802420</v>
      </c>
      <c r="J63" s="81">
        <v>1217</v>
      </c>
      <c r="K63" s="81" t="s">
        <v>20</v>
      </c>
      <c r="L63" s="101" t="s">
        <v>579</v>
      </c>
      <c r="M63" s="81">
        <v>0.4</v>
      </c>
      <c r="N63" s="81" t="s">
        <v>485</v>
      </c>
      <c r="O63" s="81"/>
      <c r="P63" s="84"/>
      <c r="Q63" s="84"/>
      <c r="R63" s="84"/>
      <c r="S63" s="84">
        <v>0.8</v>
      </c>
      <c r="T63" s="84">
        <v>0.2</v>
      </c>
      <c r="U63" s="84"/>
      <c r="V63" s="84">
        <f t="shared" si="0"/>
        <v>1</v>
      </c>
      <c r="W63" s="81" t="s">
        <v>86</v>
      </c>
      <c r="X63" s="81" t="s">
        <v>87</v>
      </c>
      <c r="Y63" s="81" t="s">
        <v>580</v>
      </c>
      <c r="Z63" s="81" t="s">
        <v>549</v>
      </c>
      <c r="AA63" s="81" t="s">
        <v>428</v>
      </c>
      <c r="AB63">
        <v>1531137</v>
      </c>
      <c r="AC63" t="s">
        <v>20</v>
      </c>
      <c r="AD63" t="s">
        <v>857</v>
      </c>
      <c r="AE63">
        <v>1.53</v>
      </c>
      <c r="AF63">
        <v>59.82</v>
      </c>
      <c r="AG63">
        <v>6.76</v>
      </c>
      <c r="AH63">
        <v>95.9</v>
      </c>
      <c r="AI63">
        <v>130</v>
      </c>
      <c r="AJ63">
        <v>63.3</v>
      </c>
      <c r="AK63">
        <v>22.3</v>
      </c>
      <c r="AL63">
        <v>640</v>
      </c>
      <c r="AM63">
        <v>3.76</v>
      </c>
      <c r="AN63">
        <v>10.9</v>
      </c>
      <c r="AO63">
        <v>0.8</v>
      </c>
      <c r="AP63">
        <v>3.2</v>
      </c>
      <c r="AQ63">
        <v>1.4</v>
      </c>
      <c r="AR63">
        <v>39.6</v>
      </c>
      <c r="AS63">
        <v>0.3</v>
      </c>
      <c r="AT63">
        <v>0.74</v>
      </c>
      <c r="AU63">
        <v>0.13</v>
      </c>
      <c r="AV63">
        <v>77</v>
      </c>
      <c r="AW63">
        <v>0.87</v>
      </c>
      <c r="AX63">
        <v>7.3999999999999996E-2</v>
      </c>
      <c r="AY63">
        <v>11.9</v>
      </c>
      <c r="AZ63">
        <v>77.099999999999994</v>
      </c>
      <c r="BA63">
        <v>1.18</v>
      </c>
      <c r="BB63">
        <v>130.69999999999999</v>
      </c>
      <c r="BC63">
        <v>8.1000000000000003E-2</v>
      </c>
      <c r="BD63">
        <v>4</v>
      </c>
      <c r="BE63">
        <v>1.83</v>
      </c>
      <c r="BF63">
        <v>0.02</v>
      </c>
      <c r="BG63">
        <v>0.08</v>
      </c>
      <c r="BH63">
        <v>0.05</v>
      </c>
      <c r="BI63">
        <v>7.1</v>
      </c>
      <c r="BJ63">
        <v>0.09</v>
      </c>
      <c r="BK63">
        <v>0.06</v>
      </c>
      <c r="BL63">
        <v>49</v>
      </c>
      <c r="BM63">
        <v>0.5</v>
      </c>
      <c r="BN63">
        <v>0.04</v>
      </c>
      <c r="BO63">
        <v>5.3</v>
      </c>
      <c r="BP63">
        <v>0.7</v>
      </c>
      <c r="BQ63">
        <v>0.05</v>
      </c>
      <c r="BR63">
        <v>0.09</v>
      </c>
      <c r="BS63">
        <v>1.1100000000000001</v>
      </c>
      <c r="BT63">
        <v>8</v>
      </c>
      <c r="BU63">
        <v>0.6</v>
      </c>
      <c r="BV63">
        <v>2.5000000000000001E-2</v>
      </c>
      <c r="BW63">
        <v>5.0999999999999996</v>
      </c>
      <c r="BX63">
        <v>10.11</v>
      </c>
      <c r="BY63">
        <v>24.6</v>
      </c>
      <c r="BZ63">
        <v>0.04</v>
      </c>
      <c r="CA63">
        <v>0.5</v>
      </c>
      <c r="CB63">
        <v>0.4</v>
      </c>
      <c r="CC63">
        <v>13.9</v>
      </c>
      <c r="CD63">
        <v>5</v>
      </c>
      <c r="CE63">
        <v>1</v>
      </c>
      <c r="CF63" s="108">
        <f t="shared" si="1"/>
        <v>9.1999999999999993</v>
      </c>
      <c r="CG63" s="108">
        <f t="shared" si="2"/>
        <v>142.44999999999999</v>
      </c>
      <c r="CH63" s="108">
        <f t="shared" si="3"/>
        <v>194.65</v>
      </c>
      <c r="CI63" s="108">
        <f t="shared" si="4"/>
        <v>824.1099999999999</v>
      </c>
      <c r="CJ63" s="108">
        <f t="shared" si="5"/>
        <v>486.48</v>
      </c>
      <c r="CK63" s="108">
        <f t="shared" si="6"/>
        <v>730.89</v>
      </c>
    </row>
    <row r="64" spans="1:89" x14ac:dyDescent="0.3">
      <c r="A64" s="78">
        <v>1531138</v>
      </c>
      <c r="B64" s="82" t="s">
        <v>241</v>
      </c>
      <c r="C64" s="79">
        <v>42627</v>
      </c>
      <c r="D64" s="81" t="s">
        <v>240</v>
      </c>
      <c r="E64" s="101" t="s">
        <v>425</v>
      </c>
      <c r="F64" s="81" t="s">
        <v>581</v>
      </c>
      <c r="G64" s="80" t="s">
        <v>67</v>
      </c>
      <c r="H64" s="81">
        <v>595324</v>
      </c>
      <c r="I64" s="81">
        <v>6802460</v>
      </c>
      <c r="J64" s="81">
        <v>1216</v>
      </c>
      <c r="K64" s="81" t="s">
        <v>20</v>
      </c>
      <c r="L64" s="101" t="s">
        <v>582</v>
      </c>
      <c r="M64" s="81">
        <v>0.8</v>
      </c>
      <c r="N64" s="81" t="s">
        <v>485</v>
      </c>
      <c r="O64" s="81"/>
      <c r="P64" s="84">
        <v>0.05</v>
      </c>
      <c r="Q64" s="84"/>
      <c r="R64" s="84"/>
      <c r="S64" s="84">
        <v>0.75</v>
      </c>
      <c r="T64" s="84">
        <v>0.2</v>
      </c>
      <c r="U64" s="84"/>
      <c r="V64" s="84">
        <f t="shared" si="0"/>
        <v>1</v>
      </c>
      <c r="W64" s="81" t="s">
        <v>86</v>
      </c>
      <c r="X64" s="81" t="s">
        <v>87</v>
      </c>
      <c r="Y64" s="81" t="s">
        <v>125</v>
      </c>
      <c r="Z64" s="81" t="s">
        <v>549</v>
      </c>
      <c r="AA64" s="81" t="s">
        <v>375</v>
      </c>
      <c r="AB64">
        <v>1531138</v>
      </c>
      <c r="AC64" t="s">
        <v>20</v>
      </c>
      <c r="AD64" t="s">
        <v>857</v>
      </c>
      <c r="AE64">
        <v>0.64</v>
      </c>
      <c r="AF64">
        <v>93.86</v>
      </c>
      <c r="AG64">
        <v>7.06</v>
      </c>
      <c r="AH64">
        <v>87.3</v>
      </c>
      <c r="AI64">
        <v>169</v>
      </c>
      <c r="AJ64">
        <v>88.1</v>
      </c>
      <c r="AK64">
        <v>20.9</v>
      </c>
      <c r="AL64">
        <v>611</v>
      </c>
      <c r="AM64">
        <v>3.5</v>
      </c>
      <c r="AN64">
        <v>7.7</v>
      </c>
      <c r="AO64">
        <v>0.7</v>
      </c>
      <c r="AP64">
        <v>4.2</v>
      </c>
      <c r="AQ64">
        <v>1.9</v>
      </c>
      <c r="AR64">
        <v>45.7</v>
      </c>
      <c r="AS64">
        <v>0.24</v>
      </c>
      <c r="AT64">
        <v>0.78</v>
      </c>
      <c r="AU64">
        <v>0.13</v>
      </c>
      <c r="AV64">
        <v>79</v>
      </c>
      <c r="AW64">
        <v>1.49</v>
      </c>
      <c r="AX64">
        <v>8.3000000000000004E-2</v>
      </c>
      <c r="AY64">
        <v>16.2</v>
      </c>
      <c r="AZ64">
        <v>80.400000000000006</v>
      </c>
      <c r="BA64">
        <v>1.29</v>
      </c>
      <c r="BB64">
        <v>174.6</v>
      </c>
      <c r="BC64">
        <v>9.5000000000000001E-2</v>
      </c>
      <c r="BD64">
        <v>7</v>
      </c>
      <c r="BE64">
        <v>2</v>
      </c>
      <c r="BF64">
        <v>2.1999999999999999E-2</v>
      </c>
      <c r="BG64">
        <v>0.1</v>
      </c>
      <c r="BH64">
        <v>0.1</v>
      </c>
      <c r="BI64">
        <v>9.5</v>
      </c>
      <c r="BJ64">
        <v>0.1</v>
      </c>
      <c r="BK64">
        <v>0.05</v>
      </c>
      <c r="BL64">
        <v>81</v>
      </c>
      <c r="BM64">
        <v>1</v>
      </c>
      <c r="BN64">
        <v>0.03</v>
      </c>
      <c r="BO64">
        <v>5.7</v>
      </c>
      <c r="BP64">
        <v>0.68</v>
      </c>
      <c r="BQ64">
        <v>0.05</v>
      </c>
      <c r="BR64">
        <v>0.16</v>
      </c>
      <c r="BS64">
        <v>1.35</v>
      </c>
      <c r="BT64">
        <v>8.6999999999999993</v>
      </c>
      <c r="BU64">
        <v>0.9</v>
      </c>
      <c r="BV64">
        <v>2.5000000000000001E-2</v>
      </c>
      <c r="BW64">
        <v>8.5</v>
      </c>
      <c r="BX64">
        <v>16.54</v>
      </c>
      <c r="BY64">
        <v>31.3</v>
      </c>
      <c r="BZ64">
        <v>0.03</v>
      </c>
      <c r="CA64">
        <v>0.5</v>
      </c>
      <c r="CB64">
        <v>0.4</v>
      </c>
      <c r="CC64">
        <v>16.100000000000001</v>
      </c>
      <c r="CD64">
        <v>5</v>
      </c>
      <c r="CE64">
        <v>3</v>
      </c>
      <c r="CF64" s="108">
        <f t="shared" si="1"/>
        <v>12.2</v>
      </c>
      <c r="CG64" s="108">
        <f t="shared" si="2"/>
        <v>171.28</v>
      </c>
      <c r="CH64" s="108">
        <f t="shared" si="3"/>
        <v>264.03999999999996</v>
      </c>
      <c r="CI64" s="108">
        <f t="shared" si="4"/>
        <v>846.28000000000009</v>
      </c>
      <c r="CJ64" s="108">
        <f t="shared" si="5"/>
        <v>619.92000000000007</v>
      </c>
      <c r="CK64" s="108">
        <f t="shared" si="6"/>
        <v>724.14</v>
      </c>
    </row>
    <row r="65" spans="1:89" x14ac:dyDescent="0.3">
      <c r="A65" s="78">
        <v>1531139</v>
      </c>
      <c r="B65" s="82" t="s">
        <v>241</v>
      </c>
      <c r="C65" s="79">
        <v>42627</v>
      </c>
      <c r="D65" s="81" t="s">
        <v>240</v>
      </c>
      <c r="E65" s="101" t="s">
        <v>425</v>
      </c>
      <c r="F65" s="81" t="s">
        <v>583</v>
      </c>
      <c r="G65" s="80" t="s">
        <v>67</v>
      </c>
      <c r="H65" s="81">
        <v>595241</v>
      </c>
      <c r="I65" s="81">
        <v>6802522</v>
      </c>
      <c r="J65" s="81">
        <v>1225</v>
      </c>
      <c r="K65" s="81" t="s">
        <v>20</v>
      </c>
      <c r="L65" s="101" t="s">
        <v>584</v>
      </c>
      <c r="M65" s="81">
        <v>0.6</v>
      </c>
      <c r="N65" s="81" t="s">
        <v>485</v>
      </c>
      <c r="O65" s="81"/>
      <c r="P65" s="84"/>
      <c r="Q65" s="84"/>
      <c r="R65" s="84"/>
      <c r="S65" s="84">
        <v>0.85</v>
      </c>
      <c r="T65" s="84">
        <v>0.15</v>
      </c>
      <c r="U65" s="84"/>
      <c r="V65" s="84">
        <f t="shared" si="0"/>
        <v>1</v>
      </c>
      <c r="W65" s="81" t="s">
        <v>88</v>
      </c>
      <c r="X65" s="81" t="s">
        <v>87</v>
      </c>
      <c r="Y65" s="81" t="s">
        <v>519</v>
      </c>
      <c r="Z65" s="81" t="s">
        <v>585</v>
      </c>
      <c r="AA65" s="81" t="s">
        <v>359</v>
      </c>
      <c r="AB65">
        <v>1531139</v>
      </c>
      <c r="AC65" t="s">
        <v>20</v>
      </c>
      <c r="AD65" t="s">
        <v>857</v>
      </c>
      <c r="AE65">
        <v>1.24</v>
      </c>
      <c r="AF65">
        <v>85.62</v>
      </c>
      <c r="AG65">
        <v>7.77</v>
      </c>
      <c r="AH65">
        <v>98.1</v>
      </c>
      <c r="AI65">
        <v>180</v>
      </c>
      <c r="AJ65">
        <v>96</v>
      </c>
      <c r="AK65">
        <v>25.5</v>
      </c>
      <c r="AL65">
        <v>723</v>
      </c>
      <c r="AM65">
        <v>4.54</v>
      </c>
      <c r="AN65">
        <v>12</v>
      </c>
      <c r="AO65">
        <v>0.6</v>
      </c>
      <c r="AP65">
        <v>3.8</v>
      </c>
      <c r="AQ65">
        <v>2.5</v>
      </c>
      <c r="AR65">
        <v>40.4</v>
      </c>
      <c r="AS65">
        <v>0.31</v>
      </c>
      <c r="AT65">
        <v>0.62</v>
      </c>
      <c r="AU65">
        <v>0.12</v>
      </c>
      <c r="AV65">
        <v>99</v>
      </c>
      <c r="AW65">
        <v>0.86</v>
      </c>
      <c r="AX65">
        <v>9.2999999999999999E-2</v>
      </c>
      <c r="AY65">
        <v>16.399999999999999</v>
      </c>
      <c r="AZ65">
        <v>102.6</v>
      </c>
      <c r="BA65">
        <v>1.55</v>
      </c>
      <c r="BB65">
        <v>154</v>
      </c>
      <c r="BC65">
        <v>0.12</v>
      </c>
      <c r="BD65">
        <v>5</v>
      </c>
      <c r="BE65">
        <v>2.27</v>
      </c>
      <c r="BF65">
        <v>2.5000000000000001E-2</v>
      </c>
      <c r="BG65">
        <v>0.12</v>
      </c>
      <c r="BH65">
        <v>0.05</v>
      </c>
      <c r="BI65">
        <v>11.5</v>
      </c>
      <c r="BJ65">
        <v>0.12</v>
      </c>
      <c r="BK65">
        <v>1E-3</v>
      </c>
      <c r="BL65">
        <v>52</v>
      </c>
      <c r="BM65">
        <v>0.5</v>
      </c>
      <c r="BN65">
        <v>0.02</v>
      </c>
      <c r="BO65">
        <v>6.3</v>
      </c>
      <c r="BP65">
        <v>0.87</v>
      </c>
      <c r="BQ65">
        <v>0.05</v>
      </c>
      <c r="BR65">
        <v>0.22</v>
      </c>
      <c r="BS65">
        <v>0.95</v>
      </c>
      <c r="BT65">
        <v>9.8000000000000007</v>
      </c>
      <c r="BU65">
        <v>2</v>
      </c>
      <c r="BV65">
        <v>2.5000000000000001E-2</v>
      </c>
      <c r="BW65">
        <v>10.7</v>
      </c>
      <c r="BX65">
        <v>16.670000000000002</v>
      </c>
      <c r="BY65">
        <v>32.1</v>
      </c>
      <c r="BZ65">
        <v>0.04</v>
      </c>
      <c r="CA65">
        <v>0.5</v>
      </c>
      <c r="CB65">
        <v>0.5</v>
      </c>
      <c r="CC65">
        <v>16.8</v>
      </c>
      <c r="CD65">
        <v>5</v>
      </c>
      <c r="CE65">
        <v>4</v>
      </c>
      <c r="CF65" s="108">
        <f t="shared" si="1"/>
        <v>12.8</v>
      </c>
      <c r="CG65" s="108">
        <f t="shared" si="2"/>
        <v>201.01000000000002</v>
      </c>
      <c r="CH65" s="108">
        <f t="shared" si="3"/>
        <v>249.23000000000005</v>
      </c>
      <c r="CI65" s="108">
        <f t="shared" si="4"/>
        <v>934.14999999999986</v>
      </c>
      <c r="CJ65" s="108">
        <f t="shared" si="5"/>
        <v>621.49</v>
      </c>
      <c r="CK65" s="108">
        <f t="shared" si="6"/>
        <v>850.28</v>
      </c>
    </row>
    <row r="66" spans="1:89" x14ac:dyDescent="0.3">
      <c r="A66" s="78">
        <v>1531140</v>
      </c>
      <c r="B66" s="82" t="s">
        <v>241</v>
      </c>
      <c r="C66" s="79">
        <v>42627</v>
      </c>
      <c r="D66" s="81" t="s">
        <v>240</v>
      </c>
      <c r="E66" s="101" t="s">
        <v>425</v>
      </c>
      <c r="F66" s="81" t="s">
        <v>586</v>
      </c>
      <c r="G66" s="80" t="s">
        <v>67</v>
      </c>
      <c r="H66" s="81">
        <v>595212</v>
      </c>
      <c r="I66" s="81">
        <v>6802487</v>
      </c>
      <c r="J66" s="81">
        <v>1223</v>
      </c>
      <c r="K66" s="81" t="s">
        <v>20</v>
      </c>
      <c r="L66" s="101" t="s">
        <v>590</v>
      </c>
      <c r="M66" s="81">
        <v>0.5</v>
      </c>
      <c r="N66" s="81" t="s">
        <v>485</v>
      </c>
      <c r="O66" s="81"/>
      <c r="P66" s="84"/>
      <c r="Q66" s="84"/>
      <c r="R66" s="84"/>
      <c r="S66" s="84">
        <v>0.6</v>
      </c>
      <c r="T66" s="84">
        <v>0.4</v>
      </c>
      <c r="U66" s="84"/>
      <c r="V66" s="84">
        <f t="shared" ref="V66:V129" si="7">SUM(P66:U66)</f>
        <v>1</v>
      </c>
      <c r="W66" s="81" t="s">
        <v>86</v>
      </c>
      <c r="X66" s="81" t="s">
        <v>245</v>
      </c>
      <c r="Y66" s="81" t="s">
        <v>502</v>
      </c>
      <c r="Z66" s="81" t="s">
        <v>587</v>
      </c>
      <c r="AA66" s="81" t="s">
        <v>359</v>
      </c>
      <c r="AB66">
        <v>1531140</v>
      </c>
      <c r="AC66" t="s">
        <v>20</v>
      </c>
      <c r="AD66" t="s">
        <v>857</v>
      </c>
      <c r="AE66">
        <v>2.63</v>
      </c>
      <c r="AF66">
        <v>75.19</v>
      </c>
      <c r="AG66">
        <v>4.93</v>
      </c>
      <c r="AH66">
        <v>85.6</v>
      </c>
      <c r="AI66">
        <v>103</v>
      </c>
      <c r="AJ66">
        <v>51.8</v>
      </c>
      <c r="AK66">
        <v>17.5</v>
      </c>
      <c r="AL66">
        <v>1838</v>
      </c>
      <c r="AM66">
        <v>3.48</v>
      </c>
      <c r="AN66">
        <v>41</v>
      </c>
      <c r="AO66">
        <v>0.8</v>
      </c>
      <c r="AP66">
        <v>3.7</v>
      </c>
      <c r="AQ66">
        <v>0.5</v>
      </c>
      <c r="AR66">
        <v>58</v>
      </c>
      <c r="AS66">
        <v>0.5</v>
      </c>
      <c r="AT66">
        <v>0.85</v>
      </c>
      <c r="AU66">
        <v>0.1</v>
      </c>
      <c r="AV66">
        <v>39</v>
      </c>
      <c r="AW66">
        <v>1.77</v>
      </c>
      <c r="AX66">
        <v>0.129</v>
      </c>
      <c r="AY66">
        <v>8.6</v>
      </c>
      <c r="AZ66">
        <v>28.6</v>
      </c>
      <c r="BA66">
        <v>0.41</v>
      </c>
      <c r="BB66">
        <v>198.4</v>
      </c>
      <c r="BC66">
        <v>2.1999999999999999E-2</v>
      </c>
      <c r="BD66">
        <v>6</v>
      </c>
      <c r="BE66">
        <v>0.92</v>
      </c>
      <c r="BF66">
        <v>2.1999999999999999E-2</v>
      </c>
      <c r="BG66">
        <v>0.04</v>
      </c>
      <c r="BH66">
        <v>0.2</v>
      </c>
      <c r="BI66">
        <v>2.6</v>
      </c>
      <c r="BJ66">
        <v>0.09</v>
      </c>
      <c r="BK66">
        <v>0.31</v>
      </c>
      <c r="BL66">
        <v>57</v>
      </c>
      <c r="BM66">
        <v>1.4</v>
      </c>
      <c r="BN66">
        <v>0.03</v>
      </c>
      <c r="BO66">
        <v>2.5</v>
      </c>
      <c r="BP66">
        <v>0.44</v>
      </c>
      <c r="BQ66">
        <v>0.05</v>
      </c>
      <c r="BR66">
        <v>0.08</v>
      </c>
      <c r="BS66">
        <v>0.67</v>
      </c>
      <c r="BT66">
        <v>2.9</v>
      </c>
      <c r="BU66">
        <v>0.4</v>
      </c>
      <c r="BV66">
        <v>2.5000000000000001E-2</v>
      </c>
      <c r="BW66">
        <v>3.3</v>
      </c>
      <c r="BX66">
        <v>7.98</v>
      </c>
      <c r="BY66">
        <v>17.8</v>
      </c>
      <c r="BZ66">
        <v>0.01</v>
      </c>
      <c r="CA66">
        <v>1</v>
      </c>
      <c r="CB66">
        <v>0.4</v>
      </c>
      <c r="CC66">
        <v>4.5999999999999996</v>
      </c>
      <c r="CD66">
        <v>5</v>
      </c>
      <c r="CE66">
        <v>4</v>
      </c>
      <c r="CF66" s="108">
        <f t="shared" ref="CF66:CF129" si="8">SUM(AP66+CD66+CE66)</f>
        <v>12.7</v>
      </c>
      <c r="CG66" s="108">
        <f t="shared" ref="CG66:CG129" si="9">SUM(AJ66+AZ66+BA66+AW66)</f>
        <v>82.58</v>
      </c>
      <c r="CH66" s="108">
        <f t="shared" ref="CH66:CH129" si="10">SUM(AI66+AN66+AP66+AT66+AU66+BH66+BJ66+BL66+BM66+BN66)</f>
        <v>207.36999999999998</v>
      </c>
      <c r="CI66" s="108">
        <f t="shared" ref="CI66:CI129" si="11">SUM(AL66+AM66+AR66+AW66+BA66+BB66+BT66)</f>
        <v>2102.96</v>
      </c>
      <c r="CJ66" s="108">
        <f t="shared" ref="CJ66:CJ129" si="12">SUM(AF66+AG66+AH66+AI66+AJ66+BB66)</f>
        <v>518.92000000000007</v>
      </c>
      <c r="CK66" s="108">
        <f t="shared" ref="CK66:CK129" si="13">SUM(AE66+AJ66+AK66+AL66+AM66)</f>
        <v>1913.41</v>
      </c>
    </row>
    <row r="67" spans="1:89" x14ac:dyDescent="0.3">
      <c r="A67" s="78">
        <v>1531141</v>
      </c>
      <c r="B67" s="82" t="s">
        <v>241</v>
      </c>
      <c r="C67" s="79">
        <v>42627</v>
      </c>
      <c r="D67" s="81" t="s">
        <v>240</v>
      </c>
      <c r="E67" s="101" t="s">
        <v>425</v>
      </c>
      <c r="F67" s="81" t="s">
        <v>588</v>
      </c>
      <c r="G67" s="80" t="s">
        <v>67</v>
      </c>
      <c r="H67" s="81">
        <v>595181</v>
      </c>
      <c r="I67" s="81">
        <v>6802441</v>
      </c>
      <c r="J67" s="81">
        <v>1225</v>
      </c>
      <c r="K67" s="81" t="s">
        <v>20</v>
      </c>
      <c r="L67" s="101" t="s">
        <v>589</v>
      </c>
      <c r="M67" s="81">
        <v>0.6</v>
      </c>
      <c r="N67" s="81" t="s">
        <v>481</v>
      </c>
      <c r="O67" s="81"/>
      <c r="P67" s="84"/>
      <c r="Q67" s="84"/>
      <c r="R67" s="84"/>
      <c r="S67" s="84">
        <v>0.9</v>
      </c>
      <c r="T67" s="84">
        <v>0.1</v>
      </c>
      <c r="U67" s="84"/>
      <c r="V67" s="84">
        <f t="shared" si="7"/>
        <v>1</v>
      </c>
      <c r="W67" s="81" t="s">
        <v>82</v>
      </c>
      <c r="X67" s="81" t="s">
        <v>533</v>
      </c>
      <c r="Y67" s="81" t="s">
        <v>519</v>
      </c>
      <c r="Z67" s="81" t="s">
        <v>591</v>
      </c>
      <c r="AA67" s="81"/>
      <c r="AB67">
        <v>1531141</v>
      </c>
      <c r="AC67" t="s">
        <v>20</v>
      </c>
      <c r="AD67" t="s">
        <v>857</v>
      </c>
      <c r="AE67">
        <v>1.29</v>
      </c>
      <c r="AF67">
        <v>72.680000000000007</v>
      </c>
      <c r="AG67">
        <v>11.32</v>
      </c>
      <c r="AH67">
        <v>89.7</v>
      </c>
      <c r="AI67">
        <v>157</v>
      </c>
      <c r="AJ67">
        <v>79.5</v>
      </c>
      <c r="AK67">
        <v>19.899999999999999</v>
      </c>
      <c r="AL67">
        <v>529</v>
      </c>
      <c r="AM67">
        <v>4.24</v>
      </c>
      <c r="AN67">
        <v>11.1</v>
      </c>
      <c r="AO67">
        <v>0.6</v>
      </c>
      <c r="AP67">
        <v>5.8</v>
      </c>
      <c r="AQ67">
        <v>2.2000000000000002</v>
      </c>
      <c r="AR67">
        <v>39.6</v>
      </c>
      <c r="AS67">
        <v>0.14000000000000001</v>
      </c>
      <c r="AT67">
        <v>0.57999999999999996</v>
      </c>
      <c r="AU67">
        <v>0.13</v>
      </c>
      <c r="AV67">
        <v>100</v>
      </c>
      <c r="AW67">
        <v>0.84</v>
      </c>
      <c r="AX67">
        <v>7.9000000000000001E-2</v>
      </c>
      <c r="AY67">
        <v>15.7</v>
      </c>
      <c r="AZ67">
        <v>100.5</v>
      </c>
      <c r="BA67">
        <v>1.52</v>
      </c>
      <c r="BB67">
        <v>172.4</v>
      </c>
      <c r="BC67">
        <v>0.123</v>
      </c>
      <c r="BD67">
        <v>4</v>
      </c>
      <c r="BE67">
        <v>2.41</v>
      </c>
      <c r="BF67">
        <v>2.1000000000000001E-2</v>
      </c>
      <c r="BG67">
        <v>0.09</v>
      </c>
      <c r="BH67">
        <v>0.05</v>
      </c>
      <c r="BI67">
        <v>11.1</v>
      </c>
      <c r="BJ67">
        <v>0.11</v>
      </c>
      <c r="BK67">
        <v>1E-3</v>
      </c>
      <c r="BL67">
        <v>56</v>
      </c>
      <c r="BM67">
        <v>0.2</v>
      </c>
      <c r="BN67">
        <v>0.04</v>
      </c>
      <c r="BO67">
        <v>7.1</v>
      </c>
      <c r="BP67">
        <v>0.8</v>
      </c>
      <c r="BQ67">
        <v>0.05</v>
      </c>
      <c r="BR67">
        <v>0.16</v>
      </c>
      <c r="BS67">
        <v>1.01</v>
      </c>
      <c r="BT67">
        <v>8.4</v>
      </c>
      <c r="BU67">
        <v>5.4</v>
      </c>
      <c r="BV67">
        <v>2.5000000000000001E-2</v>
      </c>
      <c r="BW67">
        <v>8.1999999999999993</v>
      </c>
      <c r="BX67">
        <v>15.78</v>
      </c>
      <c r="BY67">
        <v>28.6</v>
      </c>
      <c r="BZ67">
        <v>0.04</v>
      </c>
      <c r="CA67">
        <v>0.5</v>
      </c>
      <c r="CB67">
        <v>0.5</v>
      </c>
      <c r="CC67">
        <v>17.899999999999999</v>
      </c>
      <c r="CD67">
        <v>5</v>
      </c>
      <c r="CE67">
        <v>1</v>
      </c>
      <c r="CF67" s="108">
        <f t="shared" si="8"/>
        <v>11.8</v>
      </c>
      <c r="CG67" s="108">
        <f t="shared" si="9"/>
        <v>182.36</v>
      </c>
      <c r="CH67" s="108">
        <f t="shared" si="10"/>
        <v>231.01000000000002</v>
      </c>
      <c r="CI67" s="108">
        <f t="shared" si="11"/>
        <v>756</v>
      </c>
      <c r="CJ67" s="108">
        <f t="shared" si="12"/>
        <v>582.6</v>
      </c>
      <c r="CK67" s="108">
        <f t="shared" si="13"/>
        <v>633.93000000000006</v>
      </c>
    </row>
    <row r="68" spans="1:89" x14ac:dyDescent="0.3">
      <c r="A68" s="78">
        <v>1531142</v>
      </c>
      <c r="B68" s="82" t="s">
        <v>241</v>
      </c>
      <c r="C68" s="79">
        <v>42627</v>
      </c>
      <c r="D68" s="81" t="s">
        <v>240</v>
      </c>
      <c r="E68" s="101" t="s">
        <v>425</v>
      </c>
      <c r="F68" s="81" t="s">
        <v>592</v>
      </c>
      <c r="G68" s="80" t="s">
        <v>67</v>
      </c>
      <c r="H68" s="81">
        <v>595153</v>
      </c>
      <c r="I68" s="81">
        <v>6802403</v>
      </c>
      <c r="J68" s="81">
        <v>1227</v>
      </c>
      <c r="K68" s="81" t="s">
        <v>20</v>
      </c>
      <c r="L68" s="101" t="s">
        <v>530</v>
      </c>
      <c r="M68" s="81">
        <v>0.6</v>
      </c>
      <c r="N68" s="81" t="s">
        <v>481</v>
      </c>
      <c r="O68" s="81"/>
      <c r="P68" s="84"/>
      <c r="Q68" s="84"/>
      <c r="R68" s="84"/>
      <c r="S68" s="84">
        <v>0.9</v>
      </c>
      <c r="T68" s="84">
        <v>0.1</v>
      </c>
      <c r="U68" s="84"/>
      <c r="V68" s="84">
        <f t="shared" si="7"/>
        <v>1</v>
      </c>
      <c r="W68" s="81" t="s">
        <v>88</v>
      </c>
      <c r="X68" s="81" t="s">
        <v>245</v>
      </c>
      <c r="Y68" s="81" t="s">
        <v>519</v>
      </c>
      <c r="Z68" s="81" t="s">
        <v>593</v>
      </c>
      <c r="AA68" s="81" t="s">
        <v>375</v>
      </c>
      <c r="AB68">
        <v>1531142</v>
      </c>
      <c r="AC68" t="s">
        <v>20</v>
      </c>
      <c r="AD68" t="s">
        <v>857</v>
      </c>
      <c r="AE68">
        <v>1.65</v>
      </c>
      <c r="AF68">
        <v>45.96</v>
      </c>
      <c r="AG68">
        <v>7.09</v>
      </c>
      <c r="AH68">
        <v>96.6</v>
      </c>
      <c r="AI68">
        <v>102</v>
      </c>
      <c r="AJ68">
        <v>65.3</v>
      </c>
      <c r="AK68">
        <v>21.3</v>
      </c>
      <c r="AL68">
        <v>519</v>
      </c>
      <c r="AM68">
        <v>4.68</v>
      </c>
      <c r="AN68">
        <v>13</v>
      </c>
      <c r="AO68">
        <v>0.6</v>
      </c>
      <c r="AP68">
        <v>7.8</v>
      </c>
      <c r="AQ68">
        <v>2.1</v>
      </c>
      <c r="AR68">
        <v>34.5</v>
      </c>
      <c r="AS68">
        <v>0.15</v>
      </c>
      <c r="AT68">
        <v>0.56000000000000005</v>
      </c>
      <c r="AU68">
        <v>0.1</v>
      </c>
      <c r="AV68">
        <v>104</v>
      </c>
      <c r="AW68">
        <v>0.75</v>
      </c>
      <c r="AX68">
        <v>7.8E-2</v>
      </c>
      <c r="AY68">
        <v>11.5</v>
      </c>
      <c r="AZ68">
        <v>108</v>
      </c>
      <c r="BA68">
        <v>1.54</v>
      </c>
      <c r="BB68">
        <v>123.2</v>
      </c>
      <c r="BC68">
        <v>0.13400000000000001</v>
      </c>
      <c r="BD68">
        <v>4</v>
      </c>
      <c r="BE68">
        <v>2.36</v>
      </c>
      <c r="BF68">
        <v>1.7999999999999999E-2</v>
      </c>
      <c r="BG68">
        <v>0.08</v>
      </c>
      <c r="BH68">
        <v>0.05</v>
      </c>
      <c r="BI68">
        <v>9.3000000000000007</v>
      </c>
      <c r="BJ68">
        <v>0.09</v>
      </c>
      <c r="BK68">
        <v>1E-3</v>
      </c>
      <c r="BL68">
        <v>48</v>
      </c>
      <c r="BM68">
        <v>0.3</v>
      </c>
      <c r="BN68">
        <v>0.03</v>
      </c>
      <c r="BO68">
        <v>7</v>
      </c>
      <c r="BP68">
        <v>0.71</v>
      </c>
      <c r="BQ68">
        <v>0.05</v>
      </c>
      <c r="BR68">
        <v>0.21</v>
      </c>
      <c r="BS68">
        <v>1.06</v>
      </c>
      <c r="BT68">
        <v>7.6</v>
      </c>
      <c r="BU68">
        <v>0.9</v>
      </c>
      <c r="BV68">
        <v>2.5000000000000001E-2</v>
      </c>
      <c r="BW68">
        <v>8.6</v>
      </c>
      <c r="BX68">
        <v>9</v>
      </c>
      <c r="BY68">
        <v>24.1</v>
      </c>
      <c r="BZ68">
        <v>0.03</v>
      </c>
      <c r="CA68">
        <v>1</v>
      </c>
      <c r="CB68">
        <v>0.4</v>
      </c>
      <c r="CC68">
        <v>17.2</v>
      </c>
      <c r="CD68">
        <v>5</v>
      </c>
      <c r="CE68">
        <v>2</v>
      </c>
      <c r="CF68" s="108">
        <f t="shared" si="8"/>
        <v>14.8</v>
      </c>
      <c r="CG68" s="108">
        <f t="shared" si="9"/>
        <v>175.59</v>
      </c>
      <c r="CH68" s="108">
        <f t="shared" si="10"/>
        <v>171.93</v>
      </c>
      <c r="CI68" s="108">
        <f t="shared" si="11"/>
        <v>691.27</v>
      </c>
      <c r="CJ68" s="108">
        <f t="shared" si="12"/>
        <v>440.15</v>
      </c>
      <c r="CK68" s="108">
        <f t="shared" si="13"/>
        <v>611.92999999999995</v>
      </c>
    </row>
    <row r="69" spans="1:89" x14ac:dyDescent="0.3">
      <c r="A69" s="78">
        <v>1531143</v>
      </c>
      <c r="B69" s="82" t="s">
        <v>241</v>
      </c>
      <c r="C69" s="79">
        <v>42627</v>
      </c>
      <c r="D69" s="81" t="s">
        <v>240</v>
      </c>
      <c r="E69" s="101" t="s">
        <v>425</v>
      </c>
      <c r="F69" s="81" t="s">
        <v>594</v>
      </c>
      <c r="G69" s="80" t="s">
        <v>67</v>
      </c>
      <c r="H69" s="81">
        <v>595123</v>
      </c>
      <c r="I69" s="81">
        <v>6802364</v>
      </c>
      <c r="J69" s="81">
        <v>1233</v>
      </c>
      <c r="K69" s="81" t="s">
        <v>20</v>
      </c>
      <c r="L69" s="101" t="s">
        <v>595</v>
      </c>
      <c r="M69" s="81">
        <v>0.7</v>
      </c>
      <c r="N69" s="81" t="s">
        <v>481</v>
      </c>
      <c r="O69" s="81"/>
      <c r="P69" s="84"/>
      <c r="Q69" s="84"/>
      <c r="R69" s="84"/>
      <c r="S69" s="84">
        <v>0.9</v>
      </c>
      <c r="T69" s="84">
        <v>0.1</v>
      </c>
      <c r="U69" s="84"/>
      <c r="V69" s="84">
        <f t="shared" si="7"/>
        <v>1</v>
      </c>
      <c r="W69" s="81" t="s">
        <v>82</v>
      </c>
      <c r="X69" s="81" t="s">
        <v>245</v>
      </c>
      <c r="Y69" s="81" t="s">
        <v>519</v>
      </c>
      <c r="Z69" s="81" t="s">
        <v>596</v>
      </c>
      <c r="AA69" s="81" t="s">
        <v>359</v>
      </c>
      <c r="AB69">
        <v>1531143</v>
      </c>
      <c r="AC69" t="s">
        <v>20</v>
      </c>
      <c r="AD69" t="s">
        <v>857</v>
      </c>
      <c r="AE69">
        <v>1.26</v>
      </c>
      <c r="AF69">
        <v>69.98</v>
      </c>
      <c r="AG69">
        <v>8.02</v>
      </c>
      <c r="AH69">
        <v>91</v>
      </c>
      <c r="AI69">
        <v>158</v>
      </c>
      <c r="AJ69">
        <v>79.599999999999994</v>
      </c>
      <c r="AK69">
        <v>23.5</v>
      </c>
      <c r="AL69">
        <v>512</v>
      </c>
      <c r="AM69">
        <v>4.12</v>
      </c>
      <c r="AN69">
        <v>12</v>
      </c>
      <c r="AO69">
        <v>0.8</v>
      </c>
      <c r="AP69">
        <v>4</v>
      </c>
      <c r="AQ69">
        <v>2.7</v>
      </c>
      <c r="AR69">
        <v>37.700000000000003</v>
      </c>
      <c r="AS69">
        <v>0.25</v>
      </c>
      <c r="AT69">
        <v>0.7</v>
      </c>
      <c r="AU69">
        <v>0.13</v>
      </c>
      <c r="AV69">
        <v>94</v>
      </c>
      <c r="AW69">
        <v>0.8</v>
      </c>
      <c r="AX69">
        <v>7.5999999999999998E-2</v>
      </c>
      <c r="AY69">
        <v>15.8</v>
      </c>
      <c r="AZ69">
        <v>88.8</v>
      </c>
      <c r="BA69">
        <v>1.38</v>
      </c>
      <c r="BB69">
        <v>163</v>
      </c>
      <c r="BC69">
        <v>0.114</v>
      </c>
      <c r="BD69">
        <v>4</v>
      </c>
      <c r="BE69">
        <v>2.21</v>
      </c>
      <c r="BF69">
        <v>0.02</v>
      </c>
      <c r="BG69">
        <v>0.09</v>
      </c>
      <c r="BH69">
        <v>0.05</v>
      </c>
      <c r="BI69">
        <v>9.9</v>
      </c>
      <c r="BJ69">
        <v>0.1</v>
      </c>
      <c r="BK69">
        <v>0.03</v>
      </c>
      <c r="BL69">
        <v>64</v>
      </c>
      <c r="BM69">
        <v>0.7</v>
      </c>
      <c r="BN69">
        <v>0.02</v>
      </c>
      <c r="BO69">
        <v>6.2</v>
      </c>
      <c r="BP69">
        <v>0.73</v>
      </c>
      <c r="BQ69">
        <v>0.05</v>
      </c>
      <c r="BR69">
        <v>0.24</v>
      </c>
      <c r="BS69">
        <v>1.26</v>
      </c>
      <c r="BT69">
        <v>9</v>
      </c>
      <c r="BU69">
        <v>0.8</v>
      </c>
      <c r="BV69">
        <v>2.5000000000000001E-2</v>
      </c>
      <c r="BW69">
        <v>10.9</v>
      </c>
      <c r="BX69">
        <v>15.02</v>
      </c>
      <c r="BY69">
        <v>33.6</v>
      </c>
      <c r="BZ69">
        <v>0.03</v>
      </c>
      <c r="CA69">
        <v>0.5</v>
      </c>
      <c r="CB69">
        <v>0.4</v>
      </c>
      <c r="CC69">
        <v>16.100000000000001</v>
      </c>
      <c r="CD69">
        <v>13</v>
      </c>
      <c r="CE69">
        <v>1</v>
      </c>
      <c r="CF69" s="108">
        <f t="shared" si="8"/>
        <v>18</v>
      </c>
      <c r="CG69" s="108">
        <f t="shared" si="9"/>
        <v>170.57999999999998</v>
      </c>
      <c r="CH69" s="108">
        <f t="shared" si="10"/>
        <v>239.7</v>
      </c>
      <c r="CI69" s="108">
        <f t="shared" si="11"/>
        <v>728</v>
      </c>
      <c r="CJ69" s="108">
        <f t="shared" si="12"/>
        <v>569.6</v>
      </c>
      <c r="CK69" s="108">
        <f t="shared" si="13"/>
        <v>620.48</v>
      </c>
    </row>
    <row r="70" spans="1:89" x14ac:dyDescent="0.3">
      <c r="A70" s="78">
        <v>1531144</v>
      </c>
      <c r="B70" s="82" t="s">
        <v>241</v>
      </c>
      <c r="C70" s="79">
        <v>42627</v>
      </c>
      <c r="D70" s="81" t="s">
        <v>240</v>
      </c>
      <c r="E70" s="101" t="s">
        <v>425</v>
      </c>
      <c r="F70" s="81" t="s">
        <v>597</v>
      </c>
      <c r="G70" s="80" t="s">
        <v>67</v>
      </c>
      <c r="H70" s="81">
        <v>595090</v>
      </c>
      <c r="I70" s="81">
        <v>6802323</v>
      </c>
      <c r="J70" s="81">
        <v>1230</v>
      </c>
      <c r="K70" s="81" t="s">
        <v>20</v>
      </c>
      <c r="L70" s="101" t="s">
        <v>584</v>
      </c>
      <c r="M70" s="81">
        <v>0.7</v>
      </c>
      <c r="N70" s="81" t="s">
        <v>481</v>
      </c>
      <c r="O70" s="81"/>
      <c r="P70" s="84"/>
      <c r="Q70" s="84"/>
      <c r="R70" s="84"/>
      <c r="S70" s="84">
        <v>0.9</v>
      </c>
      <c r="T70" s="84">
        <v>0.1</v>
      </c>
      <c r="U70" s="84"/>
      <c r="V70" s="84">
        <f t="shared" si="7"/>
        <v>1</v>
      </c>
      <c r="W70" s="81" t="s">
        <v>86</v>
      </c>
      <c r="X70" s="81" t="s">
        <v>245</v>
      </c>
      <c r="Y70" s="81" t="s">
        <v>598</v>
      </c>
      <c r="Z70" s="81" t="s">
        <v>549</v>
      </c>
      <c r="AA70" s="81"/>
      <c r="AB70">
        <v>1531144</v>
      </c>
      <c r="AC70" t="s">
        <v>20</v>
      </c>
      <c r="AD70" t="s">
        <v>857</v>
      </c>
      <c r="AE70">
        <v>1.02</v>
      </c>
      <c r="AF70">
        <v>89.78</v>
      </c>
      <c r="AG70">
        <v>6.52</v>
      </c>
      <c r="AH70">
        <v>85.1</v>
      </c>
      <c r="AI70">
        <v>123</v>
      </c>
      <c r="AJ70">
        <v>105.2</v>
      </c>
      <c r="AK70">
        <v>24.2</v>
      </c>
      <c r="AL70">
        <v>804</v>
      </c>
      <c r="AM70">
        <v>4.16</v>
      </c>
      <c r="AN70">
        <v>10.3</v>
      </c>
      <c r="AO70">
        <v>0.6</v>
      </c>
      <c r="AP70">
        <v>3.6</v>
      </c>
      <c r="AQ70">
        <v>2.2000000000000002</v>
      </c>
      <c r="AR70">
        <v>39.1</v>
      </c>
      <c r="AS70">
        <v>0.42</v>
      </c>
      <c r="AT70">
        <v>0.56999999999999995</v>
      </c>
      <c r="AU70">
        <v>0.11</v>
      </c>
      <c r="AV70">
        <v>97</v>
      </c>
      <c r="AW70">
        <v>0.89</v>
      </c>
      <c r="AX70">
        <v>9.0999999999999998E-2</v>
      </c>
      <c r="AY70">
        <v>14.2</v>
      </c>
      <c r="AZ70">
        <v>105.4</v>
      </c>
      <c r="BA70">
        <v>1.6</v>
      </c>
      <c r="BB70">
        <v>143.4</v>
      </c>
      <c r="BC70">
        <v>0.11899999999999999</v>
      </c>
      <c r="BD70">
        <v>5</v>
      </c>
      <c r="BE70">
        <v>2.17</v>
      </c>
      <c r="BF70">
        <v>2.3E-2</v>
      </c>
      <c r="BG70">
        <v>0.12</v>
      </c>
      <c r="BH70">
        <v>0.05</v>
      </c>
      <c r="BI70">
        <v>10.5</v>
      </c>
      <c r="BJ70">
        <v>0.12</v>
      </c>
      <c r="BK70">
        <v>0.03</v>
      </c>
      <c r="BL70">
        <v>79</v>
      </c>
      <c r="BM70">
        <v>0.6</v>
      </c>
      <c r="BN70">
        <v>0.03</v>
      </c>
      <c r="BO70">
        <v>6</v>
      </c>
      <c r="BP70">
        <v>0.84</v>
      </c>
      <c r="BQ70">
        <v>0.05</v>
      </c>
      <c r="BR70">
        <v>0.22</v>
      </c>
      <c r="BS70">
        <v>1.06</v>
      </c>
      <c r="BT70">
        <v>10.8</v>
      </c>
      <c r="BU70">
        <v>0.8</v>
      </c>
      <c r="BV70">
        <v>2.5000000000000001E-2</v>
      </c>
      <c r="BW70">
        <v>10.199999999999999</v>
      </c>
      <c r="BX70">
        <v>13.4</v>
      </c>
      <c r="BY70">
        <v>30.8</v>
      </c>
      <c r="BZ70">
        <v>0.03</v>
      </c>
      <c r="CA70">
        <v>0.5</v>
      </c>
      <c r="CB70">
        <v>0.5</v>
      </c>
      <c r="CC70">
        <v>15.3</v>
      </c>
      <c r="CD70">
        <v>5</v>
      </c>
      <c r="CE70">
        <v>3</v>
      </c>
      <c r="CF70" s="108">
        <f t="shared" si="8"/>
        <v>11.6</v>
      </c>
      <c r="CG70" s="108">
        <f t="shared" si="9"/>
        <v>213.09</v>
      </c>
      <c r="CH70" s="108">
        <f t="shared" si="10"/>
        <v>217.38000000000002</v>
      </c>
      <c r="CI70" s="108">
        <f t="shared" si="11"/>
        <v>1003.9499999999999</v>
      </c>
      <c r="CJ70" s="108">
        <f t="shared" si="12"/>
        <v>553</v>
      </c>
      <c r="CK70" s="108">
        <f t="shared" si="13"/>
        <v>938.57999999999993</v>
      </c>
    </row>
    <row r="71" spans="1:89" x14ac:dyDescent="0.3">
      <c r="A71" s="78">
        <v>1531145</v>
      </c>
      <c r="B71" s="82" t="s">
        <v>241</v>
      </c>
      <c r="C71" s="79">
        <v>42627</v>
      </c>
      <c r="D71" s="81" t="s">
        <v>240</v>
      </c>
      <c r="E71" s="101" t="s">
        <v>425</v>
      </c>
      <c r="F71" s="81" t="s">
        <v>599</v>
      </c>
      <c r="G71" s="80" t="s">
        <v>67</v>
      </c>
      <c r="H71" s="81">
        <v>595064</v>
      </c>
      <c r="I71" s="81">
        <v>6802278</v>
      </c>
      <c r="J71" s="81">
        <v>1228</v>
      </c>
      <c r="K71" s="81" t="s">
        <v>20</v>
      </c>
      <c r="L71" s="101" t="s">
        <v>600</v>
      </c>
      <c r="M71" s="81">
        <v>0.6</v>
      </c>
      <c r="N71" s="81" t="s">
        <v>485</v>
      </c>
      <c r="O71" s="81"/>
      <c r="P71" s="84"/>
      <c r="Q71" s="84"/>
      <c r="R71" s="84"/>
      <c r="S71" s="84">
        <v>0.8</v>
      </c>
      <c r="T71" s="84">
        <v>0.2</v>
      </c>
      <c r="U71" s="84"/>
      <c r="V71" s="84">
        <f t="shared" si="7"/>
        <v>1</v>
      </c>
      <c r="W71" s="81" t="s">
        <v>86</v>
      </c>
      <c r="X71" s="81" t="s">
        <v>245</v>
      </c>
      <c r="Y71" s="81" t="s">
        <v>231</v>
      </c>
      <c r="Z71" s="81" t="s">
        <v>549</v>
      </c>
      <c r="AA71" s="81" t="s">
        <v>375</v>
      </c>
      <c r="AB71">
        <v>1531145</v>
      </c>
      <c r="AC71" t="s">
        <v>20</v>
      </c>
      <c r="AD71" t="s">
        <v>857</v>
      </c>
      <c r="AE71">
        <v>1.1100000000000001</v>
      </c>
      <c r="AF71">
        <v>74.900000000000006</v>
      </c>
      <c r="AG71">
        <v>6.78</v>
      </c>
      <c r="AH71">
        <v>93</v>
      </c>
      <c r="AI71">
        <v>139</v>
      </c>
      <c r="AJ71">
        <v>79</v>
      </c>
      <c r="AK71">
        <v>21.4</v>
      </c>
      <c r="AL71">
        <v>442</v>
      </c>
      <c r="AM71">
        <v>4.3899999999999997</v>
      </c>
      <c r="AN71">
        <v>12.4</v>
      </c>
      <c r="AO71">
        <v>0.6</v>
      </c>
      <c r="AP71">
        <v>4</v>
      </c>
      <c r="AQ71">
        <v>2.2999999999999998</v>
      </c>
      <c r="AR71">
        <v>37.9</v>
      </c>
      <c r="AS71">
        <v>0.32</v>
      </c>
      <c r="AT71">
        <v>0.68</v>
      </c>
      <c r="AU71">
        <v>0.11</v>
      </c>
      <c r="AV71">
        <v>93</v>
      </c>
      <c r="AW71">
        <v>0.92</v>
      </c>
      <c r="AX71">
        <v>8.5999999999999993E-2</v>
      </c>
      <c r="AY71">
        <v>15</v>
      </c>
      <c r="AZ71">
        <v>95.1</v>
      </c>
      <c r="BA71">
        <v>1.35</v>
      </c>
      <c r="BB71">
        <v>139.1</v>
      </c>
      <c r="BC71">
        <v>0.124</v>
      </c>
      <c r="BD71">
        <v>4</v>
      </c>
      <c r="BE71">
        <v>2.09</v>
      </c>
      <c r="BF71">
        <v>2.1000000000000001E-2</v>
      </c>
      <c r="BG71">
        <v>0.1</v>
      </c>
      <c r="BH71">
        <v>0.05</v>
      </c>
      <c r="BI71">
        <v>10.3</v>
      </c>
      <c r="BJ71">
        <v>0.11</v>
      </c>
      <c r="BK71">
        <v>0.04</v>
      </c>
      <c r="BL71">
        <v>50</v>
      </c>
      <c r="BM71">
        <v>0.9</v>
      </c>
      <c r="BN71">
        <v>0.05</v>
      </c>
      <c r="BO71">
        <v>6</v>
      </c>
      <c r="BP71">
        <v>0.7</v>
      </c>
      <c r="BQ71">
        <v>0.05</v>
      </c>
      <c r="BR71">
        <v>0.25</v>
      </c>
      <c r="BS71">
        <v>1.17</v>
      </c>
      <c r="BT71">
        <v>9.8000000000000007</v>
      </c>
      <c r="BU71">
        <v>0.7</v>
      </c>
      <c r="BV71">
        <v>2.5000000000000001E-2</v>
      </c>
      <c r="BW71">
        <v>11.9</v>
      </c>
      <c r="BX71">
        <v>15</v>
      </c>
      <c r="BY71">
        <v>31.5</v>
      </c>
      <c r="BZ71">
        <v>0.04</v>
      </c>
      <c r="CA71">
        <v>1</v>
      </c>
      <c r="CB71">
        <v>0.5</v>
      </c>
      <c r="CC71">
        <v>15.9</v>
      </c>
      <c r="CD71">
        <v>16</v>
      </c>
      <c r="CE71">
        <v>2</v>
      </c>
      <c r="CF71" s="108">
        <f t="shared" si="8"/>
        <v>22</v>
      </c>
      <c r="CG71" s="108">
        <f t="shared" si="9"/>
        <v>176.36999999999998</v>
      </c>
      <c r="CH71" s="108">
        <f t="shared" si="10"/>
        <v>207.30000000000007</v>
      </c>
      <c r="CI71" s="108">
        <f t="shared" si="11"/>
        <v>635.45999999999992</v>
      </c>
      <c r="CJ71" s="108">
        <f t="shared" si="12"/>
        <v>531.78</v>
      </c>
      <c r="CK71" s="108">
        <f t="shared" si="13"/>
        <v>547.9</v>
      </c>
    </row>
    <row r="72" spans="1:89" x14ac:dyDescent="0.3">
      <c r="A72" s="78">
        <v>1531146</v>
      </c>
      <c r="B72" s="82" t="s">
        <v>241</v>
      </c>
      <c r="C72" s="79">
        <v>42627</v>
      </c>
      <c r="D72" s="81" t="s">
        <v>240</v>
      </c>
      <c r="E72" s="101" t="s">
        <v>425</v>
      </c>
      <c r="F72" s="81" t="s">
        <v>601</v>
      </c>
      <c r="G72" s="80" t="s">
        <v>67</v>
      </c>
      <c r="H72" s="81">
        <v>595030</v>
      </c>
      <c r="I72" s="81">
        <v>6802246</v>
      </c>
      <c r="J72" s="81">
        <v>1231</v>
      </c>
      <c r="K72" s="81" t="s">
        <v>20</v>
      </c>
      <c r="L72" s="101" t="s">
        <v>530</v>
      </c>
      <c r="M72" s="81">
        <v>0.6</v>
      </c>
      <c r="N72" s="81" t="s">
        <v>485</v>
      </c>
      <c r="O72" s="81"/>
      <c r="P72" s="84"/>
      <c r="Q72" s="84"/>
      <c r="R72" s="84"/>
      <c r="S72" s="84">
        <v>0.75</v>
      </c>
      <c r="T72" s="84">
        <v>0.25</v>
      </c>
      <c r="U72" s="84"/>
      <c r="V72" s="84">
        <f t="shared" si="7"/>
        <v>1</v>
      </c>
      <c r="W72" s="81" t="s">
        <v>86</v>
      </c>
      <c r="X72" s="81" t="s">
        <v>87</v>
      </c>
      <c r="Y72" s="81" t="s">
        <v>125</v>
      </c>
      <c r="Z72" s="81" t="s">
        <v>561</v>
      </c>
      <c r="AA72" s="81"/>
      <c r="AB72">
        <v>1531146</v>
      </c>
      <c r="AC72" t="s">
        <v>20</v>
      </c>
      <c r="AD72" t="s">
        <v>857</v>
      </c>
      <c r="AE72">
        <v>1.37</v>
      </c>
      <c r="AF72">
        <v>67.95</v>
      </c>
      <c r="AG72">
        <v>6.01</v>
      </c>
      <c r="AH72">
        <v>64.400000000000006</v>
      </c>
      <c r="AI72">
        <v>124</v>
      </c>
      <c r="AJ72">
        <v>62.2</v>
      </c>
      <c r="AK72">
        <v>16</v>
      </c>
      <c r="AL72">
        <v>676</v>
      </c>
      <c r="AM72">
        <v>3.17</v>
      </c>
      <c r="AN72">
        <v>11.6</v>
      </c>
      <c r="AO72">
        <v>0.7</v>
      </c>
      <c r="AP72">
        <v>4.7</v>
      </c>
      <c r="AQ72">
        <v>1.1000000000000001</v>
      </c>
      <c r="AR72">
        <v>43.4</v>
      </c>
      <c r="AS72">
        <v>0.16</v>
      </c>
      <c r="AT72">
        <v>0.73</v>
      </c>
      <c r="AU72">
        <v>0.11</v>
      </c>
      <c r="AV72">
        <v>65</v>
      </c>
      <c r="AW72">
        <v>1.2</v>
      </c>
      <c r="AX72">
        <v>7.2999999999999995E-2</v>
      </c>
      <c r="AY72">
        <v>13.9</v>
      </c>
      <c r="AZ72">
        <v>68.599999999999994</v>
      </c>
      <c r="BA72">
        <v>1.05</v>
      </c>
      <c r="BB72">
        <v>142</v>
      </c>
      <c r="BC72">
        <v>7.1999999999999995E-2</v>
      </c>
      <c r="BD72">
        <v>4</v>
      </c>
      <c r="BE72">
        <v>1.7</v>
      </c>
      <c r="BF72">
        <v>2.3E-2</v>
      </c>
      <c r="BG72">
        <v>7.0000000000000007E-2</v>
      </c>
      <c r="BH72">
        <v>0.2</v>
      </c>
      <c r="BI72">
        <v>6.3</v>
      </c>
      <c r="BJ72">
        <v>0.09</v>
      </c>
      <c r="BK72">
        <v>0.06</v>
      </c>
      <c r="BL72">
        <v>49</v>
      </c>
      <c r="BM72">
        <v>0.6</v>
      </c>
      <c r="BN72">
        <v>0.03</v>
      </c>
      <c r="BO72">
        <v>5</v>
      </c>
      <c r="BP72">
        <v>0.61</v>
      </c>
      <c r="BQ72">
        <v>0.05</v>
      </c>
      <c r="BR72">
        <v>0.1</v>
      </c>
      <c r="BS72">
        <v>1.0900000000000001</v>
      </c>
      <c r="BT72">
        <v>6.6</v>
      </c>
      <c r="BU72">
        <v>0.6</v>
      </c>
      <c r="BV72">
        <v>2.5000000000000001E-2</v>
      </c>
      <c r="BW72">
        <v>5</v>
      </c>
      <c r="BX72">
        <v>12.71</v>
      </c>
      <c r="BY72">
        <v>26.2</v>
      </c>
      <c r="BZ72">
        <v>0.04</v>
      </c>
      <c r="CA72">
        <v>0.5</v>
      </c>
      <c r="CB72">
        <v>0.4</v>
      </c>
      <c r="CC72">
        <v>12</v>
      </c>
      <c r="CD72">
        <v>5</v>
      </c>
      <c r="CE72">
        <v>1</v>
      </c>
      <c r="CF72" s="108">
        <f t="shared" si="8"/>
        <v>10.7</v>
      </c>
      <c r="CG72" s="108">
        <f t="shared" si="9"/>
        <v>133.05000000000001</v>
      </c>
      <c r="CH72" s="108">
        <f t="shared" si="10"/>
        <v>191.05999999999997</v>
      </c>
      <c r="CI72" s="108">
        <f t="shared" si="11"/>
        <v>873.42</v>
      </c>
      <c r="CJ72" s="108">
        <f t="shared" si="12"/>
        <v>466.56</v>
      </c>
      <c r="CK72" s="108">
        <f t="shared" si="13"/>
        <v>758.7399999999999</v>
      </c>
    </row>
    <row r="73" spans="1:89" x14ac:dyDescent="0.3">
      <c r="A73" s="78">
        <v>1531147</v>
      </c>
      <c r="B73" s="82" t="s">
        <v>241</v>
      </c>
      <c r="C73" s="79">
        <v>42627</v>
      </c>
      <c r="D73" s="81" t="s">
        <v>240</v>
      </c>
      <c r="E73" s="101" t="s">
        <v>425</v>
      </c>
      <c r="F73" s="81" t="s">
        <v>602</v>
      </c>
      <c r="G73" s="80" t="s">
        <v>67</v>
      </c>
      <c r="H73" s="81">
        <v>594999</v>
      </c>
      <c r="I73" s="81">
        <v>6802206</v>
      </c>
      <c r="J73" s="81">
        <v>1232</v>
      </c>
      <c r="K73" s="81" t="s">
        <v>20</v>
      </c>
      <c r="L73" s="101" t="s">
        <v>603</v>
      </c>
      <c r="M73" s="81">
        <v>0.7</v>
      </c>
      <c r="N73" s="81" t="s">
        <v>481</v>
      </c>
      <c r="O73" s="81"/>
      <c r="P73" s="84">
        <v>0.1</v>
      </c>
      <c r="Q73" s="84"/>
      <c r="R73" s="84"/>
      <c r="S73" s="84">
        <v>0.8</v>
      </c>
      <c r="T73" s="84">
        <v>0.1</v>
      </c>
      <c r="U73" s="84"/>
      <c r="V73" s="84">
        <f t="shared" si="7"/>
        <v>1</v>
      </c>
      <c r="W73" s="81" t="s">
        <v>82</v>
      </c>
      <c r="X73" s="81" t="s">
        <v>245</v>
      </c>
      <c r="Y73" s="81" t="s">
        <v>519</v>
      </c>
      <c r="Z73" s="81" t="s">
        <v>561</v>
      </c>
      <c r="AA73" s="81" t="s">
        <v>428</v>
      </c>
      <c r="AB73">
        <v>1531147</v>
      </c>
      <c r="AC73" t="s">
        <v>20</v>
      </c>
      <c r="AD73" t="s">
        <v>857</v>
      </c>
      <c r="AE73">
        <v>1.4</v>
      </c>
      <c r="AF73">
        <v>89.87</v>
      </c>
      <c r="AG73">
        <v>8.4600000000000009</v>
      </c>
      <c r="AH73">
        <v>87.3</v>
      </c>
      <c r="AI73">
        <v>171</v>
      </c>
      <c r="AJ73">
        <v>92.8</v>
      </c>
      <c r="AK73">
        <v>23.8</v>
      </c>
      <c r="AL73">
        <v>526</v>
      </c>
      <c r="AM73">
        <v>4.4800000000000004</v>
      </c>
      <c r="AN73">
        <v>14.7</v>
      </c>
      <c r="AO73">
        <v>0.9</v>
      </c>
      <c r="AP73">
        <v>3.8</v>
      </c>
      <c r="AQ73">
        <v>2.8</v>
      </c>
      <c r="AR73">
        <v>38.200000000000003</v>
      </c>
      <c r="AS73">
        <v>0.28999999999999998</v>
      </c>
      <c r="AT73">
        <v>0.88</v>
      </c>
      <c r="AU73">
        <v>0.14000000000000001</v>
      </c>
      <c r="AV73">
        <v>93</v>
      </c>
      <c r="AW73">
        <v>0.87</v>
      </c>
      <c r="AX73">
        <v>7.4999999999999997E-2</v>
      </c>
      <c r="AY73">
        <v>18.3</v>
      </c>
      <c r="AZ73">
        <v>84.6</v>
      </c>
      <c r="BA73">
        <v>1.3</v>
      </c>
      <c r="BB73">
        <v>179.1</v>
      </c>
      <c r="BC73">
        <v>0.107</v>
      </c>
      <c r="BD73">
        <v>4</v>
      </c>
      <c r="BE73">
        <v>2.1800000000000002</v>
      </c>
      <c r="BF73">
        <v>2.1000000000000001E-2</v>
      </c>
      <c r="BG73">
        <v>0.09</v>
      </c>
      <c r="BH73">
        <v>0.05</v>
      </c>
      <c r="BI73">
        <v>10.199999999999999</v>
      </c>
      <c r="BJ73">
        <v>0.1</v>
      </c>
      <c r="BK73">
        <v>0.03</v>
      </c>
      <c r="BL73">
        <v>60</v>
      </c>
      <c r="BM73">
        <v>0.9</v>
      </c>
      <c r="BN73">
        <v>0.05</v>
      </c>
      <c r="BO73">
        <v>6</v>
      </c>
      <c r="BP73">
        <v>0.71</v>
      </c>
      <c r="BQ73">
        <v>0.05</v>
      </c>
      <c r="BR73">
        <v>0.21</v>
      </c>
      <c r="BS73">
        <v>1.31</v>
      </c>
      <c r="BT73">
        <v>9.6</v>
      </c>
      <c r="BU73">
        <v>0.9</v>
      </c>
      <c r="BV73">
        <v>2.5000000000000001E-2</v>
      </c>
      <c r="BW73">
        <v>12.6</v>
      </c>
      <c r="BX73">
        <v>17.23</v>
      </c>
      <c r="BY73">
        <v>37.6</v>
      </c>
      <c r="BZ73">
        <v>0.04</v>
      </c>
      <c r="CA73">
        <v>0.5</v>
      </c>
      <c r="CB73">
        <v>0.6</v>
      </c>
      <c r="CC73">
        <v>16.8</v>
      </c>
      <c r="CD73">
        <v>5</v>
      </c>
      <c r="CE73">
        <v>2</v>
      </c>
      <c r="CF73" s="108">
        <f t="shared" si="8"/>
        <v>10.8</v>
      </c>
      <c r="CG73" s="108">
        <f t="shared" si="9"/>
        <v>179.57</v>
      </c>
      <c r="CH73" s="108">
        <f t="shared" si="10"/>
        <v>251.62</v>
      </c>
      <c r="CI73" s="108">
        <f t="shared" si="11"/>
        <v>759.55000000000007</v>
      </c>
      <c r="CJ73" s="108">
        <f t="shared" si="12"/>
        <v>628.53</v>
      </c>
      <c r="CK73" s="108">
        <f t="shared" si="13"/>
        <v>648.48</v>
      </c>
    </row>
    <row r="74" spans="1:89" x14ac:dyDescent="0.3">
      <c r="A74" s="78">
        <v>1531148</v>
      </c>
      <c r="B74" s="82" t="s">
        <v>241</v>
      </c>
      <c r="C74" s="79">
        <v>42627</v>
      </c>
      <c r="D74" s="81" t="s">
        <v>240</v>
      </c>
      <c r="E74" s="101" t="s">
        <v>425</v>
      </c>
      <c r="F74" s="81" t="s">
        <v>604</v>
      </c>
      <c r="G74" s="80" t="s">
        <v>67</v>
      </c>
      <c r="H74" s="81">
        <v>594967</v>
      </c>
      <c r="I74" s="81">
        <v>6802163</v>
      </c>
      <c r="J74" s="81">
        <v>1235</v>
      </c>
      <c r="K74" s="81" t="s">
        <v>20</v>
      </c>
      <c r="L74" s="101" t="s">
        <v>605</v>
      </c>
      <c r="M74" s="81">
        <v>0.7</v>
      </c>
      <c r="N74" s="81" t="s">
        <v>485</v>
      </c>
      <c r="O74" s="81"/>
      <c r="P74" s="84"/>
      <c r="Q74" s="84"/>
      <c r="R74" s="84"/>
      <c r="S74" s="84">
        <v>0.8</v>
      </c>
      <c r="T74" s="84">
        <v>0.2</v>
      </c>
      <c r="U74" s="84"/>
      <c r="V74" s="84">
        <f t="shared" si="7"/>
        <v>1</v>
      </c>
      <c r="W74" s="81" t="s">
        <v>86</v>
      </c>
      <c r="X74" s="81" t="s">
        <v>360</v>
      </c>
      <c r="Y74" s="81" t="s">
        <v>519</v>
      </c>
      <c r="Z74" s="81" t="s">
        <v>561</v>
      </c>
      <c r="AA74" s="81" t="s">
        <v>359</v>
      </c>
      <c r="AB74">
        <v>1531148</v>
      </c>
      <c r="AC74" t="s">
        <v>20</v>
      </c>
      <c r="AD74" t="s">
        <v>857</v>
      </c>
      <c r="AE74">
        <v>1.29</v>
      </c>
      <c r="AF74">
        <v>63.07</v>
      </c>
      <c r="AG74">
        <v>6.92</v>
      </c>
      <c r="AH74">
        <v>89</v>
      </c>
      <c r="AI74">
        <v>136</v>
      </c>
      <c r="AJ74">
        <v>71.3</v>
      </c>
      <c r="AK74">
        <v>23.9</v>
      </c>
      <c r="AL74">
        <v>749</v>
      </c>
      <c r="AM74">
        <v>3.79</v>
      </c>
      <c r="AN74">
        <v>9.9</v>
      </c>
      <c r="AO74">
        <v>0.7</v>
      </c>
      <c r="AP74">
        <v>4.9000000000000004</v>
      </c>
      <c r="AQ74">
        <v>1.9</v>
      </c>
      <c r="AR74">
        <v>41</v>
      </c>
      <c r="AS74">
        <v>0.24</v>
      </c>
      <c r="AT74">
        <v>0.61</v>
      </c>
      <c r="AU74">
        <v>0.11</v>
      </c>
      <c r="AV74">
        <v>86</v>
      </c>
      <c r="AW74">
        <v>0.96</v>
      </c>
      <c r="AX74">
        <v>7.8E-2</v>
      </c>
      <c r="AY74">
        <v>12.8</v>
      </c>
      <c r="AZ74">
        <v>85.4</v>
      </c>
      <c r="BA74">
        <v>1.39</v>
      </c>
      <c r="BB74">
        <v>132.5</v>
      </c>
      <c r="BC74">
        <v>0.109</v>
      </c>
      <c r="BD74">
        <v>4</v>
      </c>
      <c r="BE74">
        <v>2.09</v>
      </c>
      <c r="BF74">
        <v>2.1000000000000001E-2</v>
      </c>
      <c r="BG74">
        <v>0.09</v>
      </c>
      <c r="BH74">
        <v>0.05</v>
      </c>
      <c r="BI74">
        <v>8.3000000000000007</v>
      </c>
      <c r="BJ74">
        <v>0.09</v>
      </c>
      <c r="BK74">
        <v>0.04</v>
      </c>
      <c r="BL74">
        <v>42</v>
      </c>
      <c r="BM74">
        <v>0.3</v>
      </c>
      <c r="BN74">
        <v>0.05</v>
      </c>
      <c r="BO74">
        <v>6</v>
      </c>
      <c r="BP74">
        <v>0.7</v>
      </c>
      <c r="BQ74">
        <v>0.05</v>
      </c>
      <c r="BR74">
        <v>0.14000000000000001</v>
      </c>
      <c r="BS74">
        <v>1.18</v>
      </c>
      <c r="BT74">
        <v>8.8000000000000007</v>
      </c>
      <c r="BU74">
        <v>0.6</v>
      </c>
      <c r="BV74">
        <v>2.5000000000000001E-2</v>
      </c>
      <c r="BW74">
        <v>6.9</v>
      </c>
      <c r="BX74">
        <v>10.81</v>
      </c>
      <c r="BY74">
        <v>29.4</v>
      </c>
      <c r="BZ74">
        <v>0.03</v>
      </c>
      <c r="CA74">
        <v>0.5</v>
      </c>
      <c r="CB74">
        <v>0.5</v>
      </c>
      <c r="CC74">
        <v>17.100000000000001</v>
      </c>
      <c r="CD74">
        <v>5</v>
      </c>
      <c r="CE74">
        <v>1</v>
      </c>
      <c r="CF74" s="108">
        <f t="shared" si="8"/>
        <v>10.9</v>
      </c>
      <c r="CG74" s="108">
        <f t="shared" si="9"/>
        <v>159.04999999999998</v>
      </c>
      <c r="CH74" s="108">
        <f t="shared" si="10"/>
        <v>194.01000000000008</v>
      </c>
      <c r="CI74" s="108">
        <f t="shared" si="11"/>
        <v>937.43999999999994</v>
      </c>
      <c r="CJ74" s="108">
        <f t="shared" si="12"/>
        <v>498.79</v>
      </c>
      <c r="CK74" s="108">
        <f t="shared" si="13"/>
        <v>849.28</v>
      </c>
    </row>
    <row r="75" spans="1:89" x14ac:dyDescent="0.3">
      <c r="A75" s="78">
        <v>1531149</v>
      </c>
      <c r="B75" s="82" t="s">
        <v>241</v>
      </c>
      <c r="C75" s="79">
        <v>42627</v>
      </c>
      <c r="D75" s="81" t="s">
        <v>240</v>
      </c>
      <c r="E75" s="101" t="s">
        <v>425</v>
      </c>
      <c r="F75" s="81" t="s">
        <v>606</v>
      </c>
      <c r="G75" s="80" t="s">
        <v>67</v>
      </c>
      <c r="H75" s="81">
        <v>594941</v>
      </c>
      <c r="I75" s="81">
        <v>6802128</v>
      </c>
      <c r="J75" s="81">
        <v>1235</v>
      </c>
      <c r="K75" s="81" t="s">
        <v>20</v>
      </c>
      <c r="L75" s="101" t="s">
        <v>672</v>
      </c>
      <c r="M75" s="81">
        <v>0.7</v>
      </c>
      <c r="N75" s="81" t="s">
        <v>481</v>
      </c>
      <c r="O75" s="81"/>
      <c r="P75" s="84"/>
      <c r="Q75" s="84"/>
      <c r="R75" s="84"/>
      <c r="S75" s="84">
        <v>0.9</v>
      </c>
      <c r="T75" s="84">
        <v>0.1</v>
      </c>
      <c r="U75" s="84"/>
      <c r="V75" s="84">
        <f t="shared" si="7"/>
        <v>1</v>
      </c>
      <c r="W75" s="81" t="s">
        <v>88</v>
      </c>
      <c r="X75" s="81" t="s">
        <v>87</v>
      </c>
      <c r="Y75" s="81" t="s">
        <v>231</v>
      </c>
      <c r="Z75" s="81" t="s">
        <v>561</v>
      </c>
      <c r="AA75" s="81" t="s">
        <v>375</v>
      </c>
      <c r="AB75">
        <v>1531149</v>
      </c>
      <c r="AC75" t="s">
        <v>20</v>
      </c>
      <c r="AD75" t="s">
        <v>857</v>
      </c>
      <c r="AE75">
        <v>1.2</v>
      </c>
      <c r="AF75">
        <v>83.47</v>
      </c>
      <c r="AG75">
        <v>6.86</v>
      </c>
      <c r="AH75">
        <v>85.8</v>
      </c>
      <c r="AI75">
        <v>156</v>
      </c>
      <c r="AJ75">
        <v>107.2</v>
      </c>
      <c r="AK75">
        <v>26.6</v>
      </c>
      <c r="AL75">
        <v>1102</v>
      </c>
      <c r="AM75">
        <v>4.46</v>
      </c>
      <c r="AN75">
        <v>11.3</v>
      </c>
      <c r="AO75">
        <v>0.5</v>
      </c>
      <c r="AP75">
        <v>3.6</v>
      </c>
      <c r="AQ75">
        <v>1.7</v>
      </c>
      <c r="AR75">
        <v>44.9</v>
      </c>
      <c r="AS75">
        <v>0.26</v>
      </c>
      <c r="AT75">
        <v>0.49</v>
      </c>
      <c r="AU75">
        <v>0.1</v>
      </c>
      <c r="AV75">
        <v>100</v>
      </c>
      <c r="AW75">
        <v>1.07</v>
      </c>
      <c r="AX75">
        <v>9.4E-2</v>
      </c>
      <c r="AY75">
        <v>12.1</v>
      </c>
      <c r="AZ75">
        <v>109</v>
      </c>
      <c r="BA75">
        <v>1.74</v>
      </c>
      <c r="BB75">
        <v>147.80000000000001</v>
      </c>
      <c r="BC75">
        <v>0.125</v>
      </c>
      <c r="BD75">
        <v>5</v>
      </c>
      <c r="BE75">
        <v>2.33</v>
      </c>
      <c r="BF75">
        <v>2.3E-2</v>
      </c>
      <c r="BG75">
        <v>0.12</v>
      </c>
      <c r="BH75">
        <v>0.05</v>
      </c>
      <c r="BI75">
        <v>10.1</v>
      </c>
      <c r="BJ75">
        <v>0.12</v>
      </c>
      <c r="BK75">
        <v>0.03</v>
      </c>
      <c r="BL75">
        <v>55</v>
      </c>
      <c r="BM75">
        <v>0.4</v>
      </c>
      <c r="BN75">
        <v>0.04</v>
      </c>
      <c r="BO75">
        <v>6.3</v>
      </c>
      <c r="BP75">
        <v>0.86</v>
      </c>
      <c r="BQ75">
        <v>0.05</v>
      </c>
      <c r="BR75">
        <v>0.14000000000000001</v>
      </c>
      <c r="BS75">
        <v>0.96</v>
      </c>
      <c r="BT75">
        <v>9.8000000000000007</v>
      </c>
      <c r="BU75">
        <v>2</v>
      </c>
      <c r="BV75">
        <v>2.5000000000000001E-2</v>
      </c>
      <c r="BW75">
        <v>6.9</v>
      </c>
      <c r="BX75">
        <v>11.45</v>
      </c>
      <c r="BY75">
        <v>26.4</v>
      </c>
      <c r="BZ75">
        <v>0.03</v>
      </c>
      <c r="CA75">
        <v>0.5</v>
      </c>
      <c r="CB75">
        <v>0.6</v>
      </c>
      <c r="CC75">
        <v>16.2</v>
      </c>
      <c r="CD75">
        <v>5</v>
      </c>
      <c r="CE75">
        <v>3</v>
      </c>
      <c r="CF75" s="108">
        <f t="shared" si="8"/>
        <v>11.6</v>
      </c>
      <c r="CG75" s="108">
        <f t="shared" si="9"/>
        <v>219.01</v>
      </c>
      <c r="CH75" s="108">
        <f t="shared" si="10"/>
        <v>227.10000000000002</v>
      </c>
      <c r="CI75" s="108">
        <f t="shared" si="11"/>
        <v>1311.77</v>
      </c>
      <c r="CJ75" s="108">
        <f t="shared" si="12"/>
        <v>587.13</v>
      </c>
      <c r="CK75" s="108">
        <f t="shared" si="13"/>
        <v>1241.46</v>
      </c>
    </row>
    <row r="76" spans="1:89" x14ac:dyDescent="0.3">
      <c r="A76" s="78">
        <v>1531150</v>
      </c>
      <c r="B76" s="82" t="s">
        <v>241</v>
      </c>
      <c r="C76" s="79">
        <v>42627</v>
      </c>
      <c r="D76" s="81" t="s">
        <v>240</v>
      </c>
      <c r="E76" s="101" t="s">
        <v>425</v>
      </c>
      <c r="F76" s="81" t="s">
        <v>607</v>
      </c>
      <c r="G76" s="80" t="s">
        <v>67</v>
      </c>
      <c r="H76" s="81">
        <v>594913</v>
      </c>
      <c r="I76" s="81">
        <v>6802081</v>
      </c>
      <c r="J76" s="81">
        <v>1231</v>
      </c>
      <c r="K76" s="81" t="s">
        <v>20</v>
      </c>
      <c r="L76" s="101" t="s">
        <v>530</v>
      </c>
      <c r="M76" s="81">
        <v>0.7</v>
      </c>
      <c r="N76" s="81" t="s">
        <v>481</v>
      </c>
      <c r="O76" s="81"/>
      <c r="P76" s="84"/>
      <c r="Q76" s="84"/>
      <c r="R76" s="84"/>
      <c r="S76" s="84">
        <v>0.9</v>
      </c>
      <c r="T76" s="84">
        <v>0.1</v>
      </c>
      <c r="U76" s="84"/>
      <c r="V76" s="84">
        <f t="shared" si="7"/>
        <v>1</v>
      </c>
      <c r="W76" s="81" t="s">
        <v>82</v>
      </c>
      <c r="X76" s="81" t="s">
        <v>533</v>
      </c>
      <c r="Y76" s="81" t="s">
        <v>231</v>
      </c>
      <c r="Z76" s="81" t="s">
        <v>561</v>
      </c>
      <c r="AA76" s="81" t="s">
        <v>359</v>
      </c>
      <c r="AB76">
        <v>1531150</v>
      </c>
      <c r="AC76" t="s">
        <v>20</v>
      </c>
      <c r="AD76" t="s">
        <v>857</v>
      </c>
      <c r="AE76">
        <v>1.44</v>
      </c>
      <c r="AF76">
        <v>103.28</v>
      </c>
      <c r="AG76">
        <v>8.41</v>
      </c>
      <c r="AH76">
        <v>88.2</v>
      </c>
      <c r="AI76">
        <v>180</v>
      </c>
      <c r="AJ76">
        <v>121.2</v>
      </c>
      <c r="AK76">
        <v>25.8</v>
      </c>
      <c r="AL76">
        <v>734</v>
      </c>
      <c r="AM76">
        <v>4.3099999999999996</v>
      </c>
      <c r="AN76">
        <v>11.4</v>
      </c>
      <c r="AO76">
        <v>0.7</v>
      </c>
      <c r="AP76">
        <v>3.4</v>
      </c>
      <c r="AQ76">
        <v>1.8</v>
      </c>
      <c r="AR76">
        <v>43</v>
      </c>
      <c r="AS76">
        <v>0.34</v>
      </c>
      <c r="AT76">
        <v>0.69</v>
      </c>
      <c r="AU76">
        <v>0.1</v>
      </c>
      <c r="AV76">
        <v>96</v>
      </c>
      <c r="AW76">
        <v>1.1000000000000001</v>
      </c>
      <c r="AX76">
        <v>8.8999999999999996E-2</v>
      </c>
      <c r="AY76">
        <v>13.7</v>
      </c>
      <c r="AZ76">
        <v>106</v>
      </c>
      <c r="BA76">
        <v>1.67</v>
      </c>
      <c r="BB76">
        <v>157.1</v>
      </c>
      <c r="BC76">
        <v>0.11600000000000001</v>
      </c>
      <c r="BD76">
        <v>6</v>
      </c>
      <c r="BE76">
        <v>2.16</v>
      </c>
      <c r="BF76">
        <v>2.3E-2</v>
      </c>
      <c r="BG76">
        <v>0.12</v>
      </c>
      <c r="BH76">
        <v>0.05</v>
      </c>
      <c r="BI76">
        <v>9.9</v>
      </c>
      <c r="BJ76">
        <v>0.12</v>
      </c>
      <c r="BK76">
        <v>0.03</v>
      </c>
      <c r="BL76">
        <v>55</v>
      </c>
      <c r="BM76">
        <v>0.4</v>
      </c>
      <c r="BN76">
        <v>0.04</v>
      </c>
      <c r="BO76">
        <v>6</v>
      </c>
      <c r="BP76">
        <v>0.78</v>
      </c>
      <c r="BQ76">
        <v>0.05</v>
      </c>
      <c r="BR76">
        <v>0.19</v>
      </c>
      <c r="BS76">
        <v>1.1000000000000001</v>
      </c>
      <c r="BT76">
        <v>9.9</v>
      </c>
      <c r="BU76">
        <v>2.4</v>
      </c>
      <c r="BV76">
        <v>2.5000000000000001E-2</v>
      </c>
      <c r="BW76">
        <v>7.5</v>
      </c>
      <c r="BX76">
        <v>15.32</v>
      </c>
      <c r="BY76">
        <v>26.7</v>
      </c>
      <c r="BZ76">
        <v>0.03</v>
      </c>
      <c r="CA76">
        <v>1</v>
      </c>
      <c r="CB76">
        <v>0.5</v>
      </c>
      <c r="CC76">
        <v>15.5</v>
      </c>
      <c r="CD76">
        <v>5</v>
      </c>
      <c r="CE76">
        <v>1</v>
      </c>
      <c r="CF76" s="108">
        <f t="shared" si="8"/>
        <v>9.4</v>
      </c>
      <c r="CG76" s="108">
        <f t="shared" si="9"/>
        <v>229.96999999999997</v>
      </c>
      <c r="CH76" s="108">
        <f t="shared" si="10"/>
        <v>251.20000000000002</v>
      </c>
      <c r="CI76" s="108">
        <f t="shared" si="11"/>
        <v>951.07999999999993</v>
      </c>
      <c r="CJ76" s="108">
        <f t="shared" si="12"/>
        <v>658.18999999999994</v>
      </c>
      <c r="CK76" s="108">
        <f t="shared" si="13"/>
        <v>886.75</v>
      </c>
    </row>
    <row r="77" spans="1:89" ht="30" x14ac:dyDescent="0.3">
      <c r="A77" s="78">
        <v>1531201</v>
      </c>
      <c r="B77" s="82" t="s">
        <v>224</v>
      </c>
      <c r="C77" s="79">
        <v>42608</v>
      </c>
      <c r="D77" s="80" t="s">
        <v>28</v>
      </c>
      <c r="E77" s="100" t="s">
        <v>26</v>
      </c>
      <c r="F77" s="80"/>
      <c r="G77" s="80" t="s">
        <v>67</v>
      </c>
      <c r="H77" s="81">
        <v>589418</v>
      </c>
      <c r="I77" s="81">
        <v>6806913</v>
      </c>
      <c r="J77" s="82">
        <v>1210</v>
      </c>
      <c r="K77" s="81" t="s">
        <v>20</v>
      </c>
      <c r="L77" s="100" t="s">
        <v>54</v>
      </c>
      <c r="M77" s="81">
        <v>0.2</v>
      </c>
      <c r="N77" s="81" t="s">
        <v>122</v>
      </c>
      <c r="O77" s="81"/>
      <c r="P77" s="84">
        <v>0</v>
      </c>
      <c r="Q77" s="84">
        <v>0</v>
      </c>
      <c r="R77" s="84">
        <v>0.6</v>
      </c>
      <c r="S77" s="84">
        <v>0</v>
      </c>
      <c r="T77" s="84">
        <v>0.4</v>
      </c>
      <c r="U77" s="84">
        <v>0</v>
      </c>
      <c r="V77" s="84">
        <f t="shared" si="7"/>
        <v>1</v>
      </c>
      <c r="W77" s="81" t="s">
        <v>88</v>
      </c>
      <c r="X77" s="81" t="s">
        <v>87</v>
      </c>
      <c r="Y77" s="81" t="s">
        <v>225</v>
      </c>
      <c r="Z77" s="81" t="s">
        <v>226</v>
      </c>
      <c r="AA77" s="81"/>
      <c r="AB77">
        <v>1531201</v>
      </c>
      <c r="AC77" t="s">
        <v>20</v>
      </c>
      <c r="AD77" t="s">
        <v>857</v>
      </c>
      <c r="AE77">
        <v>0.82</v>
      </c>
      <c r="AF77">
        <v>61.68</v>
      </c>
      <c r="AG77">
        <v>7.59</v>
      </c>
      <c r="AH77">
        <v>88.9</v>
      </c>
      <c r="AI77">
        <v>113</v>
      </c>
      <c r="AJ77">
        <v>97.3</v>
      </c>
      <c r="AK77">
        <v>24.5</v>
      </c>
      <c r="AL77">
        <v>677</v>
      </c>
      <c r="AM77">
        <v>3.88</v>
      </c>
      <c r="AN77">
        <v>8.8000000000000007</v>
      </c>
      <c r="AO77">
        <v>0.7</v>
      </c>
      <c r="AP77">
        <v>7.7</v>
      </c>
      <c r="AQ77">
        <v>2.5</v>
      </c>
      <c r="AR77">
        <v>42.8</v>
      </c>
      <c r="AS77">
        <v>0.18</v>
      </c>
      <c r="AT77">
        <v>0.64</v>
      </c>
      <c r="AU77">
        <v>0.14000000000000001</v>
      </c>
      <c r="AV77">
        <v>84</v>
      </c>
      <c r="AW77">
        <v>0.96</v>
      </c>
      <c r="AX77">
        <v>8.8999999999999996E-2</v>
      </c>
      <c r="AY77">
        <v>12.5</v>
      </c>
      <c r="AZ77">
        <v>84.6</v>
      </c>
      <c r="BA77">
        <v>1.58</v>
      </c>
      <c r="BB77">
        <v>117.8</v>
      </c>
      <c r="BC77">
        <v>0.14099999999999999</v>
      </c>
      <c r="BD77">
        <v>7</v>
      </c>
      <c r="BE77">
        <v>2.02</v>
      </c>
      <c r="BF77">
        <v>2.7E-2</v>
      </c>
      <c r="BG77">
        <v>0.13</v>
      </c>
      <c r="BH77">
        <v>0.05</v>
      </c>
      <c r="BI77">
        <v>7.4</v>
      </c>
      <c r="BJ77">
        <v>0.09</v>
      </c>
      <c r="BK77">
        <v>0.02</v>
      </c>
      <c r="BL77">
        <v>49</v>
      </c>
      <c r="BM77">
        <v>0.05</v>
      </c>
      <c r="BN77">
        <v>0.04</v>
      </c>
      <c r="BO77">
        <v>5.6</v>
      </c>
      <c r="BP77">
        <v>0.92</v>
      </c>
      <c r="BQ77">
        <v>0.05</v>
      </c>
      <c r="BR77">
        <v>0.1</v>
      </c>
      <c r="BS77">
        <v>0.74</v>
      </c>
      <c r="BT77">
        <v>8.5</v>
      </c>
      <c r="BU77">
        <v>1.5</v>
      </c>
      <c r="BV77">
        <v>2.5000000000000001E-2</v>
      </c>
      <c r="BW77">
        <v>6.3</v>
      </c>
      <c r="BX77">
        <v>8.94</v>
      </c>
      <c r="BY77">
        <v>25.9</v>
      </c>
      <c r="BZ77">
        <v>0.05</v>
      </c>
      <c r="CA77">
        <v>0.5</v>
      </c>
      <c r="CB77">
        <v>0.4</v>
      </c>
      <c r="CC77">
        <v>17.3</v>
      </c>
      <c r="CD77">
        <v>5</v>
      </c>
      <c r="CE77">
        <v>1</v>
      </c>
      <c r="CF77" s="108">
        <f t="shared" si="8"/>
        <v>13.7</v>
      </c>
      <c r="CG77" s="108">
        <f t="shared" si="9"/>
        <v>184.44</v>
      </c>
      <c r="CH77" s="108">
        <f t="shared" si="10"/>
        <v>179.51</v>
      </c>
      <c r="CI77" s="108">
        <f t="shared" si="11"/>
        <v>852.52</v>
      </c>
      <c r="CJ77" s="108">
        <f t="shared" si="12"/>
        <v>486.27000000000004</v>
      </c>
      <c r="CK77" s="108">
        <f t="shared" si="13"/>
        <v>803.5</v>
      </c>
    </row>
    <row r="78" spans="1:89" ht="30" x14ac:dyDescent="0.3">
      <c r="A78" s="78">
        <v>1531202</v>
      </c>
      <c r="B78" s="82" t="s">
        <v>224</v>
      </c>
      <c r="C78" s="79">
        <v>42608</v>
      </c>
      <c r="D78" s="80" t="s">
        <v>28</v>
      </c>
      <c r="E78" s="100" t="s">
        <v>26</v>
      </c>
      <c r="F78" s="80"/>
      <c r="G78" s="80" t="s">
        <v>67</v>
      </c>
      <c r="H78" s="81">
        <v>589389</v>
      </c>
      <c r="I78" s="81">
        <v>6806951</v>
      </c>
      <c r="J78" s="82">
        <v>1219</v>
      </c>
      <c r="K78" s="81" t="s">
        <v>20</v>
      </c>
      <c r="L78" s="100" t="s">
        <v>227</v>
      </c>
      <c r="M78" s="81">
        <v>0.2</v>
      </c>
      <c r="N78" s="81" t="s">
        <v>122</v>
      </c>
      <c r="O78" s="81"/>
      <c r="P78" s="84">
        <v>0.05</v>
      </c>
      <c r="Q78" s="84">
        <v>0</v>
      </c>
      <c r="R78" s="84">
        <v>0</v>
      </c>
      <c r="S78" s="84">
        <v>0.75</v>
      </c>
      <c r="T78" s="84">
        <v>0.2</v>
      </c>
      <c r="U78" s="84">
        <v>0</v>
      </c>
      <c r="V78" s="84">
        <f t="shared" si="7"/>
        <v>1</v>
      </c>
      <c r="W78" s="81" t="s">
        <v>88</v>
      </c>
      <c r="X78" s="81" t="s">
        <v>87</v>
      </c>
      <c r="Y78" s="81" t="s">
        <v>225</v>
      </c>
      <c r="Z78" s="81" t="s">
        <v>226</v>
      </c>
      <c r="AA78" s="81"/>
      <c r="AB78">
        <v>1531202</v>
      </c>
      <c r="AC78" t="s">
        <v>20</v>
      </c>
      <c r="AD78" t="s">
        <v>857</v>
      </c>
      <c r="AE78">
        <v>0.86</v>
      </c>
      <c r="AF78">
        <v>52.11</v>
      </c>
      <c r="AG78">
        <v>9</v>
      </c>
      <c r="AH78">
        <v>89.7</v>
      </c>
      <c r="AI78">
        <v>90</v>
      </c>
      <c r="AJ78">
        <v>91.5</v>
      </c>
      <c r="AK78">
        <v>22.5</v>
      </c>
      <c r="AL78">
        <v>394</v>
      </c>
      <c r="AM78">
        <v>3.87</v>
      </c>
      <c r="AN78">
        <v>7.2</v>
      </c>
      <c r="AO78">
        <v>0.8</v>
      </c>
      <c r="AP78">
        <v>3.4</v>
      </c>
      <c r="AQ78">
        <v>2.2999999999999998</v>
      </c>
      <c r="AR78">
        <v>39.9</v>
      </c>
      <c r="AS78">
        <v>0.17</v>
      </c>
      <c r="AT78">
        <v>0.61</v>
      </c>
      <c r="AU78">
        <v>0.15</v>
      </c>
      <c r="AV78">
        <v>91</v>
      </c>
      <c r="AW78">
        <v>0.79</v>
      </c>
      <c r="AX78">
        <v>5.1999999999999998E-2</v>
      </c>
      <c r="AY78">
        <v>12.1</v>
      </c>
      <c r="AZ78">
        <v>102.8</v>
      </c>
      <c r="BA78">
        <v>1.62</v>
      </c>
      <c r="BB78">
        <v>136.30000000000001</v>
      </c>
      <c r="BC78">
        <v>0.152</v>
      </c>
      <c r="BD78">
        <v>5</v>
      </c>
      <c r="BE78">
        <v>2.38</v>
      </c>
      <c r="BF78">
        <v>0.02</v>
      </c>
      <c r="BG78">
        <v>0.11</v>
      </c>
      <c r="BH78">
        <v>0.05</v>
      </c>
      <c r="BI78">
        <v>9</v>
      </c>
      <c r="BJ78">
        <v>0.11</v>
      </c>
      <c r="BK78">
        <v>0.03</v>
      </c>
      <c r="BL78">
        <v>54</v>
      </c>
      <c r="BM78">
        <v>0.1</v>
      </c>
      <c r="BN78">
        <v>0.04</v>
      </c>
      <c r="BO78">
        <v>6.4</v>
      </c>
      <c r="BP78">
        <v>0.93</v>
      </c>
      <c r="BQ78">
        <v>0.05</v>
      </c>
      <c r="BR78">
        <v>0.12</v>
      </c>
      <c r="BS78">
        <v>0.99</v>
      </c>
      <c r="BT78">
        <v>9.1999999999999993</v>
      </c>
      <c r="BU78">
        <v>1.7</v>
      </c>
      <c r="BV78">
        <v>2.5000000000000001E-2</v>
      </c>
      <c r="BW78">
        <v>5.5</v>
      </c>
      <c r="BX78">
        <v>8.19</v>
      </c>
      <c r="BY78">
        <v>26.4</v>
      </c>
      <c r="BZ78">
        <v>0.04</v>
      </c>
      <c r="CA78">
        <v>0.5</v>
      </c>
      <c r="CB78">
        <v>0.3</v>
      </c>
      <c r="CC78">
        <v>19.2</v>
      </c>
      <c r="CD78">
        <v>5</v>
      </c>
      <c r="CE78">
        <v>1</v>
      </c>
      <c r="CF78" s="108">
        <f t="shared" si="8"/>
        <v>9.4</v>
      </c>
      <c r="CG78" s="108">
        <f t="shared" si="9"/>
        <v>196.71</v>
      </c>
      <c r="CH78" s="108">
        <f t="shared" si="10"/>
        <v>155.66</v>
      </c>
      <c r="CI78" s="108">
        <f t="shared" si="11"/>
        <v>585.68000000000006</v>
      </c>
      <c r="CJ78" s="108">
        <f t="shared" si="12"/>
        <v>468.61</v>
      </c>
      <c r="CK78" s="108">
        <f t="shared" si="13"/>
        <v>512.73</v>
      </c>
    </row>
    <row r="79" spans="1:89" ht="30" x14ac:dyDescent="0.3">
      <c r="A79" s="78">
        <v>1531203</v>
      </c>
      <c r="B79" s="82" t="s">
        <v>224</v>
      </c>
      <c r="C79" s="79">
        <v>42608</v>
      </c>
      <c r="D79" s="80" t="s">
        <v>28</v>
      </c>
      <c r="E79" s="100" t="s">
        <v>26</v>
      </c>
      <c r="F79" s="80"/>
      <c r="G79" s="80" t="s">
        <v>67</v>
      </c>
      <c r="H79" s="81">
        <v>589337</v>
      </c>
      <c r="I79" s="81">
        <v>6806956</v>
      </c>
      <c r="J79" s="82">
        <v>1230</v>
      </c>
      <c r="K79" s="81" t="s">
        <v>20</v>
      </c>
      <c r="L79" s="100" t="s">
        <v>228</v>
      </c>
      <c r="M79" s="81">
        <v>0.2</v>
      </c>
      <c r="N79" s="81" t="s">
        <v>122</v>
      </c>
      <c r="O79" s="81"/>
      <c r="P79" s="84">
        <v>0</v>
      </c>
      <c r="Q79" s="84">
        <v>0.3</v>
      </c>
      <c r="R79" s="84">
        <v>0.4</v>
      </c>
      <c r="S79" s="84">
        <v>0</v>
      </c>
      <c r="T79" s="84">
        <v>0.3</v>
      </c>
      <c r="U79" s="84">
        <v>0</v>
      </c>
      <c r="V79" s="84">
        <f t="shared" si="7"/>
        <v>1</v>
      </c>
      <c r="W79" s="81" t="s">
        <v>88</v>
      </c>
      <c r="X79" s="81" t="s">
        <v>87</v>
      </c>
      <c r="Y79" s="81" t="s">
        <v>229</v>
      </c>
      <c r="Z79" s="81" t="s">
        <v>226</v>
      </c>
      <c r="AA79" s="81"/>
      <c r="AB79">
        <v>1531203</v>
      </c>
      <c r="AC79" t="s">
        <v>20</v>
      </c>
      <c r="AD79" t="s">
        <v>857</v>
      </c>
      <c r="AE79">
        <v>1.78</v>
      </c>
      <c r="AF79">
        <v>47.51</v>
      </c>
      <c r="AG79">
        <v>8.18</v>
      </c>
      <c r="AH79">
        <v>60.2</v>
      </c>
      <c r="AI79">
        <v>149</v>
      </c>
      <c r="AJ79">
        <v>57.9</v>
      </c>
      <c r="AK79">
        <v>35.299999999999997</v>
      </c>
      <c r="AL79">
        <v>1347</v>
      </c>
      <c r="AM79">
        <v>3.3</v>
      </c>
      <c r="AN79">
        <v>12.4</v>
      </c>
      <c r="AO79">
        <v>0.6</v>
      </c>
      <c r="AP79">
        <v>3.2</v>
      </c>
      <c r="AQ79">
        <v>1.6</v>
      </c>
      <c r="AR79">
        <v>39.200000000000003</v>
      </c>
      <c r="AS79">
        <v>0.16</v>
      </c>
      <c r="AT79">
        <v>0.64</v>
      </c>
      <c r="AU79">
        <v>0.12</v>
      </c>
      <c r="AV79">
        <v>64</v>
      </c>
      <c r="AW79">
        <v>0.8</v>
      </c>
      <c r="AX79">
        <v>7.1999999999999995E-2</v>
      </c>
      <c r="AY79">
        <v>9.1999999999999993</v>
      </c>
      <c r="AZ79">
        <v>58.6</v>
      </c>
      <c r="BA79">
        <v>0.98</v>
      </c>
      <c r="BB79">
        <v>131.80000000000001</v>
      </c>
      <c r="BC79">
        <v>8.8999999999999996E-2</v>
      </c>
      <c r="BD79">
        <v>5</v>
      </c>
      <c r="BE79">
        <v>1.46</v>
      </c>
      <c r="BF79">
        <v>3.7999999999999999E-2</v>
      </c>
      <c r="BG79">
        <v>0.09</v>
      </c>
      <c r="BH79">
        <v>0.1</v>
      </c>
      <c r="BI79">
        <v>5.6</v>
      </c>
      <c r="BJ79">
        <v>0.09</v>
      </c>
      <c r="BK79">
        <v>0.05</v>
      </c>
      <c r="BL79">
        <v>28</v>
      </c>
      <c r="BM79">
        <v>0.3</v>
      </c>
      <c r="BN79">
        <v>0.04</v>
      </c>
      <c r="BO79">
        <v>4.5</v>
      </c>
      <c r="BP79">
        <v>0.71</v>
      </c>
      <c r="BQ79">
        <v>0.05</v>
      </c>
      <c r="BR79">
        <v>0.04</v>
      </c>
      <c r="BS79">
        <v>0.87</v>
      </c>
      <c r="BT79">
        <v>7.5</v>
      </c>
      <c r="BU79">
        <v>3.8</v>
      </c>
      <c r="BV79">
        <v>2.5000000000000001E-2</v>
      </c>
      <c r="BW79">
        <v>3</v>
      </c>
      <c r="BX79">
        <v>6.03</v>
      </c>
      <c r="BY79">
        <v>21</v>
      </c>
      <c r="BZ79">
        <v>0.02</v>
      </c>
      <c r="CA79">
        <v>0.5</v>
      </c>
      <c r="CB79">
        <v>0.4</v>
      </c>
      <c r="CC79">
        <v>11.6</v>
      </c>
      <c r="CD79">
        <v>5</v>
      </c>
      <c r="CE79">
        <v>1</v>
      </c>
      <c r="CF79" s="108">
        <f t="shared" si="8"/>
        <v>9.1999999999999993</v>
      </c>
      <c r="CG79" s="108">
        <f t="shared" si="9"/>
        <v>118.28</v>
      </c>
      <c r="CH79" s="108">
        <f t="shared" si="10"/>
        <v>193.89</v>
      </c>
      <c r="CI79" s="108">
        <f t="shared" si="11"/>
        <v>1530.58</v>
      </c>
      <c r="CJ79" s="108">
        <f t="shared" si="12"/>
        <v>454.59</v>
      </c>
      <c r="CK79" s="108">
        <f t="shared" si="13"/>
        <v>1445.28</v>
      </c>
    </row>
    <row r="80" spans="1:89" ht="30" x14ac:dyDescent="0.3">
      <c r="A80" s="78">
        <v>1531204</v>
      </c>
      <c r="B80" s="82" t="s">
        <v>224</v>
      </c>
      <c r="C80" s="79">
        <v>42608</v>
      </c>
      <c r="D80" s="80" t="s">
        <v>28</v>
      </c>
      <c r="E80" s="100" t="s">
        <v>26</v>
      </c>
      <c r="F80" s="80"/>
      <c r="G80" s="80" t="s">
        <v>67</v>
      </c>
      <c r="H80" s="81">
        <v>589306</v>
      </c>
      <c r="I80" s="81">
        <v>6806999</v>
      </c>
      <c r="J80" s="82">
        <v>1231</v>
      </c>
      <c r="K80" s="81" t="s">
        <v>20</v>
      </c>
      <c r="L80" s="101" t="s">
        <v>230</v>
      </c>
      <c r="M80" s="81">
        <v>0.2</v>
      </c>
      <c r="N80" s="81" t="s">
        <v>122</v>
      </c>
      <c r="O80" s="81"/>
      <c r="P80" s="84">
        <v>0.15</v>
      </c>
      <c r="Q80" s="84">
        <v>0.05</v>
      </c>
      <c r="R80" s="84">
        <v>0</v>
      </c>
      <c r="S80" s="84">
        <v>0.5</v>
      </c>
      <c r="T80" s="84">
        <v>0.3</v>
      </c>
      <c r="U80" s="84">
        <v>0</v>
      </c>
      <c r="V80" s="84">
        <f t="shared" si="7"/>
        <v>1</v>
      </c>
      <c r="W80" s="81" t="s">
        <v>88</v>
      </c>
      <c r="X80" s="81" t="s">
        <v>87</v>
      </c>
      <c r="Y80" s="81" t="s">
        <v>231</v>
      </c>
      <c r="Z80" s="81" t="s">
        <v>226</v>
      </c>
      <c r="AA80" s="81"/>
      <c r="AB80">
        <v>1531204</v>
      </c>
      <c r="AC80" t="s">
        <v>20</v>
      </c>
      <c r="AD80" t="s">
        <v>857</v>
      </c>
      <c r="AE80">
        <v>0.94</v>
      </c>
      <c r="AF80">
        <v>52.1</v>
      </c>
      <c r="AG80">
        <v>9.01</v>
      </c>
      <c r="AH80">
        <v>93.3</v>
      </c>
      <c r="AI80">
        <v>77</v>
      </c>
      <c r="AJ80">
        <v>77.599999999999994</v>
      </c>
      <c r="AK80">
        <v>24.9</v>
      </c>
      <c r="AL80">
        <v>614</v>
      </c>
      <c r="AM80">
        <v>3.94</v>
      </c>
      <c r="AN80">
        <v>9.9</v>
      </c>
      <c r="AO80">
        <v>0.7</v>
      </c>
      <c r="AP80">
        <v>2.1</v>
      </c>
      <c r="AQ80">
        <v>2.7</v>
      </c>
      <c r="AR80">
        <v>38.4</v>
      </c>
      <c r="AS80">
        <v>0.23</v>
      </c>
      <c r="AT80">
        <v>0.63</v>
      </c>
      <c r="AU80">
        <v>0.14000000000000001</v>
      </c>
      <c r="AV80">
        <v>85</v>
      </c>
      <c r="AW80">
        <v>0.82</v>
      </c>
      <c r="AX80">
        <v>4.5999999999999999E-2</v>
      </c>
      <c r="AY80">
        <v>14</v>
      </c>
      <c r="AZ80">
        <v>87.8</v>
      </c>
      <c r="BA80">
        <v>1.48</v>
      </c>
      <c r="BB80">
        <v>148</v>
      </c>
      <c r="BC80">
        <v>0.14199999999999999</v>
      </c>
      <c r="BD80">
        <v>5</v>
      </c>
      <c r="BE80">
        <v>2.35</v>
      </c>
      <c r="BF80">
        <v>2.3E-2</v>
      </c>
      <c r="BG80">
        <v>0.12</v>
      </c>
      <c r="BH80">
        <v>0.05</v>
      </c>
      <c r="BI80">
        <v>7.7</v>
      </c>
      <c r="BJ80">
        <v>0.12</v>
      </c>
      <c r="BK80">
        <v>1E-3</v>
      </c>
      <c r="BL80">
        <v>43</v>
      </c>
      <c r="BM80">
        <v>0.1</v>
      </c>
      <c r="BN80">
        <v>0.05</v>
      </c>
      <c r="BO80">
        <v>6.7</v>
      </c>
      <c r="BP80">
        <v>1.04</v>
      </c>
      <c r="BQ80">
        <v>0.05</v>
      </c>
      <c r="BR80">
        <v>0.15</v>
      </c>
      <c r="BS80">
        <v>1</v>
      </c>
      <c r="BT80">
        <v>10.4</v>
      </c>
      <c r="BU80">
        <v>1.1000000000000001</v>
      </c>
      <c r="BV80">
        <v>2.5000000000000001E-2</v>
      </c>
      <c r="BW80">
        <v>6.6</v>
      </c>
      <c r="BX80">
        <v>9.4600000000000009</v>
      </c>
      <c r="BY80">
        <v>30.1</v>
      </c>
      <c r="BZ80">
        <v>0.04</v>
      </c>
      <c r="CA80">
        <v>0.5</v>
      </c>
      <c r="CB80">
        <v>0.5</v>
      </c>
      <c r="CC80">
        <v>21.5</v>
      </c>
      <c r="CD80">
        <v>5</v>
      </c>
      <c r="CE80">
        <v>1</v>
      </c>
      <c r="CF80" s="108">
        <f t="shared" si="8"/>
        <v>8.1</v>
      </c>
      <c r="CG80" s="108">
        <f t="shared" si="9"/>
        <v>167.69999999999996</v>
      </c>
      <c r="CH80" s="108">
        <f t="shared" si="10"/>
        <v>133.09</v>
      </c>
      <c r="CI80" s="108">
        <f t="shared" si="11"/>
        <v>817.04000000000008</v>
      </c>
      <c r="CJ80" s="108">
        <f t="shared" si="12"/>
        <v>457.01</v>
      </c>
      <c r="CK80" s="108">
        <f t="shared" si="13"/>
        <v>721.38000000000011</v>
      </c>
    </row>
    <row r="81" spans="1:89" ht="30" x14ac:dyDescent="0.3">
      <c r="A81" s="78">
        <v>1531205</v>
      </c>
      <c r="B81" s="82" t="s">
        <v>224</v>
      </c>
      <c r="C81" s="79">
        <v>42608</v>
      </c>
      <c r="D81" s="80" t="s">
        <v>28</v>
      </c>
      <c r="E81" s="100" t="s">
        <v>26</v>
      </c>
      <c r="F81" s="80"/>
      <c r="G81" s="80" t="s">
        <v>67</v>
      </c>
      <c r="H81" s="81">
        <v>589263</v>
      </c>
      <c r="I81" s="81">
        <v>6807029</v>
      </c>
      <c r="J81" s="82">
        <v>1232</v>
      </c>
      <c r="K81" s="81" t="s">
        <v>20</v>
      </c>
      <c r="L81" s="100" t="s">
        <v>232</v>
      </c>
      <c r="M81" s="81">
        <v>0.2</v>
      </c>
      <c r="N81" s="81" t="s">
        <v>122</v>
      </c>
      <c r="O81" s="81"/>
      <c r="P81" s="84">
        <v>0.1</v>
      </c>
      <c r="Q81" s="84">
        <v>0</v>
      </c>
      <c r="R81" s="84">
        <v>0</v>
      </c>
      <c r="S81" s="84">
        <v>0.5</v>
      </c>
      <c r="T81" s="84">
        <v>0</v>
      </c>
      <c r="U81" s="84">
        <v>0.4</v>
      </c>
      <c r="V81" s="84">
        <f t="shared" si="7"/>
        <v>1</v>
      </c>
      <c r="W81" s="81" t="s">
        <v>86</v>
      </c>
      <c r="X81" s="81" t="s">
        <v>87</v>
      </c>
      <c r="Y81" s="81" t="s">
        <v>231</v>
      </c>
      <c r="Z81" s="81" t="s">
        <v>226</v>
      </c>
      <c r="AA81" s="81"/>
      <c r="AB81">
        <v>1531205</v>
      </c>
      <c r="AC81" t="s">
        <v>20</v>
      </c>
      <c r="AD81" t="s">
        <v>857</v>
      </c>
      <c r="AE81">
        <v>0.88</v>
      </c>
      <c r="AF81">
        <v>96.52</v>
      </c>
      <c r="AG81">
        <v>7.53</v>
      </c>
      <c r="AH81">
        <v>89</v>
      </c>
      <c r="AI81">
        <v>158</v>
      </c>
      <c r="AJ81">
        <v>129.69999999999999</v>
      </c>
      <c r="AK81">
        <v>28.4</v>
      </c>
      <c r="AL81">
        <v>785</v>
      </c>
      <c r="AM81">
        <v>3.84</v>
      </c>
      <c r="AN81">
        <v>8.6</v>
      </c>
      <c r="AO81">
        <v>1.2</v>
      </c>
      <c r="AP81">
        <v>4.2</v>
      </c>
      <c r="AQ81">
        <v>2.2999999999999998</v>
      </c>
      <c r="AR81">
        <v>48.5</v>
      </c>
      <c r="AS81">
        <v>0.19</v>
      </c>
      <c r="AT81">
        <v>0.73</v>
      </c>
      <c r="AU81">
        <v>0.14000000000000001</v>
      </c>
      <c r="AV81">
        <v>84</v>
      </c>
      <c r="AW81">
        <v>1.1499999999999999</v>
      </c>
      <c r="AX81">
        <v>7.1999999999999995E-2</v>
      </c>
      <c r="AY81">
        <v>14.6</v>
      </c>
      <c r="AZ81">
        <v>97.4</v>
      </c>
      <c r="BA81">
        <v>1.51</v>
      </c>
      <c r="BB81">
        <v>156.4</v>
      </c>
      <c r="BC81">
        <v>0.13900000000000001</v>
      </c>
      <c r="BD81">
        <v>6</v>
      </c>
      <c r="BE81">
        <v>2.19</v>
      </c>
      <c r="BF81">
        <v>2.3E-2</v>
      </c>
      <c r="BG81">
        <v>0.1</v>
      </c>
      <c r="BH81">
        <v>0.05</v>
      </c>
      <c r="BI81">
        <v>9.4</v>
      </c>
      <c r="BJ81">
        <v>0.1</v>
      </c>
      <c r="BK81">
        <v>0.04</v>
      </c>
      <c r="BL81">
        <v>88</v>
      </c>
      <c r="BM81">
        <v>0.4</v>
      </c>
      <c r="BN81">
        <v>0.02</v>
      </c>
      <c r="BO81">
        <v>6.2</v>
      </c>
      <c r="BP81">
        <v>0.94</v>
      </c>
      <c r="BQ81">
        <v>0.05</v>
      </c>
      <c r="BR81">
        <v>0.16</v>
      </c>
      <c r="BS81">
        <v>1.22</v>
      </c>
      <c r="BT81">
        <v>9.9</v>
      </c>
      <c r="BU81">
        <v>1</v>
      </c>
      <c r="BV81">
        <v>2.5000000000000001E-2</v>
      </c>
      <c r="BW81">
        <v>6.9</v>
      </c>
      <c r="BX81">
        <v>12.75</v>
      </c>
      <c r="BY81">
        <v>26.5</v>
      </c>
      <c r="BZ81">
        <v>0.03</v>
      </c>
      <c r="CA81">
        <v>0.5</v>
      </c>
      <c r="CB81">
        <v>0.4</v>
      </c>
      <c r="CC81">
        <v>17.600000000000001</v>
      </c>
      <c r="CD81">
        <v>5</v>
      </c>
      <c r="CE81">
        <v>1</v>
      </c>
      <c r="CF81" s="108">
        <f t="shared" si="8"/>
        <v>10.199999999999999</v>
      </c>
      <c r="CG81" s="108">
        <f t="shared" si="9"/>
        <v>229.76</v>
      </c>
      <c r="CH81" s="108">
        <f t="shared" si="10"/>
        <v>260.2399999999999</v>
      </c>
      <c r="CI81" s="108">
        <f t="shared" si="11"/>
        <v>1006.3</v>
      </c>
      <c r="CJ81" s="108">
        <f t="shared" si="12"/>
        <v>637.15</v>
      </c>
      <c r="CK81" s="108">
        <f t="shared" si="13"/>
        <v>947.82</v>
      </c>
    </row>
    <row r="82" spans="1:89" ht="30" x14ac:dyDescent="0.3">
      <c r="A82" s="78">
        <v>1531206</v>
      </c>
      <c r="B82" s="82" t="s">
        <v>224</v>
      </c>
      <c r="C82" s="79">
        <v>42608</v>
      </c>
      <c r="D82" s="80" t="s">
        <v>28</v>
      </c>
      <c r="E82" s="100" t="s">
        <v>26</v>
      </c>
      <c r="F82" s="80"/>
      <c r="G82" s="80" t="s">
        <v>67</v>
      </c>
      <c r="H82" s="81">
        <v>589224</v>
      </c>
      <c r="I82" s="81">
        <v>6807062</v>
      </c>
      <c r="J82" s="82">
        <v>1230</v>
      </c>
      <c r="K82" s="81" t="s">
        <v>20</v>
      </c>
      <c r="L82" s="101"/>
      <c r="M82" s="81">
        <v>0.2</v>
      </c>
      <c r="N82" s="81" t="s">
        <v>122</v>
      </c>
      <c r="O82" s="81"/>
      <c r="P82" s="84">
        <v>0.05</v>
      </c>
      <c r="Q82" s="84">
        <v>0</v>
      </c>
      <c r="R82" s="84">
        <v>0</v>
      </c>
      <c r="S82" s="84">
        <v>0.55000000000000004</v>
      </c>
      <c r="T82" s="84">
        <v>0.4</v>
      </c>
      <c r="U82" s="84">
        <v>0</v>
      </c>
      <c r="V82" s="84">
        <f t="shared" si="7"/>
        <v>1</v>
      </c>
      <c r="W82" s="81" t="s">
        <v>88</v>
      </c>
      <c r="X82" s="81" t="s">
        <v>87</v>
      </c>
      <c r="Y82" s="81" t="s">
        <v>231</v>
      </c>
      <c r="Z82" s="81" t="s">
        <v>226</v>
      </c>
      <c r="AA82" s="81"/>
      <c r="AB82">
        <v>1531206</v>
      </c>
      <c r="AC82" t="s">
        <v>20</v>
      </c>
      <c r="AD82" t="s">
        <v>857</v>
      </c>
      <c r="AE82">
        <v>0.61</v>
      </c>
      <c r="AF82">
        <v>61.27</v>
      </c>
      <c r="AG82">
        <v>6.59</v>
      </c>
      <c r="AH82">
        <v>88.7</v>
      </c>
      <c r="AI82">
        <v>100</v>
      </c>
      <c r="AJ82">
        <v>98.3</v>
      </c>
      <c r="AK82">
        <v>24</v>
      </c>
      <c r="AL82">
        <v>613</v>
      </c>
      <c r="AM82">
        <v>3.97</v>
      </c>
      <c r="AN82">
        <v>8.1999999999999993</v>
      </c>
      <c r="AO82">
        <v>0.5</v>
      </c>
      <c r="AP82">
        <v>2.1</v>
      </c>
      <c r="AQ82">
        <v>2.1</v>
      </c>
      <c r="AR82">
        <v>43.6</v>
      </c>
      <c r="AS82">
        <v>0.23</v>
      </c>
      <c r="AT82">
        <v>0.52</v>
      </c>
      <c r="AU82">
        <v>0.09</v>
      </c>
      <c r="AV82">
        <v>89</v>
      </c>
      <c r="AW82">
        <v>1.07</v>
      </c>
      <c r="AX82">
        <v>0.08</v>
      </c>
      <c r="AY82">
        <v>11</v>
      </c>
      <c r="AZ82">
        <v>86</v>
      </c>
      <c r="BA82">
        <v>1.66</v>
      </c>
      <c r="BB82">
        <v>107.7</v>
      </c>
      <c r="BC82">
        <v>0.16800000000000001</v>
      </c>
      <c r="BD82">
        <v>7</v>
      </c>
      <c r="BE82">
        <v>2.1</v>
      </c>
      <c r="BF82">
        <v>2.7E-2</v>
      </c>
      <c r="BG82">
        <v>0.13</v>
      </c>
      <c r="BH82">
        <v>0.05</v>
      </c>
      <c r="BI82">
        <v>8.4</v>
      </c>
      <c r="BJ82">
        <v>0.09</v>
      </c>
      <c r="BK82">
        <v>0.02</v>
      </c>
      <c r="BL82">
        <v>51</v>
      </c>
      <c r="BM82">
        <v>0.3</v>
      </c>
      <c r="BN82">
        <v>0.04</v>
      </c>
      <c r="BO82">
        <v>5.8</v>
      </c>
      <c r="BP82">
        <v>0.87</v>
      </c>
      <c r="BQ82">
        <v>0.05</v>
      </c>
      <c r="BR82">
        <v>0.15</v>
      </c>
      <c r="BS82">
        <v>0.85</v>
      </c>
      <c r="BT82">
        <v>8.6</v>
      </c>
      <c r="BU82">
        <v>0.8</v>
      </c>
      <c r="BV82">
        <v>2.5000000000000001E-2</v>
      </c>
      <c r="BW82">
        <v>7.3</v>
      </c>
      <c r="BX82">
        <v>9.5299999999999994</v>
      </c>
      <c r="BY82">
        <v>22.5</v>
      </c>
      <c r="BZ82">
        <v>0.02</v>
      </c>
      <c r="CA82">
        <v>0.5</v>
      </c>
      <c r="CB82">
        <v>0.3</v>
      </c>
      <c r="CC82">
        <v>16</v>
      </c>
      <c r="CD82">
        <v>5</v>
      </c>
      <c r="CE82">
        <v>1</v>
      </c>
      <c r="CF82" s="108">
        <f t="shared" si="8"/>
        <v>8.1</v>
      </c>
      <c r="CG82" s="108">
        <f t="shared" si="9"/>
        <v>187.03</v>
      </c>
      <c r="CH82" s="108">
        <f t="shared" si="10"/>
        <v>162.39000000000001</v>
      </c>
      <c r="CI82" s="108">
        <f t="shared" si="11"/>
        <v>779.60000000000014</v>
      </c>
      <c r="CJ82" s="108">
        <f t="shared" si="12"/>
        <v>462.56</v>
      </c>
      <c r="CK82" s="108">
        <f t="shared" si="13"/>
        <v>739.88</v>
      </c>
    </row>
    <row r="83" spans="1:89" ht="30" x14ac:dyDescent="0.3">
      <c r="A83" s="78">
        <v>1531207</v>
      </c>
      <c r="B83" s="82" t="s">
        <v>224</v>
      </c>
      <c r="C83" s="79">
        <v>42608</v>
      </c>
      <c r="D83" s="80" t="s">
        <v>28</v>
      </c>
      <c r="E83" s="100" t="s">
        <v>26</v>
      </c>
      <c r="F83" s="80"/>
      <c r="G83" s="80" t="s">
        <v>67</v>
      </c>
      <c r="H83" s="81">
        <v>589175</v>
      </c>
      <c r="I83" s="82">
        <v>6807091</v>
      </c>
      <c r="J83" s="82">
        <v>1233</v>
      </c>
      <c r="K83" s="81" t="s">
        <v>20</v>
      </c>
      <c r="L83" s="101"/>
      <c r="M83" s="81">
        <v>0.2</v>
      </c>
      <c r="N83" s="81" t="s">
        <v>122</v>
      </c>
      <c r="O83" s="81"/>
      <c r="P83" s="84">
        <v>0.25</v>
      </c>
      <c r="Q83" s="84">
        <v>0.5</v>
      </c>
      <c r="R83" s="84">
        <v>0</v>
      </c>
      <c r="S83" s="84">
        <v>0.15</v>
      </c>
      <c r="T83" s="84">
        <v>0.1</v>
      </c>
      <c r="U83" s="84">
        <v>0</v>
      </c>
      <c r="V83" s="84">
        <f t="shared" si="7"/>
        <v>1</v>
      </c>
      <c r="W83" s="81" t="s">
        <v>88</v>
      </c>
      <c r="X83" s="81" t="s">
        <v>87</v>
      </c>
      <c r="Y83" s="81" t="s">
        <v>233</v>
      </c>
      <c r="Z83" s="81" t="s">
        <v>226</v>
      </c>
      <c r="AA83" s="81"/>
      <c r="AB83">
        <v>1531207</v>
      </c>
      <c r="AC83" t="s">
        <v>20</v>
      </c>
      <c r="AD83" t="s">
        <v>857</v>
      </c>
      <c r="AE83">
        <v>2.08</v>
      </c>
      <c r="AF83">
        <v>158.97</v>
      </c>
      <c r="AG83">
        <v>15.23</v>
      </c>
      <c r="AH83">
        <v>133.5</v>
      </c>
      <c r="AI83">
        <v>378</v>
      </c>
      <c r="AJ83">
        <v>98.5</v>
      </c>
      <c r="AK83">
        <v>38.6</v>
      </c>
      <c r="AL83">
        <v>1231</v>
      </c>
      <c r="AM83">
        <v>4.82</v>
      </c>
      <c r="AN83">
        <v>14.6</v>
      </c>
      <c r="AO83">
        <v>0.8</v>
      </c>
      <c r="AP83">
        <v>5.4</v>
      </c>
      <c r="AQ83">
        <v>2</v>
      </c>
      <c r="AR83">
        <v>78.2</v>
      </c>
      <c r="AS83">
        <v>0.66</v>
      </c>
      <c r="AT83">
        <v>0.87</v>
      </c>
      <c r="AU83">
        <v>0.16</v>
      </c>
      <c r="AV83">
        <v>108</v>
      </c>
      <c r="AW83">
        <v>3.33</v>
      </c>
      <c r="AX83">
        <v>9.2999999999999999E-2</v>
      </c>
      <c r="AY83">
        <v>13.9</v>
      </c>
      <c r="AZ83">
        <v>103</v>
      </c>
      <c r="BA83">
        <v>2.33</v>
      </c>
      <c r="BB83">
        <v>374.4</v>
      </c>
      <c r="BC83">
        <v>0.13400000000000001</v>
      </c>
      <c r="BD83">
        <v>9</v>
      </c>
      <c r="BE83">
        <v>2.5</v>
      </c>
      <c r="BF83">
        <v>3.7999999999999999E-2</v>
      </c>
      <c r="BG83">
        <v>0.18</v>
      </c>
      <c r="BH83">
        <v>0.05</v>
      </c>
      <c r="BI83">
        <v>11.9</v>
      </c>
      <c r="BJ83">
        <v>0.16</v>
      </c>
      <c r="BK83">
        <v>0.04</v>
      </c>
      <c r="BL83">
        <v>184</v>
      </c>
      <c r="BM83">
        <v>1.1000000000000001</v>
      </c>
      <c r="BN83">
        <v>0.09</v>
      </c>
      <c r="BO83">
        <v>6.7</v>
      </c>
      <c r="BP83">
        <v>2.56</v>
      </c>
      <c r="BQ83">
        <v>0.05</v>
      </c>
      <c r="BR83">
        <v>0.26</v>
      </c>
      <c r="BS83">
        <v>0.14000000000000001</v>
      </c>
      <c r="BT83">
        <v>7.3</v>
      </c>
      <c r="BU83">
        <v>4.4000000000000004</v>
      </c>
      <c r="BV83">
        <v>2.5000000000000001E-2</v>
      </c>
      <c r="BW83">
        <v>9.6</v>
      </c>
      <c r="BX83">
        <v>13.01</v>
      </c>
      <c r="BY83">
        <v>26.9</v>
      </c>
      <c r="BZ83">
        <v>0.05</v>
      </c>
      <c r="CA83">
        <v>5</v>
      </c>
      <c r="CB83">
        <v>0.6</v>
      </c>
      <c r="CC83">
        <v>23.1</v>
      </c>
      <c r="CD83">
        <v>5</v>
      </c>
      <c r="CE83">
        <v>3</v>
      </c>
      <c r="CF83" s="108">
        <f t="shared" si="8"/>
        <v>13.4</v>
      </c>
      <c r="CG83" s="108">
        <f t="shared" si="9"/>
        <v>207.16000000000003</v>
      </c>
      <c r="CH83" s="108">
        <f t="shared" si="10"/>
        <v>584.43000000000006</v>
      </c>
      <c r="CI83" s="108">
        <f t="shared" si="11"/>
        <v>1701.3799999999999</v>
      </c>
      <c r="CJ83" s="108">
        <f t="shared" si="12"/>
        <v>1158.5999999999999</v>
      </c>
      <c r="CK83" s="108">
        <f t="shared" si="13"/>
        <v>1375</v>
      </c>
    </row>
    <row r="84" spans="1:89" ht="30" x14ac:dyDescent="0.3">
      <c r="A84" s="78">
        <v>1531208</v>
      </c>
      <c r="B84" s="82" t="s">
        <v>224</v>
      </c>
      <c r="C84" s="79">
        <v>42608</v>
      </c>
      <c r="D84" s="80" t="s">
        <v>28</v>
      </c>
      <c r="E84" s="100" t="s">
        <v>26</v>
      </c>
      <c r="F84" s="80"/>
      <c r="G84" s="80" t="s">
        <v>67</v>
      </c>
      <c r="H84" s="81">
        <v>589128</v>
      </c>
      <c r="I84" s="81">
        <v>6807111</v>
      </c>
      <c r="J84" s="82">
        <v>1239</v>
      </c>
      <c r="K84" s="81" t="s">
        <v>20</v>
      </c>
      <c r="L84" s="100" t="s">
        <v>54</v>
      </c>
      <c r="M84" s="81">
        <v>0.15</v>
      </c>
      <c r="N84" s="81" t="s">
        <v>122</v>
      </c>
      <c r="O84" s="81"/>
      <c r="P84" s="84">
        <v>0</v>
      </c>
      <c r="Q84" s="84">
        <v>0.1</v>
      </c>
      <c r="R84" s="84">
        <v>0.4</v>
      </c>
      <c r="S84" s="84">
        <v>0</v>
      </c>
      <c r="T84" s="84">
        <v>0.5</v>
      </c>
      <c r="U84" s="84">
        <v>0</v>
      </c>
      <c r="V84" s="84">
        <f t="shared" si="7"/>
        <v>1</v>
      </c>
      <c r="W84" s="81" t="s">
        <v>88</v>
      </c>
      <c r="X84" s="81" t="s">
        <v>87</v>
      </c>
      <c r="Y84" s="81" t="s">
        <v>233</v>
      </c>
      <c r="Z84" s="81" t="s">
        <v>226</v>
      </c>
      <c r="AA84" s="81"/>
      <c r="AB84">
        <v>1531208</v>
      </c>
      <c r="AC84" t="s">
        <v>20</v>
      </c>
      <c r="AD84" t="s">
        <v>857</v>
      </c>
      <c r="AE84">
        <v>0.31</v>
      </c>
      <c r="AF84">
        <v>68.8</v>
      </c>
      <c r="AG84">
        <v>5.82</v>
      </c>
      <c r="AH84">
        <v>85.6</v>
      </c>
      <c r="AI84">
        <v>101</v>
      </c>
      <c r="AJ84">
        <v>174.3</v>
      </c>
      <c r="AK84">
        <v>27.9</v>
      </c>
      <c r="AL84">
        <v>342</v>
      </c>
      <c r="AM84">
        <v>3.71</v>
      </c>
      <c r="AN84">
        <v>3.6</v>
      </c>
      <c r="AO84">
        <v>0.7</v>
      </c>
      <c r="AP84">
        <v>2.9</v>
      </c>
      <c r="AQ84">
        <v>2</v>
      </c>
      <c r="AR84">
        <v>43.3</v>
      </c>
      <c r="AS84">
        <v>0.17</v>
      </c>
      <c r="AT84">
        <v>0.49</v>
      </c>
      <c r="AU84">
        <v>0.1</v>
      </c>
      <c r="AV84">
        <v>72</v>
      </c>
      <c r="AW84">
        <v>1.1000000000000001</v>
      </c>
      <c r="AX84">
        <v>6.2E-2</v>
      </c>
      <c r="AY84">
        <v>11.2</v>
      </c>
      <c r="AZ84">
        <v>133.19999999999999</v>
      </c>
      <c r="BA84">
        <v>2.27</v>
      </c>
      <c r="BB84">
        <v>95.9</v>
      </c>
      <c r="BC84">
        <v>0.13100000000000001</v>
      </c>
      <c r="BD84">
        <v>4</v>
      </c>
      <c r="BE84">
        <v>2.5299999999999998</v>
      </c>
      <c r="BF84">
        <v>0.03</v>
      </c>
      <c r="BG84">
        <v>0.08</v>
      </c>
      <c r="BH84">
        <v>0.05</v>
      </c>
      <c r="BI84">
        <v>8.5</v>
      </c>
      <c r="BJ84">
        <v>0.09</v>
      </c>
      <c r="BK84">
        <v>0.05</v>
      </c>
      <c r="BL84">
        <v>60</v>
      </c>
      <c r="BM84">
        <v>0.3</v>
      </c>
      <c r="BN84">
        <v>0.01</v>
      </c>
      <c r="BO84">
        <v>6.1</v>
      </c>
      <c r="BP84">
        <v>0.88</v>
      </c>
      <c r="BQ84">
        <v>0.05</v>
      </c>
      <c r="BR84">
        <v>0.17</v>
      </c>
      <c r="BS84">
        <v>1.0900000000000001</v>
      </c>
      <c r="BT84">
        <v>7.6</v>
      </c>
      <c r="BU84">
        <v>0.9</v>
      </c>
      <c r="BV84">
        <v>2.5000000000000001E-2</v>
      </c>
      <c r="BW84">
        <v>7.6</v>
      </c>
      <c r="BX84">
        <v>9.7200000000000006</v>
      </c>
      <c r="BY84">
        <v>22.7</v>
      </c>
      <c r="BZ84">
        <v>0.04</v>
      </c>
      <c r="CA84">
        <v>0.5</v>
      </c>
      <c r="CB84">
        <v>0.2</v>
      </c>
      <c r="CC84">
        <v>14</v>
      </c>
      <c r="CD84">
        <v>5</v>
      </c>
      <c r="CE84">
        <v>3</v>
      </c>
      <c r="CF84" s="108">
        <f t="shared" si="8"/>
        <v>10.9</v>
      </c>
      <c r="CG84" s="108">
        <f t="shared" si="9"/>
        <v>310.87</v>
      </c>
      <c r="CH84" s="108">
        <f t="shared" si="10"/>
        <v>168.54</v>
      </c>
      <c r="CI84" s="108">
        <f t="shared" si="11"/>
        <v>495.88</v>
      </c>
      <c r="CJ84" s="108">
        <f t="shared" si="12"/>
        <v>531.42000000000007</v>
      </c>
      <c r="CK84" s="108">
        <f t="shared" si="13"/>
        <v>548.22</v>
      </c>
    </row>
    <row r="85" spans="1:89" ht="30" x14ac:dyDescent="0.3">
      <c r="A85" s="78">
        <v>1531209</v>
      </c>
      <c r="B85" s="82" t="s">
        <v>224</v>
      </c>
      <c r="C85" s="79">
        <v>42608</v>
      </c>
      <c r="D85" s="80" t="s">
        <v>28</v>
      </c>
      <c r="E85" s="100" t="s">
        <v>26</v>
      </c>
      <c r="F85" s="80"/>
      <c r="G85" s="80" t="s">
        <v>67</v>
      </c>
      <c r="H85" s="81">
        <v>589073</v>
      </c>
      <c r="I85" s="81">
        <v>6807150</v>
      </c>
      <c r="J85" s="82">
        <v>1242</v>
      </c>
      <c r="K85" s="81" t="s">
        <v>20</v>
      </c>
      <c r="L85" s="101" t="s">
        <v>230</v>
      </c>
      <c r="M85" s="81">
        <v>0.4</v>
      </c>
      <c r="N85" s="81" t="s">
        <v>122</v>
      </c>
      <c r="O85" s="81"/>
      <c r="P85" s="84">
        <v>0</v>
      </c>
      <c r="Q85" s="84">
        <v>0.05</v>
      </c>
      <c r="R85" s="84">
        <v>0</v>
      </c>
      <c r="S85" s="84">
        <v>0.45</v>
      </c>
      <c r="T85" s="84">
        <v>0.5</v>
      </c>
      <c r="U85" s="84">
        <v>0</v>
      </c>
      <c r="V85" s="84">
        <f t="shared" si="7"/>
        <v>1</v>
      </c>
      <c r="W85" s="81" t="s">
        <v>86</v>
      </c>
      <c r="X85" s="81" t="s">
        <v>87</v>
      </c>
      <c r="Y85" s="81" t="s">
        <v>125</v>
      </c>
      <c r="Z85" s="81" t="s">
        <v>226</v>
      </c>
      <c r="AA85" s="81"/>
      <c r="AB85">
        <v>1531209</v>
      </c>
      <c r="AC85" t="s">
        <v>20</v>
      </c>
      <c r="AD85" t="s">
        <v>857</v>
      </c>
      <c r="AE85">
        <v>0.55000000000000004</v>
      </c>
      <c r="AF85">
        <v>62.1</v>
      </c>
      <c r="AG85">
        <v>4.59</v>
      </c>
      <c r="AH85">
        <v>76.400000000000006</v>
      </c>
      <c r="AI85">
        <v>100</v>
      </c>
      <c r="AJ85">
        <v>189</v>
      </c>
      <c r="AK85">
        <v>34.200000000000003</v>
      </c>
      <c r="AL85">
        <v>776</v>
      </c>
      <c r="AM85">
        <v>3.58</v>
      </c>
      <c r="AN85">
        <v>4.5</v>
      </c>
      <c r="AO85">
        <v>0.6</v>
      </c>
      <c r="AP85">
        <v>3.9</v>
      </c>
      <c r="AQ85">
        <v>1.7</v>
      </c>
      <c r="AR85">
        <v>41.4</v>
      </c>
      <c r="AS85">
        <v>0.2</v>
      </c>
      <c r="AT85">
        <v>0.4</v>
      </c>
      <c r="AU85">
        <v>7.0000000000000007E-2</v>
      </c>
      <c r="AV85">
        <v>68</v>
      </c>
      <c r="AW85">
        <v>1.04</v>
      </c>
      <c r="AX85">
        <v>6.8000000000000005E-2</v>
      </c>
      <c r="AY85">
        <v>9.9</v>
      </c>
      <c r="AZ85">
        <v>124.3</v>
      </c>
      <c r="BA85">
        <v>2.2000000000000002</v>
      </c>
      <c r="BB85">
        <v>100.9</v>
      </c>
      <c r="BC85">
        <v>0.13300000000000001</v>
      </c>
      <c r="BD85">
        <v>5</v>
      </c>
      <c r="BE85">
        <v>2.37</v>
      </c>
      <c r="BF85">
        <v>3.5999999999999997E-2</v>
      </c>
      <c r="BG85">
        <v>7.0000000000000007E-2</v>
      </c>
      <c r="BH85">
        <v>0.05</v>
      </c>
      <c r="BI85">
        <v>7.5</v>
      </c>
      <c r="BJ85">
        <v>0.08</v>
      </c>
      <c r="BK85">
        <v>0.04</v>
      </c>
      <c r="BL85">
        <v>47</v>
      </c>
      <c r="BM85">
        <v>0.2</v>
      </c>
      <c r="BN85">
        <v>0.03</v>
      </c>
      <c r="BO85">
        <v>5.7</v>
      </c>
      <c r="BP85">
        <v>0.9</v>
      </c>
      <c r="BQ85">
        <v>0.05</v>
      </c>
      <c r="BR85">
        <v>0.11</v>
      </c>
      <c r="BS85">
        <v>0.79</v>
      </c>
      <c r="BT85">
        <v>6.6</v>
      </c>
      <c r="BU85">
        <v>0.8</v>
      </c>
      <c r="BV85">
        <v>2.5000000000000001E-2</v>
      </c>
      <c r="BW85">
        <v>5</v>
      </c>
      <c r="BX85">
        <v>8.32</v>
      </c>
      <c r="BY85">
        <v>19</v>
      </c>
      <c r="BZ85">
        <v>0.02</v>
      </c>
      <c r="CA85">
        <v>0.5</v>
      </c>
      <c r="CB85">
        <v>0.2</v>
      </c>
      <c r="CC85">
        <v>12.9</v>
      </c>
      <c r="CD85">
        <v>5</v>
      </c>
      <c r="CE85">
        <v>3</v>
      </c>
      <c r="CF85" s="108">
        <f t="shared" si="8"/>
        <v>11.9</v>
      </c>
      <c r="CG85" s="108">
        <f t="shared" si="9"/>
        <v>316.54000000000002</v>
      </c>
      <c r="CH85" s="108">
        <f t="shared" si="10"/>
        <v>156.22999999999999</v>
      </c>
      <c r="CI85" s="108">
        <f t="shared" si="11"/>
        <v>931.72</v>
      </c>
      <c r="CJ85" s="108">
        <f t="shared" si="12"/>
        <v>532.99</v>
      </c>
      <c r="CK85" s="108">
        <f t="shared" si="13"/>
        <v>1003.33</v>
      </c>
    </row>
    <row r="86" spans="1:89" ht="30" x14ac:dyDescent="0.3">
      <c r="A86" s="78">
        <v>1531210</v>
      </c>
      <c r="B86" s="82" t="s">
        <v>224</v>
      </c>
      <c r="C86" s="79">
        <v>42608</v>
      </c>
      <c r="D86" s="80" t="s">
        <v>28</v>
      </c>
      <c r="E86" s="100" t="s">
        <v>26</v>
      </c>
      <c r="F86" s="80"/>
      <c r="G86" s="80" t="s">
        <v>67</v>
      </c>
      <c r="H86" s="81">
        <v>589026</v>
      </c>
      <c r="I86" s="81">
        <v>6807179</v>
      </c>
      <c r="J86" s="82">
        <v>1246</v>
      </c>
      <c r="K86" s="81" t="s">
        <v>20</v>
      </c>
      <c r="L86" s="100" t="s">
        <v>54</v>
      </c>
      <c r="M86" s="81">
        <v>0.3</v>
      </c>
      <c r="N86" s="81" t="s">
        <v>122</v>
      </c>
      <c r="O86" s="81"/>
      <c r="P86" s="84">
        <v>0</v>
      </c>
      <c r="Q86" s="84">
        <v>0.05</v>
      </c>
      <c r="R86" s="84">
        <v>0</v>
      </c>
      <c r="S86" s="84">
        <v>0.45</v>
      </c>
      <c r="T86" s="84">
        <v>0.5</v>
      </c>
      <c r="U86" s="84">
        <v>0</v>
      </c>
      <c r="V86" s="84">
        <f t="shared" si="7"/>
        <v>1</v>
      </c>
      <c r="W86" s="81" t="s">
        <v>88</v>
      </c>
      <c r="X86" s="81" t="s">
        <v>87</v>
      </c>
      <c r="Y86" s="81" t="s">
        <v>125</v>
      </c>
      <c r="Z86" s="81" t="s">
        <v>226</v>
      </c>
      <c r="AA86" s="81"/>
      <c r="AB86">
        <v>1531210</v>
      </c>
      <c r="AC86" t="s">
        <v>20</v>
      </c>
      <c r="AD86" t="s">
        <v>857</v>
      </c>
      <c r="AE86">
        <v>0.67</v>
      </c>
      <c r="AF86">
        <v>73.5</v>
      </c>
      <c r="AG86">
        <v>5.8</v>
      </c>
      <c r="AH86">
        <v>72</v>
      </c>
      <c r="AI86">
        <v>51</v>
      </c>
      <c r="AJ86">
        <v>157.30000000000001</v>
      </c>
      <c r="AK86">
        <v>31.1</v>
      </c>
      <c r="AL86">
        <v>588</v>
      </c>
      <c r="AM86">
        <v>3.96</v>
      </c>
      <c r="AN86">
        <v>6</v>
      </c>
      <c r="AO86">
        <v>0.5</v>
      </c>
      <c r="AP86">
        <v>2.7</v>
      </c>
      <c r="AQ86">
        <v>1.8</v>
      </c>
      <c r="AR86">
        <v>40.6</v>
      </c>
      <c r="AS86">
        <v>0.18</v>
      </c>
      <c r="AT86">
        <v>0.4</v>
      </c>
      <c r="AU86">
        <v>7.0000000000000007E-2</v>
      </c>
      <c r="AV86">
        <v>89</v>
      </c>
      <c r="AW86">
        <v>1.02</v>
      </c>
      <c r="AX86">
        <v>6.3E-2</v>
      </c>
      <c r="AY86">
        <v>9.5</v>
      </c>
      <c r="AZ86">
        <v>114.9</v>
      </c>
      <c r="BA86">
        <v>2.06</v>
      </c>
      <c r="BB86">
        <v>81.900000000000006</v>
      </c>
      <c r="BC86">
        <v>0.17599999999999999</v>
      </c>
      <c r="BD86">
        <v>6</v>
      </c>
      <c r="BE86">
        <v>2.29</v>
      </c>
      <c r="BF86">
        <v>3.2000000000000001E-2</v>
      </c>
      <c r="BG86">
        <v>0.09</v>
      </c>
      <c r="BH86">
        <v>0.05</v>
      </c>
      <c r="BI86">
        <v>9.4</v>
      </c>
      <c r="BJ86">
        <v>0.08</v>
      </c>
      <c r="BK86">
        <v>0.02</v>
      </c>
      <c r="BL86">
        <v>45</v>
      </c>
      <c r="BM86">
        <v>0.05</v>
      </c>
      <c r="BN86">
        <v>0.03</v>
      </c>
      <c r="BO86">
        <v>5.9</v>
      </c>
      <c r="BP86">
        <v>0.88</v>
      </c>
      <c r="BQ86">
        <v>0.05</v>
      </c>
      <c r="BR86">
        <v>0.18</v>
      </c>
      <c r="BS86">
        <v>0.78</v>
      </c>
      <c r="BT86">
        <v>7</v>
      </c>
      <c r="BU86">
        <v>1.5</v>
      </c>
      <c r="BV86">
        <v>2.5000000000000001E-2</v>
      </c>
      <c r="BW86">
        <v>8.1</v>
      </c>
      <c r="BX86">
        <v>9.36</v>
      </c>
      <c r="BY86">
        <v>19.100000000000001</v>
      </c>
      <c r="BZ86">
        <v>0.02</v>
      </c>
      <c r="CA86">
        <v>0.5</v>
      </c>
      <c r="CB86">
        <v>0.4</v>
      </c>
      <c r="CC86">
        <v>13.7</v>
      </c>
      <c r="CD86">
        <v>5</v>
      </c>
      <c r="CE86">
        <v>4</v>
      </c>
      <c r="CF86" s="108">
        <f t="shared" si="8"/>
        <v>11.7</v>
      </c>
      <c r="CG86" s="108">
        <f t="shared" si="9"/>
        <v>275.28000000000003</v>
      </c>
      <c r="CH86" s="108">
        <f t="shared" si="10"/>
        <v>105.38</v>
      </c>
      <c r="CI86" s="108">
        <f t="shared" si="11"/>
        <v>724.54</v>
      </c>
      <c r="CJ86" s="108">
        <f t="shared" si="12"/>
        <v>441.5</v>
      </c>
      <c r="CK86" s="108">
        <f t="shared" si="13"/>
        <v>781.03</v>
      </c>
    </row>
    <row r="87" spans="1:89" ht="30" x14ac:dyDescent="0.3">
      <c r="A87" s="78">
        <v>1531211</v>
      </c>
      <c r="B87" s="82" t="s">
        <v>224</v>
      </c>
      <c r="C87" s="79">
        <v>42608</v>
      </c>
      <c r="D87" s="80" t="s">
        <v>28</v>
      </c>
      <c r="E87" s="100" t="s">
        <v>26</v>
      </c>
      <c r="F87" s="80"/>
      <c r="G87" s="80" t="s">
        <v>67</v>
      </c>
      <c r="H87" s="81">
        <v>588983</v>
      </c>
      <c r="I87" s="81">
        <v>6807182</v>
      </c>
      <c r="J87" s="82">
        <v>1249</v>
      </c>
      <c r="K87" s="81" t="s">
        <v>20</v>
      </c>
      <c r="L87" s="101" t="s">
        <v>235</v>
      </c>
      <c r="M87" s="81">
        <v>0.15</v>
      </c>
      <c r="N87" s="81" t="s">
        <v>122</v>
      </c>
      <c r="O87" s="81"/>
      <c r="P87" s="84">
        <v>0</v>
      </c>
      <c r="Q87" s="84">
        <v>0.15</v>
      </c>
      <c r="R87" s="84">
        <v>0.6</v>
      </c>
      <c r="S87" s="84">
        <v>0</v>
      </c>
      <c r="T87" s="84">
        <v>0.25</v>
      </c>
      <c r="U87" s="84">
        <v>0</v>
      </c>
      <c r="V87" s="84">
        <f t="shared" si="7"/>
        <v>1</v>
      </c>
      <c r="W87" s="81" t="s">
        <v>88</v>
      </c>
      <c r="X87" s="81" t="s">
        <v>87</v>
      </c>
      <c r="Y87" s="81" t="s">
        <v>231</v>
      </c>
      <c r="Z87" s="81" t="s">
        <v>226</v>
      </c>
      <c r="AA87" s="81"/>
      <c r="AB87">
        <v>1531211</v>
      </c>
      <c r="AC87" t="s">
        <v>20</v>
      </c>
      <c r="AD87" t="s">
        <v>857</v>
      </c>
      <c r="AE87">
        <v>0.53</v>
      </c>
      <c r="AF87">
        <v>95.71</v>
      </c>
      <c r="AG87">
        <v>5.96</v>
      </c>
      <c r="AH87">
        <v>82.1</v>
      </c>
      <c r="AI87">
        <v>78</v>
      </c>
      <c r="AJ87">
        <v>186.4</v>
      </c>
      <c r="AK87">
        <v>38.5</v>
      </c>
      <c r="AL87">
        <v>681</v>
      </c>
      <c r="AM87">
        <v>4.0999999999999996</v>
      </c>
      <c r="AN87">
        <v>5.8</v>
      </c>
      <c r="AO87">
        <v>0.7</v>
      </c>
      <c r="AP87">
        <v>3</v>
      </c>
      <c r="AQ87">
        <v>2.1</v>
      </c>
      <c r="AR87">
        <v>44</v>
      </c>
      <c r="AS87">
        <v>0.19</v>
      </c>
      <c r="AT87">
        <v>0.52</v>
      </c>
      <c r="AU87">
        <v>0.09</v>
      </c>
      <c r="AV87">
        <v>93</v>
      </c>
      <c r="AW87">
        <v>1.0900000000000001</v>
      </c>
      <c r="AX87">
        <v>6.8000000000000005E-2</v>
      </c>
      <c r="AY87">
        <v>11.4</v>
      </c>
      <c r="AZ87">
        <v>126.1</v>
      </c>
      <c r="BA87">
        <v>2.16</v>
      </c>
      <c r="BB87">
        <v>102.4</v>
      </c>
      <c r="BC87">
        <v>0.17299999999999999</v>
      </c>
      <c r="BD87">
        <v>6</v>
      </c>
      <c r="BE87">
        <v>2.4500000000000002</v>
      </c>
      <c r="BF87">
        <v>3.2000000000000001E-2</v>
      </c>
      <c r="BG87">
        <v>0.08</v>
      </c>
      <c r="BH87">
        <v>0.05</v>
      </c>
      <c r="BI87">
        <v>10.3</v>
      </c>
      <c r="BJ87">
        <v>0.08</v>
      </c>
      <c r="BK87">
        <v>0.02</v>
      </c>
      <c r="BL87">
        <v>78</v>
      </c>
      <c r="BM87">
        <v>0.3</v>
      </c>
      <c r="BN87">
        <v>0.02</v>
      </c>
      <c r="BO87">
        <v>6.2</v>
      </c>
      <c r="BP87">
        <v>1.01</v>
      </c>
      <c r="BQ87">
        <v>0.05</v>
      </c>
      <c r="BR87">
        <v>0.23</v>
      </c>
      <c r="BS87">
        <v>0.76</v>
      </c>
      <c r="BT87">
        <v>7.4</v>
      </c>
      <c r="BU87">
        <v>1.4</v>
      </c>
      <c r="BV87">
        <v>2.5000000000000001E-2</v>
      </c>
      <c r="BW87">
        <v>9.1</v>
      </c>
      <c r="BX87">
        <v>11.48</v>
      </c>
      <c r="BY87">
        <v>22.1</v>
      </c>
      <c r="BZ87">
        <v>0.04</v>
      </c>
      <c r="CA87">
        <v>0.5</v>
      </c>
      <c r="CB87">
        <v>0.3</v>
      </c>
      <c r="CC87">
        <v>15.1</v>
      </c>
      <c r="CD87">
        <v>5</v>
      </c>
      <c r="CE87">
        <v>1</v>
      </c>
      <c r="CF87" s="108">
        <f t="shared" si="8"/>
        <v>9</v>
      </c>
      <c r="CG87" s="108">
        <f t="shared" si="9"/>
        <v>315.75</v>
      </c>
      <c r="CH87" s="108">
        <f t="shared" si="10"/>
        <v>165.86</v>
      </c>
      <c r="CI87" s="108">
        <f t="shared" si="11"/>
        <v>842.15</v>
      </c>
      <c r="CJ87" s="108">
        <f t="shared" si="12"/>
        <v>550.56999999999994</v>
      </c>
      <c r="CK87" s="108">
        <f t="shared" si="13"/>
        <v>910.53000000000009</v>
      </c>
    </row>
    <row r="88" spans="1:89" ht="30" x14ac:dyDescent="0.3">
      <c r="A88" s="78">
        <v>1531212</v>
      </c>
      <c r="B88" s="82" t="s">
        <v>224</v>
      </c>
      <c r="C88" s="79">
        <v>42608</v>
      </c>
      <c r="D88" s="80" t="s">
        <v>28</v>
      </c>
      <c r="E88" s="100" t="s">
        <v>26</v>
      </c>
      <c r="F88" s="80"/>
      <c r="G88" s="80" t="s">
        <v>67</v>
      </c>
      <c r="H88" s="92">
        <v>588938</v>
      </c>
      <c r="I88" s="92">
        <v>6807205</v>
      </c>
      <c r="J88" s="82"/>
      <c r="K88" s="81" t="s">
        <v>20</v>
      </c>
      <c r="L88" s="101" t="s">
        <v>230</v>
      </c>
      <c r="M88" s="81">
        <v>0.2</v>
      </c>
      <c r="N88" s="81" t="s">
        <v>122</v>
      </c>
      <c r="O88" s="81"/>
      <c r="P88" s="84">
        <v>0</v>
      </c>
      <c r="Q88" s="84">
        <v>0.15</v>
      </c>
      <c r="R88" s="84">
        <v>0</v>
      </c>
      <c r="S88" s="84">
        <v>0.55000000000000004</v>
      </c>
      <c r="T88" s="84">
        <v>0.3</v>
      </c>
      <c r="U88" s="84">
        <v>0</v>
      </c>
      <c r="V88" s="84">
        <f t="shared" si="7"/>
        <v>1</v>
      </c>
      <c r="W88" s="81" t="s">
        <v>88</v>
      </c>
      <c r="X88" s="81" t="s">
        <v>87</v>
      </c>
      <c r="Y88" s="81" t="s">
        <v>225</v>
      </c>
      <c r="Z88" s="81" t="s">
        <v>226</v>
      </c>
      <c r="AA88" s="81"/>
      <c r="AB88">
        <v>1531212</v>
      </c>
      <c r="AC88" t="s">
        <v>20</v>
      </c>
      <c r="AD88" t="s">
        <v>857</v>
      </c>
      <c r="AE88">
        <v>1.03</v>
      </c>
      <c r="AF88">
        <v>100.41</v>
      </c>
      <c r="AG88">
        <v>5.49</v>
      </c>
      <c r="AH88">
        <v>84.9</v>
      </c>
      <c r="AI88">
        <v>185</v>
      </c>
      <c r="AJ88">
        <v>174.5</v>
      </c>
      <c r="AK88">
        <v>28.1</v>
      </c>
      <c r="AL88">
        <v>935</v>
      </c>
      <c r="AM88">
        <v>3.3</v>
      </c>
      <c r="AN88">
        <v>7.6</v>
      </c>
      <c r="AO88">
        <v>0.9</v>
      </c>
      <c r="AP88">
        <v>3.2</v>
      </c>
      <c r="AQ88">
        <v>1</v>
      </c>
      <c r="AR88">
        <v>58.8</v>
      </c>
      <c r="AS88">
        <v>0.4</v>
      </c>
      <c r="AT88">
        <v>0.74</v>
      </c>
      <c r="AU88">
        <v>0.09</v>
      </c>
      <c r="AV88">
        <v>53</v>
      </c>
      <c r="AW88">
        <v>1.47</v>
      </c>
      <c r="AX88">
        <v>0.104</v>
      </c>
      <c r="AY88">
        <v>12</v>
      </c>
      <c r="AZ88">
        <v>102.4</v>
      </c>
      <c r="BA88">
        <v>1.74</v>
      </c>
      <c r="BB88">
        <v>119.4</v>
      </c>
      <c r="BC88">
        <v>6.7000000000000004E-2</v>
      </c>
      <c r="BD88">
        <v>7</v>
      </c>
      <c r="BE88">
        <v>2.23</v>
      </c>
      <c r="BF88">
        <v>3.1E-2</v>
      </c>
      <c r="BG88">
        <v>0.08</v>
      </c>
      <c r="BH88">
        <v>0.05</v>
      </c>
      <c r="BI88">
        <v>5.9</v>
      </c>
      <c r="BJ88">
        <v>0.09</v>
      </c>
      <c r="BK88">
        <v>0.1</v>
      </c>
      <c r="BL88">
        <v>46</v>
      </c>
      <c r="BM88">
        <v>0.5</v>
      </c>
      <c r="BN88">
        <v>0.04</v>
      </c>
      <c r="BO88">
        <v>4.9000000000000004</v>
      </c>
      <c r="BP88">
        <v>0.84</v>
      </c>
      <c r="BQ88">
        <v>0.05</v>
      </c>
      <c r="BR88">
        <v>0.08</v>
      </c>
      <c r="BS88">
        <v>0.86</v>
      </c>
      <c r="BT88">
        <v>7</v>
      </c>
      <c r="BU88">
        <v>0.8</v>
      </c>
      <c r="BV88">
        <v>2.5000000000000001E-2</v>
      </c>
      <c r="BW88">
        <v>3.4</v>
      </c>
      <c r="BX88">
        <v>10.8</v>
      </c>
      <c r="BY88">
        <v>20.7</v>
      </c>
      <c r="BZ88">
        <v>0.03</v>
      </c>
      <c r="CA88">
        <v>0.5</v>
      </c>
      <c r="CB88">
        <v>0.3</v>
      </c>
      <c r="CC88">
        <v>10.4</v>
      </c>
      <c r="CD88">
        <v>5</v>
      </c>
      <c r="CE88">
        <v>2</v>
      </c>
      <c r="CF88" s="108">
        <f t="shared" si="8"/>
        <v>10.199999999999999</v>
      </c>
      <c r="CG88" s="108">
        <f t="shared" si="9"/>
        <v>280.11</v>
      </c>
      <c r="CH88" s="108">
        <f t="shared" si="10"/>
        <v>243.31</v>
      </c>
      <c r="CI88" s="108">
        <f t="shared" si="11"/>
        <v>1126.71</v>
      </c>
      <c r="CJ88" s="108">
        <f t="shared" si="12"/>
        <v>669.69999999999993</v>
      </c>
      <c r="CK88" s="108">
        <f t="shared" si="13"/>
        <v>1141.93</v>
      </c>
    </row>
    <row r="89" spans="1:89" ht="30" x14ac:dyDescent="0.3">
      <c r="A89" s="78">
        <v>1531214</v>
      </c>
      <c r="B89" s="82" t="s">
        <v>106</v>
      </c>
      <c r="C89" s="79">
        <v>42616</v>
      </c>
      <c r="D89" s="80" t="s">
        <v>28</v>
      </c>
      <c r="E89" s="100" t="s">
        <v>107</v>
      </c>
      <c r="F89" s="80"/>
      <c r="G89" s="80" t="s">
        <v>67</v>
      </c>
      <c r="H89" s="94">
        <v>590294</v>
      </c>
      <c r="I89" s="94">
        <v>6805030</v>
      </c>
      <c r="J89" s="82">
        <v>1101</v>
      </c>
      <c r="K89" s="81" t="s">
        <v>20</v>
      </c>
      <c r="L89" s="101" t="s">
        <v>109</v>
      </c>
      <c r="M89" s="81">
        <v>0.3</v>
      </c>
      <c r="N89" s="81" t="s">
        <v>56</v>
      </c>
      <c r="O89" s="81"/>
      <c r="P89" s="84">
        <v>0</v>
      </c>
      <c r="Q89" s="84">
        <v>0</v>
      </c>
      <c r="R89" s="84">
        <v>0.6</v>
      </c>
      <c r="S89" s="84">
        <v>0.4</v>
      </c>
      <c r="T89" s="84">
        <v>0</v>
      </c>
      <c r="U89" s="84">
        <v>0</v>
      </c>
      <c r="V89" s="84">
        <f t="shared" si="7"/>
        <v>1</v>
      </c>
      <c r="W89" s="81" t="s">
        <v>32</v>
      </c>
      <c r="X89" s="81" t="s">
        <v>37</v>
      </c>
      <c r="Y89" s="81" t="s">
        <v>115</v>
      </c>
      <c r="Z89" s="81" t="s">
        <v>108</v>
      </c>
      <c r="AA89" s="81"/>
      <c r="AB89">
        <v>1531214</v>
      </c>
      <c r="AC89" t="s">
        <v>20</v>
      </c>
      <c r="AD89" t="s">
        <v>857</v>
      </c>
      <c r="AE89">
        <v>1.0900000000000001</v>
      </c>
      <c r="AF89">
        <v>84.36</v>
      </c>
      <c r="AG89">
        <v>9.41</v>
      </c>
      <c r="AH89">
        <v>101.5</v>
      </c>
      <c r="AI89">
        <v>158</v>
      </c>
      <c r="AJ89">
        <v>76.7</v>
      </c>
      <c r="AK89">
        <v>23.7</v>
      </c>
      <c r="AL89">
        <v>779</v>
      </c>
      <c r="AM89">
        <v>4.09</v>
      </c>
      <c r="AN89">
        <v>10</v>
      </c>
      <c r="AO89">
        <v>0.6</v>
      </c>
      <c r="AP89">
        <v>2</v>
      </c>
      <c r="AQ89">
        <v>2.8</v>
      </c>
      <c r="AR89">
        <v>77.400000000000006</v>
      </c>
      <c r="AS89">
        <v>0.39</v>
      </c>
      <c r="AT89">
        <v>0.74</v>
      </c>
      <c r="AU89">
        <v>0.13</v>
      </c>
      <c r="AV89">
        <v>84</v>
      </c>
      <c r="AW89">
        <v>2.78</v>
      </c>
      <c r="AX89">
        <v>9.8000000000000004E-2</v>
      </c>
      <c r="AY89">
        <v>14</v>
      </c>
      <c r="AZ89">
        <v>84.7</v>
      </c>
      <c r="BA89">
        <v>1.65</v>
      </c>
      <c r="BB89">
        <v>150.9</v>
      </c>
      <c r="BC89">
        <v>0.14499999999999999</v>
      </c>
      <c r="BD89">
        <v>6</v>
      </c>
      <c r="BE89">
        <v>2.23</v>
      </c>
      <c r="BF89">
        <v>2.7E-2</v>
      </c>
      <c r="BG89">
        <v>0.22</v>
      </c>
      <c r="BH89">
        <v>0.05</v>
      </c>
      <c r="BI89">
        <v>8.1</v>
      </c>
      <c r="BJ89">
        <v>0.14000000000000001</v>
      </c>
      <c r="BK89">
        <v>1E-3</v>
      </c>
      <c r="BL89">
        <v>58</v>
      </c>
      <c r="BM89">
        <v>0.3</v>
      </c>
      <c r="BN89">
        <v>0.04</v>
      </c>
      <c r="BO89">
        <v>6.1</v>
      </c>
      <c r="BP89">
        <v>1.1299999999999999</v>
      </c>
      <c r="BQ89">
        <v>0.05</v>
      </c>
      <c r="BR89">
        <v>0.16</v>
      </c>
      <c r="BS89">
        <v>0.92</v>
      </c>
      <c r="BT89">
        <v>13.6</v>
      </c>
      <c r="BU89">
        <v>1.9</v>
      </c>
      <c r="BV89">
        <v>2.5000000000000001E-2</v>
      </c>
      <c r="BW89">
        <v>9.1</v>
      </c>
      <c r="BX89">
        <v>11.34</v>
      </c>
      <c r="BY89">
        <v>26.9</v>
      </c>
      <c r="BZ89">
        <v>0.03</v>
      </c>
      <c r="CA89">
        <v>0.5</v>
      </c>
      <c r="CB89">
        <v>0.5</v>
      </c>
      <c r="CC89">
        <v>19.2</v>
      </c>
      <c r="CD89">
        <v>5</v>
      </c>
      <c r="CE89">
        <v>1</v>
      </c>
      <c r="CF89" s="108">
        <f t="shared" si="8"/>
        <v>8</v>
      </c>
      <c r="CG89" s="108">
        <f t="shared" si="9"/>
        <v>165.83</v>
      </c>
      <c r="CH89" s="108">
        <f t="shared" si="10"/>
        <v>229.4</v>
      </c>
      <c r="CI89" s="108">
        <f t="shared" si="11"/>
        <v>1029.4199999999998</v>
      </c>
      <c r="CJ89" s="108">
        <f t="shared" si="12"/>
        <v>580.87</v>
      </c>
      <c r="CK89" s="108">
        <f t="shared" si="13"/>
        <v>884.58</v>
      </c>
    </row>
    <row r="90" spans="1:89" ht="30" x14ac:dyDescent="0.3">
      <c r="A90" s="78">
        <v>1531215</v>
      </c>
      <c r="B90" s="82" t="s">
        <v>106</v>
      </c>
      <c r="C90" s="79">
        <v>42616</v>
      </c>
      <c r="D90" s="80" t="s">
        <v>28</v>
      </c>
      <c r="E90" s="100" t="s">
        <v>107</v>
      </c>
      <c r="F90" s="80"/>
      <c r="G90" s="80" t="s">
        <v>67</v>
      </c>
      <c r="H90" s="94">
        <v>590341</v>
      </c>
      <c r="I90" s="94">
        <v>6805030</v>
      </c>
      <c r="J90" s="82">
        <v>1104</v>
      </c>
      <c r="K90" s="81" t="s">
        <v>20</v>
      </c>
      <c r="L90" s="101" t="s">
        <v>109</v>
      </c>
      <c r="M90" s="81">
        <v>0.25</v>
      </c>
      <c r="N90" s="81" t="s">
        <v>56</v>
      </c>
      <c r="O90" s="81"/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95">
        <v>1</v>
      </c>
      <c r="V90" s="95">
        <f t="shared" si="7"/>
        <v>1</v>
      </c>
      <c r="W90" s="81" t="s">
        <v>86</v>
      </c>
      <c r="X90" s="81" t="s">
        <v>37</v>
      </c>
      <c r="Y90" s="81" t="s">
        <v>39</v>
      </c>
      <c r="Z90" s="81" t="s">
        <v>108</v>
      </c>
      <c r="AA90" s="81"/>
      <c r="AB90">
        <v>1531215</v>
      </c>
      <c r="AC90" t="s">
        <v>20</v>
      </c>
      <c r="AD90" t="s">
        <v>857</v>
      </c>
      <c r="AE90">
        <v>1.06</v>
      </c>
      <c r="AF90">
        <v>54.57</v>
      </c>
      <c r="AG90">
        <v>7.59</v>
      </c>
      <c r="AH90">
        <v>96.2</v>
      </c>
      <c r="AI90">
        <v>110</v>
      </c>
      <c r="AJ90">
        <v>50.3</v>
      </c>
      <c r="AK90">
        <v>17.7</v>
      </c>
      <c r="AL90">
        <v>446</v>
      </c>
      <c r="AM90">
        <v>3.12</v>
      </c>
      <c r="AN90">
        <v>8.6999999999999993</v>
      </c>
      <c r="AO90">
        <v>0.7</v>
      </c>
      <c r="AP90">
        <v>2.1</v>
      </c>
      <c r="AQ90">
        <v>2.1</v>
      </c>
      <c r="AR90">
        <v>44.5</v>
      </c>
      <c r="AS90">
        <v>0.42</v>
      </c>
      <c r="AT90">
        <v>0.66</v>
      </c>
      <c r="AU90">
        <v>0.12</v>
      </c>
      <c r="AV90">
        <v>65</v>
      </c>
      <c r="AW90">
        <v>0.87</v>
      </c>
      <c r="AX90">
        <v>7.9000000000000001E-2</v>
      </c>
      <c r="AY90">
        <v>12.9</v>
      </c>
      <c r="AZ90">
        <v>64.400000000000006</v>
      </c>
      <c r="BA90">
        <v>1.0900000000000001</v>
      </c>
      <c r="BB90">
        <v>123.6</v>
      </c>
      <c r="BC90">
        <v>0.107</v>
      </c>
      <c r="BD90">
        <v>4</v>
      </c>
      <c r="BE90">
        <v>1.72</v>
      </c>
      <c r="BF90">
        <v>2.3E-2</v>
      </c>
      <c r="BG90">
        <v>0.14000000000000001</v>
      </c>
      <c r="BH90">
        <v>0.05</v>
      </c>
      <c r="BI90">
        <v>6.3</v>
      </c>
      <c r="BJ90">
        <v>0.1</v>
      </c>
      <c r="BK90">
        <v>0.05</v>
      </c>
      <c r="BL90">
        <v>55</v>
      </c>
      <c r="BM90">
        <v>0.3</v>
      </c>
      <c r="BN90">
        <v>0.04</v>
      </c>
      <c r="BO90">
        <v>5</v>
      </c>
      <c r="BP90">
        <v>0.88</v>
      </c>
      <c r="BQ90">
        <v>0.05</v>
      </c>
      <c r="BR90">
        <v>0.11</v>
      </c>
      <c r="BS90">
        <v>1.23</v>
      </c>
      <c r="BT90">
        <v>10.3</v>
      </c>
      <c r="BU90">
        <v>0.6</v>
      </c>
      <c r="BV90">
        <v>2.5000000000000001E-2</v>
      </c>
      <c r="BW90">
        <v>5</v>
      </c>
      <c r="BX90">
        <v>9.2799999999999994</v>
      </c>
      <c r="BY90">
        <v>25.8</v>
      </c>
      <c r="BZ90">
        <v>0.03</v>
      </c>
      <c r="CA90">
        <v>0.5</v>
      </c>
      <c r="CB90">
        <v>0.4</v>
      </c>
      <c r="CC90">
        <v>14.8</v>
      </c>
      <c r="CD90">
        <v>5</v>
      </c>
      <c r="CE90">
        <v>1</v>
      </c>
      <c r="CF90" s="108">
        <f t="shared" si="8"/>
        <v>8.1</v>
      </c>
      <c r="CG90" s="108">
        <f t="shared" si="9"/>
        <v>116.66000000000001</v>
      </c>
      <c r="CH90" s="108">
        <f t="shared" si="10"/>
        <v>177.07</v>
      </c>
      <c r="CI90" s="108">
        <f t="shared" si="11"/>
        <v>629.4799999999999</v>
      </c>
      <c r="CJ90" s="108">
        <f t="shared" si="12"/>
        <v>442.26</v>
      </c>
      <c r="CK90" s="108">
        <f t="shared" si="13"/>
        <v>518.17999999999995</v>
      </c>
    </row>
    <row r="91" spans="1:89" ht="30" x14ac:dyDescent="0.3">
      <c r="A91" s="78">
        <v>1531216</v>
      </c>
      <c r="B91" s="82" t="s">
        <v>106</v>
      </c>
      <c r="C91" s="79">
        <v>42616</v>
      </c>
      <c r="D91" s="80" t="s">
        <v>28</v>
      </c>
      <c r="E91" s="100" t="s">
        <v>107</v>
      </c>
      <c r="F91" s="80"/>
      <c r="G91" s="80" t="s">
        <v>67</v>
      </c>
      <c r="H91" s="94">
        <v>590384</v>
      </c>
      <c r="I91" s="94">
        <v>6805000</v>
      </c>
      <c r="J91" s="82">
        <v>1100</v>
      </c>
      <c r="K91" s="81" t="s">
        <v>20</v>
      </c>
      <c r="L91" s="101"/>
      <c r="M91" s="81">
        <v>0.3</v>
      </c>
      <c r="N91" s="81" t="s">
        <v>56</v>
      </c>
      <c r="O91" s="81"/>
      <c r="P91" s="84">
        <v>0</v>
      </c>
      <c r="Q91" s="84">
        <v>0.1</v>
      </c>
      <c r="R91" s="84">
        <v>0</v>
      </c>
      <c r="S91" s="84">
        <v>0</v>
      </c>
      <c r="T91" s="84">
        <v>0</v>
      </c>
      <c r="U91" s="84">
        <v>0.9</v>
      </c>
      <c r="V91" s="84">
        <f t="shared" si="7"/>
        <v>1</v>
      </c>
      <c r="W91" s="81" t="s">
        <v>93</v>
      </c>
      <c r="X91" s="81" t="s">
        <v>37</v>
      </c>
      <c r="Y91" s="81" t="s">
        <v>116</v>
      </c>
      <c r="Z91" s="81" t="s">
        <v>108</v>
      </c>
      <c r="AA91" s="81"/>
      <c r="AB91">
        <v>1531216</v>
      </c>
      <c r="AC91" t="s">
        <v>20</v>
      </c>
      <c r="AD91" t="s">
        <v>857</v>
      </c>
      <c r="AE91">
        <v>0.94</v>
      </c>
      <c r="AF91">
        <v>57.39</v>
      </c>
      <c r="AG91">
        <v>7.09</v>
      </c>
      <c r="AH91">
        <v>62.7</v>
      </c>
      <c r="AI91">
        <v>111</v>
      </c>
      <c r="AJ91">
        <v>45.5</v>
      </c>
      <c r="AK91">
        <v>16.399999999999999</v>
      </c>
      <c r="AL91">
        <v>522</v>
      </c>
      <c r="AM91">
        <v>2.79</v>
      </c>
      <c r="AN91">
        <v>8.6999999999999993</v>
      </c>
      <c r="AO91">
        <v>0.8</v>
      </c>
      <c r="AP91">
        <v>4</v>
      </c>
      <c r="AQ91">
        <v>1.3</v>
      </c>
      <c r="AR91">
        <v>47</v>
      </c>
      <c r="AS91">
        <v>0.11</v>
      </c>
      <c r="AT91">
        <v>0.69</v>
      </c>
      <c r="AU91">
        <v>0.11</v>
      </c>
      <c r="AV91">
        <v>60</v>
      </c>
      <c r="AW91">
        <v>1.03</v>
      </c>
      <c r="AX91">
        <v>6.6000000000000003E-2</v>
      </c>
      <c r="AY91">
        <v>11.6</v>
      </c>
      <c r="AZ91">
        <v>57.1</v>
      </c>
      <c r="BA91">
        <v>0.9</v>
      </c>
      <c r="BB91">
        <v>152.1</v>
      </c>
      <c r="BC91">
        <v>7.4999999999999997E-2</v>
      </c>
      <c r="BD91">
        <v>3</v>
      </c>
      <c r="BE91">
        <v>1.57</v>
      </c>
      <c r="BF91">
        <v>2.7E-2</v>
      </c>
      <c r="BG91">
        <v>0.09</v>
      </c>
      <c r="BH91">
        <v>0.1</v>
      </c>
      <c r="BI91">
        <v>5.2</v>
      </c>
      <c r="BJ91">
        <v>0.1</v>
      </c>
      <c r="BK91">
        <v>0.06</v>
      </c>
      <c r="BL91">
        <v>34</v>
      </c>
      <c r="BM91">
        <v>0.5</v>
      </c>
      <c r="BN91">
        <v>0.03</v>
      </c>
      <c r="BO91">
        <v>4.7</v>
      </c>
      <c r="BP91">
        <v>0.82</v>
      </c>
      <c r="BQ91">
        <v>0.05</v>
      </c>
      <c r="BR91">
        <v>0.05</v>
      </c>
      <c r="BS91">
        <v>1.06</v>
      </c>
      <c r="BT91">
        <v>8.4</v>
      </c>
      <c r="BU91">
        <v>0.9</v>
      </c>
      <c r="BV91">
        <v>2.5000000000000001E-2</v>
      </c>
      <c r="BW91">
        <v>2.8</v>
      </c>
      <c r="BX91">
        <v>7.95</v>
      </c>
      <c r="BY91">
        <v>22.7</v>
      </c>
      <c r="BZ91">
        <v>0.03</v>
      </c>
      <c r="CA91">
        <v>0.5</v>
      </c>
      <c r="CB91">
        <v>0.4</v>
      </c>
      <c r="CC91">
        <v>12.7</v>
      </c>
      <c r="CD91">
        <v>5</v>
      </c>
      <c r="CE91">
        <v>1</v>
      </c>
      <c r="CF91" s="108">
        <f t="shared" si="8"/>
        <v>10</v>
      </c>
      <c r="CG91" s="108">
        <f t="shared" si="9"/>
        <v>104.53</v>
      </c>
      <c r="CH91" s="108">
        <f t="shared" si="10"/>
        <v>159.22999999999999</v>
      </c>
      <c r="CI91" s="108">
        <f t="shared" si="11"/>
        <v>734.21999999999991</v>
      </c>
      <c r="CJ91" s="108">
        <f t="shared" si="12"/>
        <v>435.78</v>
      </c>
      <c r="CK91" s="108">
        <f t="shared" si="13"/>
        <v>587.63</v>
      </c>
    </row>
    <row r="92" spans="1:89" ht="30" x14ac:dyDescent="0.3">
      <c r="A92" s="78">
        <v>1531217</v>
      </c>
      <c r="B92" s="82" t="s">
        <v>106</v>
      </c>
      <c r="C92" s="79">
        <v>42616</v>
      </c>
      <c r="D92" s="80" t="s">
        <v>28</v>
      </c>
      <c r="E92" s="100" t="s">
        <v>107</v>
      </c>
      <c r="F92" s="80"/>
      <c r="G92" s="80" t="s">
        <v>67</v>
      </c>
      <c r="H92" s="94">
        <v>590414</v>
      </c>
      <c r="I92" s="94">
        <v>6804970</v>
      </c>
      <c r="J92" s="82">
        <v>1100</v>
      </c>
      <c r="K92" s="81" t="s">
        <v>20</v>
      </c>
      <c r="L92" s="101"/>
      <c r="M92" s="81">
        <v>0.7</v>
      </c>
      <c r="N92" s="81" t="s">
        <v>21</v>
      </c>
      <c r="O92" s="81"/>
      <c r="P92" s="84">
        <v>0.3</v>
      </c>
      <c r="Q92" s="84">
        <v>0</v>
      </c>
      <c r="R92" s="84">
        <v>0</v>
      </c>
      <c r="S92" s="84">
        <v>0</v>
      </c>
      <c r="T92" s="84">
        <v>0</v>
      </c>
      <c r="U92" s="84">
        <v>0.7</v>
      </c>
      <c r="V92" s="84">
        <f t="shared" si="7"/>
        <v>1</v>
      </c>
      <c r="W92" s="81" t="s">
        <v>86</v>
      </c>
      <c r="X92" s="81" t="s">
        <v>37</v>
      </c>
      <c r="Y92" s="81" t="s">
        <v>39</v>
      </c>
      <c r="Z92" s="81" t="s">
        <v>108</v>
      </c>
      <c r="AA92" s="81"/>
      <c r="AB92">
        <v>1531217</v>
      </c>
      <c r="AC92" t="s">
        <v>20</v>
      </c>
      <c r="AD92" t="s">
        <v>857</v>
      </c>
      <c r="AE92">
        <v>0.81</v>
      </c>
      <c r="AF92">
        <v>61.66</v>
      </c>
      <c r="AG92">
        <v>7.33</v>
      </c>
      <c r="AH92">
        <v>102.8</v>
      </c>
      <c r="AI92">
        <v>138</v>
      </c>
      <c r="AJ92">
        <v>101.4</v>
      </c>
      <c r="AK92">
        <v>23.8</v>
      </c>
      <c r="AL92">
        <v>764</v>
      </c>
      <c r="AM92">
        <v>3.94</v>
      </c>
      <c r="AN92">
        <v>9.1999999999999993</v>
      </c>
      <c r="AO92">
        <v>0.8</v>
      </c>
      <c r="AP92">
        <v>2.5</v>
      </c>
      <c r="AQ92">
        <v>2.2999999999999998</v>
      </c>
      <c r="AR92">
        <v>50.4</v>
      </c>
      <c r="AS92">
        <v>0.21</v>
      </c>
      <c r="AT92">
        <v>0.57999999999999996</v>
      </c>
      <c r="AU92">
        <v>0.1</v>
      </c>
      <c r="AV92">
        <v>80</v>
      </c>
      <c r="AW92">
        <v>1.05</v>
      </c>
      <c r="AX92">
        <v>8.5000000000000006E-2</v>
      </c>
      <c r="AY92">
        <v>12.9</v>
      </c>
      <c r="AZ92">
        <v>122.9</v>
      </c>
      <c r="BA92">
        <v>1.62</v>
      </c>
      <c r="BB92">
        <v>142.9</v>
      </c>
      <c r="BC92">
        <v>0.122</v>
      </c>
      <c r="BD92">
        <v>6</v>
      </c>
      <c r="BE92">
        <v>2.09</v>
      </c>
      <c r="BF92">
        <v>2.5999999999999999E-2</v>
      </c>
      <c r="BG92">
        <v>0.16</v>
      </c>
      <c r="BH92">
        <v>0.05</v>
      </c>
      <c r="BI92">
        <v>8.5</v>
      </c>
      <c r="BJ92">
        <v>0.12</v>
      </c>
      <c r="BK92">
        <v>0.05</v>
      </c>
      <c r="BL92">
        <v>43</v>
      </c>
      <c r="BM92">
        <v>0.2</v>
      </c>
      <c r="BN92">
        <v>0.02</v>
      </c>
      <c r="BO92">
        <v>6</v>
      </c>
      <c r="BP92">
        <v>1.08</v>
      </c>
      <c r="BQ92">
        <v>0.05</v>
      </c>
      <c r="BR92">
        <v>0.12</v>
      </c>
      <c r="BS92">
        <v>1.08</v>
      </c>
      <c r="BT92">
        <v>13.2</v>
      </c>
      <c r="BU92">
        <v>1</v>
      </c>
      <c r="BV92">
        <v>2.5000000000000001E-2</v>
      </c>
      <c r="BW92">
        <v>6.5</v>
      </c>
      <c r="BX92">
        <v>10.01</v>
      </c>
      <c r="BY92">
        <v>23.5</v>
      </c>
      <c r="BZ92">
        <v>0.03</v>
      </c>
      <c r="CA92">
        <v>2</v>
      </c>
      <c r="CB92">
        <v>0.5</v>
      </c>
      <c r="CC92">
        <v>17.7</v>
      </c>
      <c r="CD92">
        <v>5</v>
      </c>
      <c r="CE92">
        <v>1</v>
      </c>
      <c r="CF92" s="108">
        <f t="shared" si="8"/>
        <v>8.5</v>
      </c>
      <c r="CG92" s="108">
        <f t="shared" si="9"/>
        <v>226.97000000000003</v>
      </c>
      <c r="CH92" s="108">
        <f t="shared" si="10"/>
        <v>193.77</v>
      </c>
      <c r="CI92" s="108">
        <f t="shared" si="11"/>
        <v>977.11</v>
      </c>
      <c r="CJ92" s="108">
        <f t="shared" si="12"/>
        <v>554.08999999999992</v>
      </c>
      <c r="CK92" s="108">
        <f t="shared" si="13"/>
        <v>893.95</v>
      </c>
    </row>
    <row r="93" spans="1:89" ht="30" x14ac:dyDescent="0.3">
      <c r="A93" s="78">
        <v>1531218</v>
      </c>
      <c r="B93" s="82" t="s">
        <v>106</v>
      </c>
      <c r="C93" s="79">
        <v>42616</v>
      </c>
      <c r="D93" s="80" t="s">
        <v>28</v>
      </c>
      <c r="E93" s="100" t="s">
        <v>107</v>
      </c>
      <c r="F93" s="80"/>
      <c r="G93" s="80" t="s">
        <v>67</v>
      </c>
      <c r="H93" s="94">
        <v>590461</v>
      </c>
      <c r="I93" s="94">
        <v>6804990</v>
      </c>
      <c r="J93" s="82">
        <v>1100</v>
      </c>
      <c r="K93" s="81" t="s">
        <v>20</v>
      </c>
      <c r="L93" s="101"/>
      <c r="M93" s="81">
        <v>0.4</v>
      </c>
      <c r="N93" s="81" t="s">
        <v>56</v>
      </c>
      <c r="O93" s="81"/>
      <c r="P93" s="84">
        <v>0</v>
      </c>
      <c r="Q93" s="84">
        <v>0</v>
      </c>
      <c r="R93" s="84">
        <v>0.4</v>
      </c>
      <c r="S93" s="84">
        <v>0</v>
      </c>
      <c r="T93" s="84">
        <v>0</v>
      </c>
      <c r="U93" s="84">
        <v>0.6</v>
      </c>
      <c r="V93" s="84">
        <f t="shared" si="7"/>
        <v>1</v>
      </c>
      <c r="W93" s="81" t="s">
        <v>88</v>
      </c>
      <c r="X93" s="81" t="s">
        <v>37</v>
      </c>
      <c r="Y93" s="81" t="s">
        <v>81</v>
      </c>
      <c r="Z93" s="81" t="s">
        <v>108</v>
      </c>
      <c r="AA93" s="81"/>
      <c r="AB93">
        <v>1531218</v>
      </c>
      <c r="AC93" t="s">
        <v>20</v>
      </c>
      <c r="AD93" t="s">
        <v>857</v>
      </c>
      <c r="AE93">
        <v>1.0900000000000001</v>
      </c>
      <c r="AF93">
        <v>51.15</v>
      </c>
      <c r="AG93">
        <v>7.38</v>
      </c>
      <c r="AH93">
        <v>94.9</v>
      </c>
      <c r="AI93">
        <v>118</v>
      </c>
      <c r="AJ93">
        <v>50.3</v>
      </c>
      <c r="AK93">
        <v>18.2</v>
      </c>
      <c r="AL93">
        <v>614</v>
      </c>
      <c r="AM93">
        <v>3.18</v>
      </c>
      <c r="AN93">
        <v>8.8000000000000007</v>
      </c>
      <c r="AO93">
        <v>0.7</v>
      </c>
      <c r="AP93">
        <v>2.5</v>
      </c>
      <c r="AQ93">
        <v>1.9</v>
      </c>
      <c r="AR93">
        <v>49.2</v>
      </c>
      <c r="AS93">
        <v>0.34</v>
      </c>
      <c r="AT93">
        <v>0.7</v>
      </c>
      <c r="AU93">
        <v>0.13</v>
      </c>
      <c r="AV93">
        <v>63</v>
      </c>
      <c r="AW93">
        <v>0.93</v>
      </c>
      <c r="AX93">
        <v>8.5999999999999993E-2</v>
      </c>
      <c r="AY93">
        <v>12.2</v>
      </c>
      <c r="AZ93">
        <v>61.6</v>
      </c>
      <c r="BA93">
        <v>1.0900000000000001</v>
      </c>
      <c r="BB93">
        <v>131.80000000000001</v>
      </c>
      <c r="BC93">
        <v>9.0999999999999998E-2</v>
      </c>
      <c r="BD93">
        <v>5</v>
      </c>
      <c r="BE93">
        <v>1.71</v>
      </c>
      <c r="BF93">
        <v>2.7E-2</v>
      </c>
      <c r="BG93">
        <v>0.14000000000000001</v>
      </c>
      <c r="BH93">
        <v>0.05</v>
      </c>
      <c r="BI93">
        <v>5.9</v>
      </c>
      <c r="BJ93">
        <v>0.11</v>
      </c>
      <c r="BK93">
        <v>7.0000000000000007E-2</v>
      </c>
      <c r="BL93">
        <v>51</v>
      </c>
      <c r="BM93">
        <v>0.4</v>
      </c>
      <c r="BN93">
        <v>0.04</v>
      </c>
      <c r="BO93">
        <v>4.7</v>
      </c>
      <c r="BP93">
        <v>0.84</v>
      </c>
      <c r="BQ93">
        <v>0.05</v>
      </c>
      <c r="BR93">
        <v>0.08</v>
      </c>
      <c r="BS93">
        <v>1.1200000000000001</v>
      </c>
      <c r="BT93">
        <v>10.3</v>
      </c>
      <c r="BU93">
        <v>1.1000000000000001</v>
      </c>
      <c r="BV93">
        <v>2.5000000000000001E-2</v>
      </c>
      <c r="BW93">
        <v>4.5</v>
      </c>
      <c r="BX93">
        <v>8.3800000000000008</v>
      </c>
      <c r="BY93">
        <v>24.3</v>
      </c>
      <c r="BZ93">
        <v>0.03</v>
      </c>
      <c r="CA93">
        <v>0.5</v>
      </c>
      <c r="CB93">
        <v>0.5</v>
      </c>
      <c r="CC93">
        <v>14.1</v>
      </c>
      <c r="CD93">
        <v>5</v>
      </c>
      <c r="CE93">
        <v>1</v>
      </c>
      <c r="CF93" s="108">
        <f t="shared" si="8"/>
        <v>8.5</v>
      </c>
      <c r="CG93" s="108">
        <f t="shared" si="9"/>
        <v>113.92000000000002</v>
      </c>
      <c r="CH93" s="108">
        <f t="shared" si="10"/>
        <v>181.73000000000002</v>
      </c>
      <c r="CI93" s="108">
        <f t="shared" si="11"/>
        <v>810.5</v>
      </c>
      <c r="CJ93" s="108">
        <f t="shared" si="12"/>
        <v>453.53000000000003</v>
      </c>
      <c r="CK93" s="108">
        <f t="shared" si="13"/>
        <v>686.77</v>
      </c>
    </row>
    <row r="94" spans="1:89" ht="30" x14ac:dyDescent="0.3">
      <c r="A94" s="78">
        <v>1531219</v>
      </c>
      <c r="B94" s="82" t="s">
        <v>106</v>
      </c>
      <c r="C94" s="79">
        <v>42616</v>
      </c>
      <c r="D94" s="80" t="s">
        <v>28</v>
      </c>
      <c r="E94" s="100" t="s">
        <v>107</v>
      </c>
      <c r="F94" s="80"/>
      <c r="G94" s="80" t="s">
        <v>67</v>
      </c>
      <c r="H94" s="94">
        <v>590511</v>
      </c>
      <c r="I94" s="94">
        <v>6805000</v>
      </c>
      <c r="J94" s="82">
        <v>1100</v>
      </c>
      <c r="K94" s="81" t="s">
        <v>20</v>
      </c>
      <c r="L94" s="101"/>
      <c r="M94" s="81">
        <v>0.45</v>
      </c>
      <c r="N94" s="81" t="s">
        <v>56</v>
      </c>
      <c r="O94" s="81"/>
      <c r="P94" s="84">
        <v>0</v>
      </c>
      <c r="Q94" s="84">
        <v>0</v>
      </c>
      <c r="R94" s="84">
        <v>0.2</v>
      </c>
      <c r="S94" s="84">
        <v>0</v>
      </c>
      <c r="T94" s="84">
        <v>0</v>
      </c>
      <c r="U94" s="84">
        <v>0.8</v>
      </c>
      <c r="V94" s="84">
        <f t="shared" si="7"/>
        <v>1</v>
      </c>
      <c r="W94" s="81" t="s">
        <v>88</v>
      </c>
      <c r="X94" s="81" t="s">
        <v>37</v>
      </c>
      <c r="Y94" s="81" t="s">
        <v>118</v>
      </c>
      <c r="Z94" s="81" t="s">
        <v>108</v>
      </c>
      <c r="AA94" s="81"/>
      <c r="AB94">
        <v>1531219</v>
      </c>
      <c r="AC94" t="s">
        <v>20</v>
      </c>
      <c r="AD94" t="s">
        <v>857</v>
      </c>
      <c r="AE94">
        <v>1.37</v>
      </c>
      <c r="AF94">
        <v>47.09</v>
      </c>
      <c r="AG94">
        <v>8.15</v>
      </c>
      <c r="AH94">
        <v>102.5</v>
      </c>
      <c r="AI94">
        <v>97</v>
      </c>
      <c r="AJ94">
        <v>47.7</v>
      </c>
      <c r="AK94">
        <v>20.100000000000001</v>
      </c>
      <c r="AL94">
        <v>799</v>
      </c>
      <c r="AM94">
        <v>3.22</v>
      </c>
      <c r="AN94">
        <v>9.6</v>
      </c>
      <c r="AO94">
        <v>0.7</v>
      </c>
      <c r="AP94">
        <v>4.3</v>
      </c>
      <c r="AQ94">
        <v>1.7</v>
      </c>
      <c r="AR94">
        <v>47.2</v>
      </c>
      <c r="AS94">
        <v>0.3</v>
      </c>
      <c r="AT94">
        <v>0.7</v>
      </c>
      <c r="AU94">
        <v>0.13</v>
      </c>
      <c r="AV94">
        <v>68</v>
      </c>
      <c r="AW94">
        <v>0.88</v>
      </c>
      <c r="AX94">
        <v>8.2000000000000003E-2</v>
      </c>
      <c r="AY94">
        <v>11.3</v>
      </c>
      <c r="AZ94">
        <v>64.2</v>
      </c>
      <c r="BA94">
        <v>1.1100000000000001</v>
      </c>
      <c r="BB94">
        <v>135.19999999999999</v>
      </c>
      <c r="BC94">
        <v>9.6000000000000002E-2</v>
      </c>
      <c r="BD94">
        <v>4</v>
      </c>
      <c r="BE94">
        <v>1.79</v>
      </c>
      <c r="BF94">
        <v>2.3E-2</v>
      </c>
      <c r="BG94">
        <v>0.13</v>
      </c>
      <c r="BH94">
        <v>0.05</v>
      </c>
      <c r="BI94">
        <v>5.6</v>
      </c>
      <c r="BJ94">
        <v>0.11</v>
      </c>
      <c r="BK94">
        <v>0.06</v>
      </c>
      <c r="BL94">
        <v>42</v>
      </c>
      <c r="BM94">
        <v>0.2</v>
      </c>
      <c r="BN94">
        <v>0.05</v>
      </c>
      <c r="BO94">
        <v>5.2</v>
      </c>
      <c r="BP94">
        <v>0.93</v>
      </c>
      <c r="BQ94">
        <v>0.05</v>
      </c>
      <c r="BR94">
        <v>0.05</v>
      </c>
      <c r="BS94">
        <v>1.04</v>
      </c>
      <c r="BT94">
        <v>10.7</v>
      </c>
      <c r="BU94">
        <v>1.1000000000000001</v>
      </c>
      <c r="BV94">
        <v>2.5000000000000001E-2</v>
      </c>
      <c r="BW94">
        <v>3</v>
      </c>
      <c r="BX94">
        <v>7.15</v>
      </c>
      <c r="BY94">
        <v>22.6</v>
      </c>
      <c r="BZ94">
        <v>0.03</v>
      </c>
      <c r="CA94">
        <v>0.5</v>
      </c>
      <c r="CB94">
        <v>0.3</v>
      </c>
      <c r="CC94">
        <v>14.8</v>
      </c>
      <c r="CD94">
        <v>5</v>
      </c>
      <c r="CE94">
        <v>1</v>
      </c>
      <c r="CF94" s="108">
        <f t="shared" si="8"/>
        <v>10.3</v>
      </c>
      <c r="CG94" s="108">
        <f t="shared" si="9"/>
        <v>113.89</v>
      </c>
      <c r="CH94" s="108">
        <f t="shared" si="10"/>
        <v>154.13999999999999</v>
      </c>
      <c r="CI94" s="108">
        <f t="shared" si="11"/>
        <v>997.31000000000017</v>
      </c>
      <c r="CJ94" s="108">
        <f t="shared" si="12"/>
        <v>437.64</v>
      </c>
      <c r="CK94" s="108">
        <f t="shared" si="13"/>
        <v>871.39</v>
      </c>
    </row>
    <row r="95" spans="1:89" ht="30" x14ac:dyDescent="0.3">
      <c r="A95" s="78">
        <v>1531220</v>
      </c>
      <c r="B95" s="82" t="s">
        <v>106</v>
      </c>
      <c r="C95" s="79">
        <v>42616</v>
      </c>
      <c r="D95" s="80" t="s">
        <v>28</v>
      </c>
      <c r="E95" s="100" t="s">
        <v>107</v>
      </c>
      <c r="F95" s="80"/>
      <c r="G95" s="80" t="s">
        <v>67</v>
      </c>
      <c r="H95" s="94">
        <v>590562</v>
      </c>
      <c r="I95" s="94">
        <v>6805000</v>
      </c>
      <c r="J95" s="82">
        <v>1100</v>
      </c>
      <c r="K95" s="81" t="s">
        <v>20</v>
      </c>
      <c r="L95" s="101"/>
      <c r="M95" s="81">
        <v>0.5</v>
      </c>
      <c r="N95" s="81" t="s">
        <v>56</v>
      </c>
      <c r="O95" s="81"/>
      <c r="P95" s="84">
        <v>0</v>
      </c>
      <c r="Q95" s="84">
        <v>0</v>
      </c>
      <c r="R95" s="84">
        <v>0.4</v>
      </c>
      <c r="S95" s="84">
        <v>0</v>
      </c>
      <c r="T95" s="84">
        <v>0</v>
      </c>
      <c r="U95" s="84">
        <v>0.6</v>
      </c>
      <c r="V95" s="84">
        <f t="shared" si="7"/>
        <v>1</v>
      </c>
      <c r="W95" s="81" t="s">
        <v>86</v>
      </c>
      <c r="X95" s="81" t="s">
        <v>37</v>
      </c>
      <c r="Y95" s="81" t="s">
        <v>103</v>
      </c>
      <c r="Z95" s="81" t="s">
        <v>108</v>
      </c>
      <c r="AA95" s="81"/>
      <c r="AB95">
        <v>1531220</v>
      </c>
      <c r="AC95" t="s">
        <v>20</v>
      </c>
      <c r="AD95" t="s">
        <v>857</v>
      </c>
      <c r="AE95">
        <v>0.86</v>
      </c>
      <c r="AF95">
        <v>78.540000000000006</v>
      </c>
      <c r="AG95">
        <v>8.36</v>
      </c>
      <c r="AH95">
        <v>93.3</v>
      </c>
      <c r="AI95">
        <v>142</v>
      </c>
      <c r="AJ95">
        <v>78.3</v>
      </c>
      <c r="AK95">
        <v>22.8</v>
      </c>
      <c r="AL95">
        <v>664</v>
      </c>
      <c r="AM95">
        <v>3.83</v>
      </c>
      <c r="AN95">
        <v>8.4</v>
      </c>
      <c r="AO95">
        <v>0.6</v>
      </c>
      <c r="AP95">
        <v>2.2999999999999998</v>
      </c>
      <c r="AQ95">
        <v>2.5</v>
      </c>
      <c r="AR95">
        <v>50.4</v>
      </c>
      <c r="AS95">
        <v>0.36</v>
      </c>
      <c r="AT95">
        <v>0.69</v>
      </c>
      <c r="AU95">
        <v>0.12</v>
      </c>
      <c r="AV95">
        <v>81</v>
      </c>
      <c r="AW95">
        <v>1.33</v>
      </c>
      <c r="AX95">
        <v>9.1999999999999998E-2</v>
      </c>
      <c r="AY95">
        <v>14</v>
      </c>
      <c r="AZ95">
        <v>87</v>
      </c>
      <c r="BA95">
        <v>1.5</v>
      </c>
      <c r="BB95">
        <v>138.1</v>
      </c>
      <c r="BC95">
        <v>0.126</v>
      </c>
      <c r="BD95">
        <v>5</v>
      </c>
      <c r="BE95">
        <v>2.12</v>
      </c>
      <c r="BF95">
        <v>2.4E-2</v>
      </c>
      <c r="BG95">
        <v>0.18</v>
      </c>
      <c r="BH95">
        <v>0.05</v>
      </c>
      <c r="BI95">
        <v>8.1</v>
      </c>
      <c r="BJ95">
        <v>0.12</v>
      </c>
      <c r="BK95">
        <v>0.03</v>
      </c>
      <c r="BL95">
        <v>59</v>
      </c>
      <c r="BM95">
        <v>0.4</v>
      </c>
      <c r="BN95">
        <v>0.03</v>
      </c>
      <c r="BO95">
        <v>6.1</v>
      </c>
      <c r="BP95">
        <v>0.97</v>
      </c>
      <c r="BQ95">
        <v>0.05</v>
      </c>
      <c r="BR95">
        <v>0.13</v>
      </c>
      <c r="BS95">
        <v>1.07</v>
      </c>
      <c r="BT95">
        <v>11.2</v>
      </c>
      <c r="BU95">
        <v>2.2999999999999998</v>
      </c>
      <c r="BV95">
        <v>2.5000000000000001E-2</v>
      </c>
      <c r="BW95">
        <v>7.6</v>
      </c>
      <c r="BX95">
        <v>11.04</v>
      </c>
      <c r="BY95">
        <v>27.8</v>
      </c>
      <c r="BZ95">
        <v>0.03</v>
      </c>
      <c r="CA95">
        <v>0.5</v>
      </c>
      <c r="CB95">
        <v>0.5</v>
      </c>
      <c r="CC95">
        <v>17.399999999999999</v>
      </c>
      <c r="CD95">
        <v>5</v>
      </c>
      <c r="CE95">
        <v>1</v>
      </c>
      <c r="CF95" s="108">
        <f t="shared" si="8"/>
        <v>8.3000000000000007</v>
      </c>
      <c r="CG95" s="108">
        <f t="shared" si="9"/>
        <v>168.13000000000002</v>
      </c>
      <c r="CH95" s="108">
        <f t="shared" si="10"/>
        <v>213.11000000000004</v>
      </c>
      <c r="CI95" s="108">
        <f t="shared" si="11"/>
        <v>870.36000000000013</v>
      </c>
      <c r="CJ95" s="108">
        <f t="shared" si="12"/>
        <v>538.6</v>
      </c>
      <c r="CK95" s="108">
        <f t="shared" si="13"/>
        <v>769.79000000000008</v>
      </c>
    </row>
    <row r="96" spans="1:89" ht="30" x14ac:dyDescent="0.3">
      <c r="A96" s="78">
        <v>1531221</v>
      </c>
      <c r="B96" s="82" t="s">
        <v>106</v>
      </c>
      <c r="C96" s="79">
        <v>42616</v>
      </c>
      <c r="D96" s="80" t="s">
        <v>28</v>
      </c>
      <c r="E96" s="100" t="s">
        <v>107</v>
      </c>
      <c r="F96" s="80"/>
      <c r="G96" s="80" t="s">
        <v>67</v>
      </c>
      <c r="H96" s="94">
        <v>590606</v>
      </c>
      <c r="I96" s="94">
        <v>6805020</v>
      </c>
      <c r="J96" s="82">
        <v>1100</v>
      </c>
      <c r="K96" s="81" t="s">
        <v>20</v>
      </c>
      <c r="L96" s="101"/>
      <c r="M96" s="81">
        <v>0.45</v>
      </c>
      <c r="N96" s="81" t="s">
        <v>56</v>
      </c>
      <c r="O96" s="81"/>
      <c r="P96" s="84">
        <v>0</v>
      </c>
      <c r="Q96" s="84">
        <v>0.2</v>
      </c>
      <c r="R96" s="84">
        <v>0</v>
      </c>
      <c r="S96" s="84">
        <v>0</v>
      </c>
      <c r="T96" s="84">
        <v>0</v>
      </c>
      <c r="U96" s="84">
        <v>0.8</v>
      </c>
      <c r="V96" s="84">
        <f t="shared" si="7"/>
        <v>1</v>
      </c>
      <c r="W96" s="81" t="s">
        <v>88</v>
      </c>
      <c r="X96" s="81" t="s">
        <v>37</v>
      </c>
      <c r="Y96" s="81" t="s">
        <v>119</v>
      </c>
      <c r="Z96" s="81" t="s">
        <v>108</v>
      </c>
      <c r="AA96" s="81"/>
      <c r="AB96">
        <v>1531221</v>
      </c>
      <c r="AC96" t="s">
        <v>20</v>
      </c>
      <c r="AD96" t="s">
        <v>857</v>
      </c>
      <c r="AE96">
        <v>1.17</v>
      </c>
      <c r="AF96">
        <v>70.48</v>
      </c>
      <c r="AG96">
        <v>8.09</v>
      </c>
      <c r="AH96">
        <v>89.7</v>
      </c>
      <c r="AI96">
        <v>137</v>
      </c>
      <c r="AJ96">
        <v>62.9</v>
      </c>
      <c r="AK96">
        <v>21.3</v>
      </c>
      <c r="AL96">
        <v>622</v>
      </c>
      <c r="AM96">
        <v>3.77</v>
      </c>
      <c r="AN96">
        <v>9.6</v>
      </c>
      <c r="AO96">
        <v>0.7</v>
      </c>
      <c r="AP96">
        <v>2.8</v>
      </c>
      <c r="AQ96">
        <v>2.2999999999999998</v>
      </c>
      <c r="AR96">
        <v>44.5</v>
      </c>
      <c r="AS96">
        <v>0.21</v>
      </c>
      <c r="AT96">
        <v>0.68</v>
      </c>
      <c r="AU96">
        <v>0.13</v>
      </c>
      <c r="AV96">
        <v>77</v>
      </c>
      <c r="AW96">
        <v>0.83</v>
      </c>
      <c r="AX96">
        <v>8.2000000000000003E-2</v>
      </c>
      <c r="AY96">
        <v>14.3</v>
      </c>
      <c r="AZ96">
        <v>78.3</v>
      </c>
      <c r="BA96">
        <v>1.31</v>
      </c>
      <c r="BB96">
        <v>148.19999999999999</v>
      </c>
      <c r="BC96">
        <v>0.11700000000000001</v>
      </c>
      <c r="BD96">
        <v>4</v>
      </c>
      <c r="BE96">
        <v>2.0299999999999998</v>
      </c>
      <c r="BF96">
        <v>2.5999999999999999E-2</v>
      </c>
      <c r="BG96">
        <v>0.17</v>
      </c>
      <c r="BH96">
        <v>0.05</v>
      </c>
      <c r="BI96">
        <v>7.4</v>
      </c>
      <c r="BJ96">
        <v>0.12</v>
      </c>
      <c r="BK96">
        <v>0.03</v>
      </c>
      <c r="BL96">
        <v>44</v>
      </c>
      <c r="BM96">
        <v>0.4</v>
      </c>
      <c r="BN96">
        <v>0.06</v>
      </c>
      <c r="BO96">
        <v>5.9</v>
      </c>
      <c r="BP96">
        <v>0.99</v>
      </c>
      <c r="BQ96">
        <v>0.05</v>
      </c>
      <c r="BR96">
        <v>0.1</v>
      </c>
      <c r="BS96">
        <v>1.17</v>
      </c>
      <c r="BT96">
        <v>12.3</v>
      </c>
      <c r="BU96">
        <v>0.9</v>
      </c>
      <c r="BV96">
        <v>2.5000000000000001E-2</v>
      </c>
      <c r="BW96">
        <v>5.5</v>
      </c>
      <c r="BX96">
        <v>10.41</v>
      </c>
      <c r="BY96">
        <v>27.2</v>
      </c>
      <c r="BZ96">
        <v>0.03</v>
      </c>
      <c r="CA96">
        <v>0.5</v>
      </c>
      <c r="CB96">
        <v>0.5</v>
      </c>
      <c r="CC96">
        <v>17.899999999999999</v>
      </c>
      <c r="CD96">
        <v>5</v>
      </c>
      <c r="CE96">
        <v>1</v>
      </c>
      <c r="CF96" s="108">
        <f t="shared" si="8"/>
        <v>8.8000000000000007</v>
      </c>
      <c r="CG96" s="108">
        <f t="shared" si="9"/>
        <v>143.34</v>
      </c>
      <c r="CH96" s="108">
        <f t="shared" si="10"/>
        <v>194.84000000000003</v>
      </c>
      <c r="CI96" s="108">
        <f t="shared" si="11"/>
        <v>832.90999999999985</v>
      </c>
      <c r="CJ96" s="108">
        <f t="shared" si="12"/>
        <v>516.36999999999989</v>
      </c>
      <c r="CK96" s="108">
        <f t="shared" si="13"/>
        <v>711.14</v>
      </c>
    </row>
    <row r="97" spans="1:89" ht="30" x14ac:dyDescent="0.3">
      <c r="A97" s="78">
        <v>1531222</v>
      </c>
      <c r="B97" s="82" t="s">
        <v>106</v>
      </c>
      <c r="C97" s="79">
        <v>42616</v>
      </c>
      <c r="D97" s="80" t="s">
        <v>28</v>
      </c>
      <c r="E97" s="100" t="s">
        <v>107</v>
      </c>
      <c r="F97" s="80"/>
      <c r="G97" s="80" t="s">
        <v>67</v>
      </c>
      <c r="H97" s="94">
        <v>590653</v>
      </c>
      <c r="I97" s="94">
        <v>6805020</v>
      </c>
      <c r="J97" s="82">
        <v>1100</v>
      </c>
      <c r="K97" s="81" t="s">
        <v>20</v>
      </c>
      <c r="L97" s="100" t="s">
        <v>110</v>
      </c>
      <c r="M97" s="81">
        <v>0.4</v>
      </c>
      <c r="N97" s="81" t="s">
        <v>55</v>
      </c>
      <c r="O97" s="81"/>
      <c r="P97" s="84">
        <v>0</v>
      </c>
      <c r="Q97" s="84">
        <v>0</v>
      </c>
      <c r="R97" s="84">
        <v>0</v>
      </c>
      <c r="S97" s="84">
        <v>0</v>
      </c>
      <c r="T97" s="84">
        <v>0</v>
      </c>
      <c r="U97" s="84">
        <v>1</v>
      </c>
      <c r="V97" s="84">
        <f t="shared" si="7"/>
        <v>1</v>
      </c>
      <c r="W97" s="81" t="s">
        <v>82</v>
      </c>
      <c r="X97" s="81" t="s">
        <v>37</v>
      </c>
      <c r="Y97" s="81" t="s">
        <v>39</v>
      </c>
      <c r="Z97" s="81" t="s">
        <v>108</v>
      </c>
      <c r="AA97" s="81"/>
      <c r="AB97">
        <v>1531222</v>
      </c>
      <c r="AC97" t="s">
        <v>20</v>
      </c>
      <c r="AD97" t="s">
        <v>857</v>
      </c>
      <c r="AE97">
        <v>1.4</v>
      </c>
      <c r="AF97">
        <v>58.13</v>
      </c>
      <c r="AG97">
        <v>9.89</v>
      </c>
      <c r="AH97">
        <v>68.599999999999994</v>
      </c>
      <c r="AI97">
        <v>181</v>
      </c>
      <c r="AJ97">
        <v>42</v>
      </c>
      <c r="AK97">
        <v>15.4</v>
      </c>
      <c r="AL97">
        <v>576</v>
      </c>
      <c r="AM97">
        <v>2.69</v>
      </c>
      <c r="AN97">
        <v>9.6999999999999993</v>
      </c>
      <c r="AO97">
        <v>0.8</v>
      </c>
      <c r="AP97">
        <v>2.5</v>
      </c>
      <c r="AQ97">
        <v>1.1000000000000001</v>
      </c>
      <c r="AR97">
        <v>48.8</v>
      </c>
      <c r="AS97">
        <v>0.22</v>
      </c>
      <c r="AT97">
        <v>0.78</v>
      </c>
      <c r="AU97">
        <v>0.14000000000000001</v>
      </c>
      <c r="AV97">
        <v>55</v>
      </c>
      <c r="AW97">
        <v>0.98</v>
      </c>
      <c r="AX97">
        <v>7.5999999999999998E-2</v>
      </c>
      <c r="AY97">
        <v>11.8</v>
      </c>
      <c r="AZ97">
        <v>53.1</v>
      </c>
      <c r="BA97">
        <v>0.79</v>
      </c>
      <c r="BB97">
        <v>150.4</v>
      </c>
      <c r="BC97">
        <v>5.7000000000000002E-2</v>
      </c>
      <c r="BD97">
        <v>5</v>
      </c>
      <c r="BE97">
        <v>1.5</v>
      </c>
      <c r="BF97">
        <v>1.7999999999999999E-2</v>
      </c>
      <c r="BG97">
        <v>0.11</v>
      </c>
      <c r="BH97">
        <v>0.05</v>
      </c>
      <c r="BI97">
        <v>4.9000000000000004</v>
      </c>
      <c r="BJ97">
        <v>0.1</v>
      </c>
      <c r="BK97">
        <v>0.08</v>
      </c>
      <c r="BL97">
        <v>49</v>
      </c>
      <c r="BM97">
        <v>0.4</v>
      </c>
      <c r="BN97">
        <v>0.05</v>
      </c>
      <c r="BO97">
        <v>4.7</v>
      </c>
      <c r="BP97">
        <v>0.85</v>
      </c>
      <c r="BQ97">
        <v>0.05</v>
      </c>
      <c r="BR97">
        <v>0.04</v>
      </c>
      <c r="BS97">
        <v>1.06</v>
      </c>
      <c r="BT97">
        <v>9</v>
      </c>
      <c r="BU97">
        <v>5.5</v>
      </c>
      <c r="BV97">
        <v>2.5000000000000001E-2</v>
      </c>
      <c r="BW97">
        <v>2.5</v>
      </c>
      <c r="BX97">
        <v>7.05</v>
      </c>
      <c r="BY97">
        <v>23</v>
      </c>
      <c r="BZ97">
        <v>0.03</v>
      </c>
      <c r="CA97">
        <v>1</v>
      </c>
      <c r="CB97">
        <v>0.3</v>
      </c>
      <c r="CC97">
        <v>11.7</v>
      </c>
      <c r="CD97">
        <v>5</v>
      </c>
      <c r="CE97">
        <v>1</v>
      </c>
      <c r="CF97" s="108">
        <f t="shared" si="8"/>
        <v>8.5</v>
      </c>
      <c r="CG97" s="108">
        <f t="shared" si="9"/>
        <v>96.87</v>
      </c>
      <c r="CH97" s="108">
        <f t="shared" si="10"/>
        <v>243.72</v>
      </c>
      <c r="CI97" s="108">
        <f t="shared" si="11"/>
        <v>788.66</v>
      </c>
      <c r="CJ97" s="108">
        <f t="shared" si="12"/>
        <v>510.02</v>
      </c>
      <c r="CK97" s="108">
        <f t="shared" si="13"/>
        <v>637.49</v>
      </c>
    </row>
    <row r="98" spans="1:89" ht="30" x14ac:dyDescent="0.3">
      <c r="A98" s="78">
        <v>1531223</v>
      </c>
      <c r="B98" s="82" t="s">
        <v>106</v>
      </c>
      <c r="C98" s="79">
        <v>42616</v>
      </c>
      <c r="D98" s="80" t="s">
        <v>28</v>
      </c>
      <c r="E98" s="100" t="s">
        <v>107</v>
      </c>
      <c r="F98" s="80"/>
      <c r="G98" s="80" t="s">
        <v>67</v>
      </c>
      <c r="H98" s="94">
        <v>590701</v>
      </c>
      <c r="I98" s="94">
        <v>6805030</v>
      </c>
      <c r="J98" s="82">
        <v>1100</v>
      </c>
      <c r="K98" s="81" t="s">
        <v>20</v>
      </c>
      <c r="L98" s="101" t="s">
        <v>109</v>
      </c>
      <c r="M98" s="81">
        <v>0.3</v>
      </c>
      <c r="N98" s="81" t="s">
        <v>56</v>
      </c>
      <c r="O98" s="81"/>
      <c r="P98" s="84">
        <v>0.1</v>
      </c>
      <c r="Q98" s="84">
        <v>0</v>
      </c>
      <c r="R98" s="84">
        <v>0</v>
      </c>
      <c r="S98" s="84">
        <v>0.7</v>
      </c>
      <c r="T98" s="84">
        <v>0</v>
      </c>
      <c r="U98" s="84">
        <v>0.2</v>
      </c>
      <c r="V98" s="84">
        <f t="shared" si="7"/>
        <v>1</v>
      </c>
      <c r="W98" s="81" t="s">
        <v>82</v>
      </c>
      <c r="X98" s="81" t="s">
        <v>37</v>
      </c>
      <c r="Y98" s="81" t="s">
        <v>43</v>
      </c>
      <c r="Z98" s="81" t="s">
        <v>108</v>
      </c>
      <c r="AA98" s="81"/>
      <c r="AB98">
        <v>1531223</v>
      </c>
      <c r="AC98" t="s">
        <v>20</v>
      </c>
      <c r="AD98" t="s">
        <v>857</v>
      </c>
      <c r="AE98">
        <v>1.05</v>
      </c>
      <c r="AF98">
        <v>107.79</v>
      </c>
      <c r="AG98">
        <v>9.3699999999999992</v>
      </c>
      <c r="AH98">
        <v>72.400000000000006</v>
      </c>
      <c r="AI98">
        <v>105</v>
      </c>
      <c r="AJ98">
        <v>66.8</v>
      </c>
      <c r="AK98">
        <v>18.8</v>
      </c>
      <c r="AL98">
        <v>653</v>
      </c>
      <c r="AM98">
        <v>3.37</v>
      </c>
      <c r="AN98">
        <v>10.1</v>
      </c>
      <c r="AO98">
        <v>0.7</v>
      </c>
      <c r="AP98">
        <v>3.6</v>
      </c>
      <c r="AQ98">
        <v>1.8</v>
      </c>
      <c r="AR98">
        <v>47.1</v>
      </c>
      <c r="AS98">
        <v>0.19</v>
      </c>
      <c r="AT98">
        <v>0.8</v>
      </c>
      <c r="AU98">
        <v>0.12</v>
      </c>
      <c r="AV98">
        <v>73</v>
      </c>
      <c r="AW98">
        <v>1.43</v>
      </c>
      <c r="AX98">
        <v>5.8000000000000003E-2</v>
      </c>
      <c r="AY98">
        <v>15.4</v>
      </c>
      <c r="AZ98">
        <v>72.2</v>
      </c>
      <c r="BA98">
        <v>1.1399999999999999</v>
      </c>
      <c r="BB98">
        <v>169.5</v>
      </c>
      <c r="BC98">
        <v>0.1</v>
      </c>
      <c r="BD98">
        <v>5</v>
      </c>
      <c r="BE98">
        <v>1.86</v>
      </c>
      <c r="BF98">
        <v>2.8000000000000001E-2</v>
      </c>
      <c r="BG98">
        <v>0.11</v>
      </c>
      <c r="BH98">
        <v>0.05</v>
      </c>
      <c r="BI98">
        <v>7.4</v>
      </c>
      <c r="BJ98">
        <v>0.08</v>
      </c>
      <c r="BK98">
        <v>0.05</v>
      </c>
      <c r="BL98">
        <v>66</v>
      </c>
      <c r="BM98">
        <v>0.7</v>
      </c>
      <c r="BN98">
        <v>0.03</v>
      </c>
      <c r="BO98">
        <v>5.0999999999999996</v>
      </c>
      <c r="BP98">
        <v>0.75</v>
      </c>
      <c r="BQ98">
        <v>0.05</v>
      </c>
      <c r="BR98">
        <v>0.11</v>
      </c>
      <c r="BS98">
        <v>1.3</v>
      </c>
      <c r="BT98">
        <v>8.3000000000000007</v>
      </c>
      <c r="BU98">
        <v>2.4</v>
      </c>
      <c r="BV98">
        <v>2.5000000000000001E-2</v>
      </c>
      <c r="BW98">
        <v>5.8</v>
      </c>
      <c r="BX98">
        <v>14.55</v>
      </c>
      <c r="BY98">
        <v>26.7</v>
      </c>
      <c r="BZ98">
        <v>0.03</v>
      </c>
      <c r="CA98">
        <v>1</v>
      </c>
      <c r="CB98">
        <v>0.6</v>
      </c>
      <c r="CC98">
        <v>14.8</v>
      </c>
      <c r="CD98">
        <v>5</v>
      </c>
      <c r="CE98">
        <v>1</v>
      </c>
      <c r="CF98" s="108">
        <f t="shared" si="8"/>
        <v>9.6</v>
      </c>
      <c r="CG98" s="108">
        <f t="shared" si="9"/>
        <v>141.57</v>
      </c>
      <c r="CH98" s="108">
        <f t="shared" si="10"/>
        <v>186.48</v>
      </c>
      <c r="CI98" s="108">
        <f t="shared" si="11"/>
        <v>883.83999999999992</v>
      </c>
      <c r="CJ98" s="108">
        <f t="shared" si="12"/>
        <v>530.86</v>
      </c>
      <c r="CK98" s="108">
        <f t="shared" si="13"/>
        <v>743.02</v>
      </c>
    </row>
    <row r="99" spans="1:89" ht="30" x14ac:dyDescent="0.3">
      <c r="A99" s="78">
        <v>1531224</v>
      </c>
      <c r="B99" s="82" t="s">
        <v>106</v>
      </c>
      <c r="C99" s="79">
        <v>42616</v>
      </c>
      <c r="D99" s="80" t="s">
        <v>28</v>
      </c>
      <c r="E99" s="100" t="s">
        <v>107</v>
      </c>
      <c r="F99" s="80"/>
      <c r="G99" s="80" t="s">
        <v>67</v>
      </c>
      <c r="H99" s="94">
        <v>590750</v>
      </c>
      <c r="I99" s="94">
        <v>6805020</v>
      </c>
      <c r="J99" s="82">
        <v>1100</v>
      </c>
      <c r="K99" s="81" t="s">
        <v>20</v>
      </c>
      <c r="L99" s="101" t="s">
        <v>109</v>
      </c>
      <c r="M99" s="81">
        <v>0.25</v>
      </c>
      <c r="N99" s="81" t="s">
        <v>55</v>
      </c>
      <c r="O99" s="81"/>
      <c r="P99" s="84">
        <v>0</v>
      </c>
      <c r="Q99" s="84">
        <v>0</v>
      </c>
      <c r="R99" s="84">
        <v>0</v>
      </c>
      <c r="S99" s="84">
        <v>0.8</v>
      </c>
      <c r="T99" s="84">
        <v>0</v>
      </c>
      <c r="U99" s="84">
        <v>0.2</v>
      </c>
      <c r="V99" s="84">
        <f t="shared" si="7"/>
        <v>1</v>
      </c>
      <c r="W99" s="81" t="s">
        <v>88</v>
      </c>
      <c r="X99" s="81" t="s">
        <v>37</v>
      </c>
      <c r="Y99" s="81" t="s">
        <v>81</v>
      </c>
      <c r="Z99" s="81" t="s">
        <v>108</v>
      </c>
      <c r="AA99" s="81"/>
      <c r="AB99">
        <v>1531224</v>
      </c>
      <c r="AC99" t="s">
        <v>20</v>
      </c>
      <c r="AD99" t="s">
        <v>857</v>
      </c>
      <c r="AE99">
        <v>1.02</v>
      </c>
      <c r="AF99">
        <v>35.409999999999997</v>
      </c>
      <c r="AG99">
        <v>9.11</v>
      </c>
      <c r="AH99">
        <v>129.5</v>
      </c>
      <c r="AI99">
        <v>88</v>
      </c>
      <c r="AJ99">
        <v>55.1</v>
      </c>
      <c r="AK99">
        <v>23.3</v>
      </c>
      <c r="AL99">
        <v>650</v>
      </c>
      <c r="AM99">
        <v>3.78</v>
      </c>
      <c r="AN99">
        <v>8.9</v>
      </c>
      <c r="AO99">
        <v>0.6</v>
      </c>
      <c r="AP99">
        <v>3.5</v>
      </c>
      <c r="AQ99">
        <v>2.5</v>
      </c>
      <c r="AR99">
        <v>46.2</v>
      </c>
      <c r="AS99">
        <v>0.34</v>
      </c>
      <c r="AT99">
        <v>0.62</v>
      </c>
      <c r="AU99">
        <v>0.14000000000000001</v>
      </c>
      <c r="AV99">
        <v>86</v>
      </c>
      <c r="AW99">
        <v>0.77</v>
      </c>
      <c r="AX99">
        <v>7.3999999999999996E-2</v>
      </c>
      <c r="AY99">
        <v>10.199999999999999</v>
      </c>
      <c r="AZ99">
        <v>81.5</v>
      </c>
      <c r="BA99">
        <v>1.35</v>
      </c>
      <c r="BB99">
        <v>120.8</v>
      </c>
      <c r="BC99">
        <v>0.13300000000000001</v>
      </c>
      <c r="BD99">
        <v>5</v>
      </c>
      <c r="BE99">
        <v>2.14</v>
      </c>
      <c r="BF99">
        <v>2.1999999999999999E-2</v>
      </c>
      <c r="BG99">
        <v>0.16</v>
      </c>
      <c r="BH99">
        <v>0.05</v>
      </c>
      <c r="BI99">
        <v>7.3</v>
      </c>
      <c r="BJ99">
        <v>0.12</v>
      </c>
      <c r="BK99">
        <v>0.03</v>
      </c>
      <c r="BL99">
        <v>41</v>
      </c>
      <c r="BM99">
        <v>0.1</v>
      </c>
      <c r="BN99">
        <v>0.04</v>
      </c>
      <c r="BO99">
        <v>6.6</v>
      </c>
      <c r="BP99">
        <v>1.1399999999999999</v>
      </c>
      <c r="BQ99">
        <v>0.05</v>
      </c>
      <c r="BR99">
        <v>0.08</v>
      </c>
      <c r="BS99">
        <v>1.07</v>
      </c>
      <c r="BT99">
        <v>13.6</v>
      </c>
      <c r="BU99">
        <v>1</v>
      </c>
      <c r="BV99">
        <v>2.5000000000000001E-2</v>
      </c>
      <c r="BW99">
        <v>4.3</v>
      </c>
      <c r="BX99">
        <v>5.77</v>
      </c>
      <c r="BY99">
        <v>21.1</v>
      </c>
      <c r="BZ99">
        <v>0.03</v>
      </c>
      <c r="CA99">
        <v>0.5</v>
      </c>
      <c r="CB99">
        <v>0.3</v>
      </c>
      <c r="CC99">
        <v>18.7</v>
      </c>
      <c r="CD99">
        <v>5</v>
      </c>
      <c r="CE99">
        <v>1</v>
      </c>
      <c r="CF99" s="108">
        <f t="shared" si="8"/>
        <v>9.5</v>
      </c>
      <c r="CG99" s="108">
        <f t="shared" si="9"/>
        <v>138.72</v>
      </c>
      <c r="CH99" s="108">
        <f t="shared" si="10"/>
        <v>142.47</v>
      </c>
      <c r="CI99" s="108">
        <f t="shared" si="11"/>
        <v>836.5</v>
      </c>
      <c r="CJ99" s="108">
        <f t="shared" si="12"/>
        <v>437.92</v>
      </c>
      <c r="CK99" s="108">
        <f t="shared" si="13"/>
        <v>733.19999999999993</v>
      </c>
    </row>
    <row r="100" spans="1:89" ht="30" x14ac:dyDescent="0.3">
      <c r="A100" s="78">
        <v>1531225</v>
      </c>
      <c r="B100" s="82" t="s">
        <v>106</v>
      </c>
      <c r="C100" s="79">
        <v>42616</v>
      </c>
      <c r="D100" s="80" t="s">
        <v>28</v>
      </c>
      <c r="E100" s="100" t="s">
        <v>107</v>
      </c>
      <c r="F100" s="80"/>
      <c r="G100" s="80" t="s">
        <v>67</v>
      </c>
      <c r="H100" s="94">
        <v>590796</v>
      </c>
      <c r="I100" s="94">
        <v>6804980</v>
      </c>
      <c r="J100" s="82">
        <v>1100</v>
      </c>
      <c r="K100" s="81" t="s">
        <v>20</v>
      </c>
      <c r="L100" s="101" t="s">
        <v>113</v>
      </c>
      <c r="M100" s="81">
        <v>0.25</v>
      </c>
      <c r="N100" s="81" t="s">
        <v>55</v>
      </c>
      <c r="O100" s="81"/>
      <c r="P100" s="84">
        <v>0</v>
      </c>
      <c r="Q100" s="84">
        <v>0</v>
      </c>
      <c r="R100" s="84">
        <v>0</v>
      </c>
      <c r="S100" s="84">
        <v>0</v>
      </c>
      <c r="T100" s="84">
        <v>0</v>
      </c>
      <c r="U100" s="84">
        <v>1</v>
      </c>
      <c r="V100" s="84">
        <f t="shared" si="7"/>
        <v>1</v>
      </c>
      <c r="W100" s="81" t="s">
        <v>82</v>
      </c>
      <c r="X100" s="81" t="s">
        <v>37</v>
      </c>
      <c r="Y100" s="81" t="s">
        <v>39</v>
      </c>
      <c r="Z100" s="81" t="s">
        <v>108</v>
      </c>
      <c r="AA100" s="81"/>
      <c r="AB100">
        <v>1531225</v>
      </c>
      <c r="AC100" t="s">
        <v>20</v>
      </c>
      <c r="AD100" t="s">
        <v>857</v>
      </c>
      <c r="AE100">
        <v>1.28</v>
      </c>
      <c r="AF100">
        <v>67.58</v>
      </c>
      <c r="AG100">
        <v>6.38</v>
      </c>
      <c r="AH100">
        <v>90.8</v>
      </c>
      <c r="AI100">
        <v>106</v>
      </c>
      <c r="AJ100">
        <v>88.8</v>
      </c>
      <c r="AK100">
        <v>19.899999999999999</v>
      </c>
      <c r="AL100">
        <v>631</v>
      </c>
      <c r="AM100">
        <v>3.04</v>
      </c>
      <c r="AN100">
        <v>14.4</v>
      </c>
      <c r="AO100">
        <v>1.1000000000000001</v>
      </c>
      <c r="AP100">
        <v>2.8</v>
      </c>
      <c r="AQ100">
        <v>1.4</v>
      </c>
      <c r="AR100">
        <v>61.3</v>
      </c>
      <c r="AS100">
        <v>0.32</v>
      </c>
      <c r="AT100">
        <v>0.72</v>
      </c>
      <c r="AU100">
        <v>0.11</v>
      </c>
      <c r="AV100">
        <v>60</v>
      </c>
      <c r="AW100">
        <v>1.17</v>
      </c>
      <c r="AX100">
        <v>8.5999999999999993E-2</v>
      </c>
      <c r="AY100">
        <v>12.3</v>
      </c>
      <c r="AZ100">
        <v>103</v>
      </c>
      <c r="BA100">
        <v>1.26</v>
      </c>
      <c r="BB100">
        <v>164.7</v>
      </c>
      <c r="BC100">
        <v>6.6000000000000003E-2</v>
      </c>
      <c r="BD100">
        <v>6</v>
      </c>
      <c r="BE100">
        <v>1.55</v>
      </c>
      <c r="BF100">
        <v>2.1999999999999999E-2</v>
      </c>
      <c r="BG100">
        <v>0.11</v>
      </c>
      <c r="BH100">
        <v>0.05</v>
      </c>
      <c r="BI100">
        <v>5.7</v>
      </c>
      <c r="BJ100">
        <v>0.1</v>
      </c>
      <c r="BK100">
        <v>0.09</v>
      </c>
      <c r="BL100">
        <v>75</v>
      </c>
      <c r="BM100">
        <v>0.5</v>
      </c>
      <c r="BN100">
        <v>0.03</v>
      </c>
      <c r="BO100">
        <v>4.5</v>
      </c>
      <c r="BP100">
        <v>1.02</v>
      </c>
      <c r="BQ100">
        <v>0.05</v>
      </c>
      <c r="BR100">
        <v>7.0000000000000007E-2</v>
      </c>
      <c r="BS100">
        <v>1.01</v>
      </c>
      <c r="BT100">
        <v>9.6</v>
      </c>
      <c r="BU100">
        <v>0.6</v>
      </c>
      <c r="BV100">
        <v>2.5000000000000001E-2</v>
      </c>
      <c r="BW100">
        <v>3</v>
      </c>
      <c r="BX100">
        <v>9.49</v>
      </c>
      <c r="BY100">
        <v>22.6</v>
      </c>
      <c r="BZ100">
        <v>0.02</v>
      </c>
      <c r="CA100">
        <v>0.5</v>
      </c>
      <c r="CB100">
        <v>0.4</v>
      </c>
      <c r="CC100">
        <v>11.4</v>
      </c>
      <c r="CD100">
        <v>5</v>
      </c>
      <c r="CE100">
        <v>1</v>
      </c>
      <c r="CF100" s="108">
        <f t="shared" si="8"/>
        <v>8.8000000000000007</v>
      </c>
      <c r="CG100" s="108">
        <f t="shared" si="9"/>
        <v>194.23</v>
      </c>
      <c r="CH100" s="108">
        <f t="shared" si="10"/>
        <v>199.71</v>
      </c>
      <c r="CI100" s="108">
        <f t="shared" si="11"/>
        <v>872.06999999999982</v>
      </c>
      <c r="CJ100" s="108">
        <f t="shared" si="12"/>
        <v>524.26</v>
      </c>
      <c r="CK100" s="108">
        <f t="shared" si="13"/>
        <v>744.02</v>
      </c>
    </row>
    <row r="101" spans="1:89" ht="30" x14ac:dyDescent="0.3">
      <c r="A101" s="78">
        <v>1531226</v>
      </c>
      <c r="B101" s="82" t="s">
        <v>106</v>
      </c>
      <c r="C101" s="79">
        <v>42616</v>
      </c>
      <c r="D101" s="80" t="s">
        <v>28</v>
      </c>
      <c r="E101" s="100" t="s">
        <v>107</v>
      </c>
      <c r="F101" s="80"/>
      <c r="G101" s="80" t="s">
        <v>67</v>
      </c>
      <c r="H101" s="94">
        <v>590817</v>
      </c>
      <c r="I101" s="94">
        <v>6805030</v>
      </c>
      <c r="J101" s="82">
        <v>1100</v>
      </c>
      <c r="K101" s="81" t="s">
        <v>20</v>
      </c>
      <c r="L101" s="101" t="s">
        <v>117</v>
      </c>
      <c r="M101" s="81">
        <v>0.4</v>
      </c>
      <c r="N101" s="81" t="s">
        <v>55</v>
      </c>
      <c r="O101" s="81"/>
      <c r="P101" s="84">
        <v>0</v>
      </c>
      <c r="Q101" s="84">
        <v>0.1</v>
      </c>
      <c r="R101" s="84">
        <v>0</v>
      </c>
      <c r="S101" s="84">
        <v>0</v>
      </c>
      <c r="T101" s="84">
        <v>0</v>
      </c>
      <c r="U101" s="84">
        <v>0.9</v>
      </c>
      <c r="V101" s="84">
        <f t="shared" si="7"/>
        <v>1</v>
      </c>
      <c r="W101" s="81" t="s">
        <v>88</v>
      </c>
      <c r="X101" s="81" t="s">
        <v>37</v>
      </c>
      <c r="Y101" s="81" t="s">
        <v>81</v>
      </c>
      <c r="Z101" s="81" t="s">
        <v>108</v>
      </c>
      <c r="AA101" s="81"/>
      <c r="AB101">
        <v>1531226</v>
      </c>
      <c r="AC101" t="s">
        <v>20</v>
      </c>
      <c r="AD101" t="s">
        <v>857</v>
      </c>
      <c r="AE101">
        <v>1.07</v>
      </c>
      <c r="AF101">
        <v>51.94</v>
      </c>
      <c r="AG101">
        <v>6.28</v>
      </c>
      <c r="AH101">
        <v>68.099999999999994</v>
      </c>
      <c r="AI101">
        <v>96</v>
      </c>
      <c r="AJ101">
        <v>46.6</v>
      </c>
      <c r="AK101">
        <v>16</v>
      </c>
      <c r="AL101">
        <v>483</v>
      </c>
      <c r="AM101">
        <v>2.78</v>
      </c>
      <c r="AN101">
        <v>6.8</v>
      </c>
      <c r="AO101">
        <v>0.7</v>
      </c>
      <c r="AP101">
        <v>2.2000000000000002</v>
      </c>
      <c r="AQ101">
        <v>1.2</v>
      </c>
      <c r="AR101">
        <v>49.3</v>
      </c>
      <c r="AS101">
        <v>0.26</v>
      </c>
      <c r="AT101">
        <v>0.64</v>
      </c>
      <c r="AU101">
        <v>0.1</v>
      </c>
      <c r="AV101">
        <v>62</v>
      </c>
      <c r="AW101">
        <v>1.1399999999999999</v>
      </c>
      <c r="AX101">
        <v>9.5000000000000001E-2</v>
      </c>
      <c r="AY101">
        <v>11.6</v>
      </c>
      <c r="AZ101">
        <v>55.1</v>
      </c>
      <c r="BA101">
        <v>0.95</v>
      </c>
      <c r="BB101">
        <v>117.6</v>
      </c>
      <c r="BC101">
        <v>9.1999999999999998E-2</v>
      </c>
      <c r="BD101">
        <v>4</v>
      </c>
      <c r="BE101">
        <v>1.56</v>
      </c>
      <c r="BF101">
        <v>2.3E-2</v>
      </c>
      <c r="BG101">
        <v>0.1</v>
      </c>
      <c r="BH101">
        <v>0.05</v>
      </c>
      <c r="BI101">
        <v>5.8</v>
      </c>
      <c r="BJ101">
        <v>0.09</v>
      </c>
      <c r="BK101">
        <v>7.0000000000000007E-2</v>
      </c>
      <c r="BL101">
        <v>49</v>
      </c>
      <c r="BM101">
        <v>0.3</v>
      </c>
      <c r="BN101">
        <v>0.04</v>
      </c>
      <c r="BO101">
        <v>4.5</v>
      </c>
      <c r="BP101">
        <v>0.79</v>
      </c>
      <c r="BQ101">
        <v>0.05</v>
      </c>
      <c r="BR101">
        <v>7.0000000000000007E-2</v>
      </c>
      <c r="BS101">
        <v>1.0900000000000001</v>
      </c>
      <c r="BT101">
        <v>8.1999999999999993</v>
      </c>
      <c r="BU101">
        <v>1.8</v>
      </c>
      <c r="BV101">
        <v>2.5000000000000001E-2</v>
      </c>
      <c r="BW101">
        <v>3.6</v>
      </c>
      <c r="BX101">
        <v>8.57</v>
      </c>
      <c r="BY101">
        <v>23.9</v>
      </c>
      <c r="BZ101">
        <v>0.02</v>
      </c>
      <c r="CA101">
        <v>0.5</v>
      </c>
      <c r="CB101">
        <v>0.4</v>
      </c>
      <c r="CC101">
        <v>11.6</v>
      </c>
      <c r="CD101">
        <v>5</v>
      </c>
      <c r="CE101">
        <v>2</v>
      </c>
      <c r="CF101" s="108">
        <f t="shared" si="8"/>
        <v>9.1999999999999993</v>
      </c>
      <c r="CG101" s="108">
        <f t="shared" si="9"/>
        <v>103.79</v>
      </c>
      <c r="CH101" s="108">
        <f t="shared" si="10"/>
        <v>155.22</v>
      </c>
      <c r="CI101" s="108">
        <f t="shared" si="11"/>
        <v>662.97</v>
      </c>
      <c r="CJ101" s="108">
        <f t="shared" si="12"/>
        <v>386.52</v>
      </c>
      <c r="CK101" s="108">
        <f t="shared" si="13"/>
        <v>549.44999999999993</v>
      </c>
    </row>
    <row r="102" spans="1:89" ht="30" x14ac:dyDescent="0.3">
      <c r="A102" s="78">
        <v>1531227</v>
      </c>
      <c r="B102" s="82" t="s">
        <v>106</v>
      </c>
      <c r="C102" s="79">
        <v>42616</v>
      </c>
      <c r="D102" s="80" t="s">
        <v>28</v>
      </c>
      <c r="E102" s="100" t="s">
        <v>107</v>
      </c>
      <c r="F102" s="80"/>
      <c r="G102" s="80" t="s">
        <v>67</v>
      </c>
      <c r="H102" s="94">
        <v>590863</v>
      </c>
      <c r="I102" s="94">
        <v>6805040</v>
      </c>
      <c r="J102" s="82">
        <v>1100</v>
      </c>
      <c r="K102" s="81" t="s">
        <v>20</v>
      </c>
      <c r="L102" s="101"/>
      <c r="M102" s="81">
        <v>0.4</v>
      </c>
      <c r="N102" s="81" t="s">
        <v>56</v>
      </c>
      <c r="O102" s="81"/>
      <c r="P102" s="84">
        <v>0</v>
      </c>
      <c r="Q102" s="84">
        <v>0</v>
      </c>
      <c r="R102" s="84">
        <v>0.8</v>
      </c>
      <c r="S102" s="84">
        <v>0</v>
      </c>
      <c r="T102" s="84">
        <v>0</v>
      </c>
      <c r="U102" s="84">
        <v>0.2</v>
      </c>
      <c r="V102" s="84">
        <f t="shared" si="7"/>
        <v>1</v>
      </c>
      <c r="W102" s="81" t="s">
        <v>88</v>
      </c>
      <c r="X102" s="81" t="s">
        <v>37</v>
      </c>
      <c r="Y102" s="81" t="s">
        <v>120</v>
      </c>
      <c r="Z102" s="81" t="s">
        <v>108</v>
      </c>
      <c r="AA102" s="81"/>
      <c r="AB102">
        <v>1531227</v>
      </c>
      <c r="AC102" t="s">
        <v>20</v>
      </c>
      <c r="AD102" t="s">
        <v>857</v>
      </c>
      <c r="AE102">
        <v>0.91</v>
      </c>
      <c r="AF102">
        <v>68.38</v>
      </c>
      <c r="AG102">
        <v>6.9</v>
      </c>
      <c r="AH102">
        <v>98.4</v>
      </c>
      <c r="AI102">
        <v>121</v>
      </c>
      <c r="AJ102">
        <v>70.099999999999994</v>
      </c>
      <c r="AK102">
        <v>22.5</v>
      </c>
      <c r="AL102">
        <v>712</v>
      </c>
      <c r="AM102">
        <v>3.98</v>
      </c>
      <c r="AN102">
        <v>8.1999999999999993</v>
      </c>
      <c r="AO102">
        <v>0.5</v>
      </c>
      <c r="AP102">
        <v>2.7</v>
      </c>
      <c r="AQ102">
        <v>2.5</v>
      </c>
      <c r="AR102">
        <v>77.2</v>
      </c>
      <c r="AS102">
        <v>0.4</v>
      </c>
      <c r="AT102">
        <v>0.61</v>
      </c>
      <c r="AU102">
        <v>0.11</v>
      </c>
      <c r="AV102">
        <v>85</v>
      </c>
      <c r="AW102">
        <v>2.61</v>
      </c>
      <c r="AX102">
        <v>0.104</v>
      </c>
      <c r="AY102">
        <v>13.1</v>
      </c>
      <c r="AZ102">
        <v>80.8</v>
      </c>
      <c r="BA102">
        <v>1.6</v>
      </c>
      <c r="BB102">
        <v>138.6</v>
      </c>
      <c r="BC102">
        <v>0.14899999999999999</v>
      </c>
      <c r="BD102">
        <v>7</v>
      </c>
      <c r="BE102">
        <v>2.08</v>
      </c>
      <c r="BF102">
        <v>2.5999999999999999E-2</v>
      </c>
      <c r="BG102">
        <v>0.19</v>
      </c>
      <c r="BH102">
        <v>0.05</v>
      </c>
      <c r="BI102">
        <v>8.1</v>
      </c>
      <c r="BJ102">
        <v>0.12</v>
      </c>
      <c r="BK102">
        <v>0.02</v>
      </c>
      <c r="BL102">
        <v>50</v>
      </c>
      <c r="BM102">
        <v>0.6</v>
      </c>
      <c r="BN102">
        <v>0.03</v>
      </c>
      <c r="BO102">
        <v>6.1</v>
      </c>
      <c r="BP102">
        <v>1.02</v>
      </c>
      <c r="BQ102">
        <v>0.05</v>
      </c>
      <c r="BR102">
        <v>0.23</v>
      </c>
      <c r="BS102">
        <v>1.06</v>
      </c>
      <c r="BT102">
        <v>11.2</v>
      </c>
      <c r="BU102">
        <v>0.8</v>
      </c>
      <c r="BV102">
        <v>2.5000000000000001E-2</v>
      </c>
      <c r="BW102">
        <v>10.9</v>
      </c>
      <c r="BX102">
        <v>11.08</v>
      </c>
      <c r="BY102">
        <v>26.1</v>
      </c>
      <c r="BZ102">
        <v>0.03</v>
      </c>
      <c r="CA102">
        <v>0.5</v>
      </c>
      <c r="CB102">
        <v>0.5</v>
      </c>
      <c r="CC102">
        <v>17.2</v>
      </c>
      <c r="CD102">
        <v>5</v>
      </c>
      <c r="CE102">
        <v>3</v>
      </c>
      <c r="CF102" s="108">
        <f t="shared" si="8"/>
        <v>10.7</v>
      </c>
      <c r="CG102" s="108">
        <f t="shared" si="9"/>
        <v>155.10999999999999</v>
      </c>
      <c r="CH102" s="108">
        <f t="shared" si="10"/>
        <v>183.42000000000002</v>
      </c>
      <c r="CI102" s="108">
        <f t="shared" si="11"/>
        <v>947.19000000000017</v>
      </c>
      <c r="CJ102" s="108">
        <f t="shared" si="12"/>
        <v>503.38</v>
      </c>
      <c r="CK102" s="108">
        <f t="shared" si="13"/>
        <v>809.49</v>
      </c>
    </row>
    <row r="103" spans="1:89" ht="30" x14ac:dyDescent="0.3">
      <c r="A103" s="78">
        <v>1531228</v>
      </c>
      <c r="B103" s="82" t="s">
        <v>106</v>
      </c>
      <c r="C103" s="79">
        <v>42616</v>
      </c>
      <c r="D103" s="80" t="s">
        <v>28</v>
      </c>
      <c r="E103" s="100" t="s">
        <v>107</v>
      </c>
      <c r="F103" s="80"/>
      <c r="G103" s="80" t="s">
        <v>67</v>
      </c>
      <c r="H103" s="94">
        <v>590908</v>
      </c>
      <c r="I103" s="94">
        <v>6805060</v>
      </c>
      <c r="J103" s="82">
        <v>1100</v>
      </c>
      <c r="K103" s="81" t="s">
        <v>20</v>
      </c>
      <c r="L103" s="101" t="s">
        <v>109</v>
      </c>
      <c r="M103" s="81">
        <v>0.5</v>
      </c>
      <c r="N103" s="81" t="s">
        <v>55</v>
      </c>
      <c r="O103" s="81"/>
      <c r="P103" s="84">
        <v>0</v>
      </c>
      <c r="Q103" s="84">
        <v>0</v>
      </c>
      <c r="R103" s="84">
        <v>0.1</v>
      </c>
      <c r="S103" s="84">
        <v>0</v>
      </c>
      <c r="T103" s="84">
        <v>0</v>
      </c>
      <c r="U103" s="84">
        <v>0.9</v>
      </c>
      <c r="V103" s="84">
        <f t="shared" si="7"/>
        <v>1</v>
      </c>
      <c r="W103" s="81" t="s">
        <v>82</v>
      </c>
      <c r="X103" s="81" t="s">
        <v>37</v>
      </c>
      <c r="Y103" s="81" t="s">
        <v>39</v>
      </c>
      <c r="Z103" s="81" t="s">
        <v>108</v>
      </c>
      <c r="AA103" s="81"/>
      <c r="AB103">
        <v>1531228</v>
      </c>
      <c r="AC103" t="s">
        <v>20</v>
      </c>
      <c r="AD103" t="s">
        <v>857</v>
      </c>
      <c r="AE103">
        <v>0.62</v>
      </c>
      <c r="AF103">
        <v>47.15</v>
      </c>
      <c r="AG103">
        <v>4.71</v>
      </c>
      <c r="AH103">
        <v>58.8</v>
      </c>
      <c r="AI103">
        <v>56</v>
      </c>
      <c r="AJ103">
        <v>30.1</v>
      </c>
      <c r="AK103">
        <v>11.4</v>
      </c>
      <c r="AL103">
        <v>358</v>
      </c>
      <c r="AM103">
        <v>1.82</v>
      </c>
      <c r="AN103">
        <v>7.4</v>
      </c>
      <c r="AO103">
        <v>0.5</v>
      </c>
      <c r="AP103">
        <v>3.3</v>
      </c>
      <c r="AQ103">
        <v>0.5</v>
      </c>
      <c r="AR103">
        <v>44.8</v>
      </c>
      <c r="AS103">
        <v>0.24</v>
      </c>
      <c r="AT103">
        <v>0.57999999999999996</v>
      </c>
      <c r="AU103">
        <v>0.08</v>
      </c>
      <c r="AV103">
        <v>36</v>
      </c>
      <c r="AW103">
        <v>1.48</v>
      </c>
      <c r="AX103">
        <v>6.8000000000000005E-2</v>
      </c>
      <c r="AY103">
        <v>8.5</v>
      </c>
      <c r="AZ103">
        <v>32.200000000000003</v>
      </c>
      <c r="BA103">
        <v>0.52</v>
      </c>
      <c r="BB103">
        <v>117.5</v>
      </c>
      <c r="BC103">
        <v>4.1000000000000002E-2</v>
      </c>
      <c r="BD103">
        <v>3</v>
      </c>
      <c r="BE103">
        <v>1.03</v>
      </c>
      <c r="BF103">
        <v>2.5000000000000001E-2</v>
      </c>
      <c r="BG103">
        <v>7.0000000000000007E-2</v>
      </c>
      <c r="BH103">
        <v>0.05</v>
      </c>
      <c r="BI103">
        <v>2.9</v>
      </c>
      <c r="BJ103">
        <v>0.06</v>
      </c>
      <c r="BK103">
        <v>7.0000000000000007E-2</v>
      </c>
      <c r="BL103">
        <v>39</v>
      </c>
      <c r="BM103">
        <v>0.5</v>
      </c>
      <c r="BN103">
        <v>0.04</v>
      </c>
      <c r="BO103">
        <v>3</v>
      </c>
      <c r="BP103">
        <v>0.63</v>
      </c>
      <c r="BQ103">
        <v>0.05</v>
      </c>
      <c r="BR103">
        <v>0.03</v>
      </c>
      <c r="BS103">
        <v>0.72</v>
      </c>
      <c r="BT103">
        <v>6.2</v>
      </c>
      <c r="BU103">
        <v>0.3</v>
      </c>
      <c r="BV103">
        <v>2.5000000000000001E-2</v>
      </c>
      <c r="BW103">
        <v>1.7</v>
      </c>
      <c r="BX103">
        <v>5.87</v>
      </c>
      <c r="BY103">
        <v>16.8</v>
      </c>
      <c r="BZ103">
        <v>0.02</v>
      </c>
      <c r="CA103">
        <v>0.5</v>
      </c>
      <c r="CB103">
        <v>0.3</v>
      </c>
      <c r="CC103">
        <v>7</v>
      </c>
      <c r="CD103">
        <v>5</v>
      </c>
      <c r="CE103">
        <v>1</v>
      </c>
      <c r="CF103" s="108">
        <f t="shared" si="8"/>
        <v>9.3000000000000007</v>
      </c>
      <c r="CG103" s="108">
        <f t="shared" si="9"/>
        <v>64.300000000000011</v>
      </c>
      <c r="CH103" s="108">
        <f t="shared" si="10"/>
        <v>107.01</v>
      </c>
      <c r="CI103" s="108">
        <f t="shared" si="11"/>
        <v>530.32000000000005</v>
      </c>
      <c r="CJ103" s="108">
        <f t="shared" si="12"/>
        <v>314.26</v>
      </c>
      <c r="CK103" s="108">
        <f t="shared" si="13"/>
        <v>401.94</v>
      </c>
    </row>
    <row r="104" spans="1:89" ht="45" x14ac:dyDescent="0.3">
      <c r="A104" s="78">
        <v>1531229</v>
      </c>
      <c r="B104" s="82" t="s">
        <v>106</v>
      </c>
      <c r="C104" s="79">
        <v>42616</v>
      </c>
      <c r="D104" s="80" t="s">
        <v>28</v>
      </c>
      <c r="E104" s="100" t="s">
        <v>107</v>
      </c>
      <c r="F104" s="80"/>
      <c r="G104" s="80" t="s">
        <v>67</v>
      </c>
      <c r="H104" s="94">
        <v>590946</v>
      </c>
      <c r="I104" s="94">
        <v>6805030</v>
      </c>
      <c r="J104" s="82">
        <v>1100</v>
      </c>
      <c r="K104" s="81" t="s">
        <v>20</v>
      </c>
      <c r="L104" s="100" t="s">
        <v>111</v>
      </c>
      <c r="M104" s="81">
        <v>0.3</v>
      </c>
      <c r="N104" s="81" t="s">
        <v>56</v>
      </c>
      <c r="O104" s="81"/>
      <c r="P104" s="84">
        <v>0</v>
      </c>
      <c r="Q104" s="84">
        <v>0</v>
      </c>
      <c r="R104" s="84">
        <v>0.8</v>
      </c>
      <c r="S104" s="84">
        <v>0</v>
      </c>
      <c r="T104" s="84">
        <v>0</v>
      </c>
      <c r="U104" s="84">
        <v>0.2</v>
      </c>
      <c r="V104" s="84">
        <f t="shared" si="7"/>
        <v>1</v>
      </c>
      <c r="W104" s="81" t="s">
        <v>86</v>
      </c>
      <c r="X104" s="81" t="s">
        <v>37</v>
      </c>
      <c r="Y104" s="81" t="s">
        <v>121</v>
      </c>
      <c r="Z104" s="81" t="s">
        <v>108</v>
      </c>
      <c r="AA104" s="81"/>
      <c r="AB104">
        <v>1531229</v>
      </c>
      <c r="AC104" t="s">
        <v>20</v>
      </c>
      <c r="AD104" t="s">
        <v>857</v>
      </c>
      <c r="AE104">
        <v>0.56999999999999995</v>
      </c>
      <c r="AF104">
        <v>50.8</v>
      </c>
      <c r="AG104">
        <v>7.66</v>
      </c>
      <c r="AH104">
        <v>92.4</v>
      </c>
      <c r="AI104">
        <v>121</v>
      </c>
      <c r="AJ104">
        <v>56.9</v>
      </c>
      <c r="AK104">
        <v>17.600000000000001</v>
      </c>
      <c r="AL104">
        <v>423</v>
      </c>
      <c r="AM104">
        <v>3.48</v>
      </c>
      <c r="AN104">
        <v>5.5</v>
      </c>
      <c r="AO104">
        <v>0.7</v>
      </c>
      <c r="AP104">
        <v>2.5</v>
      </c>
      <c r="AQ104">
        <v>2.2999999999999998</v>
      </c>
      <c r="AR104">
        <v>43.8</v>
      </c>
      <c r="AS104">
        <v>0.23</v>
      </c>
      <c r="AT104">
        <v>0.61</v>
      </c>
      <c r="AU104">
        <v>0.11</v>
      </c>
      <c r="AV104">
        <v>80</v>
      </c>
      <c r="AW104">
        <v>0.87</v>
      </c>
      <c r="AX104">
        <v>8.4000000000000005E-2</v>
      </c>
      <c r="AY104">
        <v>13.2</v>
      </c>
      <c r="AZ104">
        <v>79.8</v>
      </c>
      <c r="BA104">
        <v>1.33</v>
      </c>
      <c r="BB104">
        <v>122.2</v>
      </c>
      <c r="BC104">
        <v>0.13700000000000001</v>
      </c>
      <c r="BD104">
        <v>4</v>
      </c>
      <c r="BE104">
        <v>2.0299999999999998</v>
      </c>
      <c r="BF104">
        <v>2.3E-2</v>
      </c>
      <c r="BG104">
        <v>0.16</v>
      </c>
      <c r="BH104">
        <v>0.05</v>
      </c>
      <c r="BI104">
        <v>7.8</v>
      </c>
      <c r="BJ104">
        <v>0.11</v>
      </c>
      <c r="BK104">
        <v>0.04</v>
      </c>
      <c r="BL104">
        <v>40</v>
      </c>
      <c r="BM104">
        <v>0.2</v>
      </c>
      <c r="BN104">
        <v>0.03</v>
      </c>
      <c r="BO104">
        <v>5.6</v>
      </c>
      <c r="BP104">
        <v>0.97</v>
      </c>
      <c r="BQ104">
        <v>0.05</v>
      </c>
      <c r="BR104">
        <v>0.14000000000000001</v>
      </c>
      <c r="BS104">
        <v>1.19</v>
      </c>
      <c r="BT104">
        <v>11.4</v>
      </c>
      <c r="BU104">
        <v>1.1000000000000001</v>
      </c>
      <c r="BV104">
        <v>2.5000000000000001E-2</v>
      </c>
      <c r="BW104">
        <v>6.9</v>
      </c>
      <c r="BX104">
        <v>9.65</v>
      </c>
      <c r="BY104">
        <v>26</v>
      </c>
      <c r="BZ104">
        <v>0.03</v>
      </c>
      <c r="CA104">
        <v>0.5</v>
      </c>
      <c r="CB104">
        <v>0.4</v>
      </c>
      <c r="CC104">
        <v>15.4</v>
      </c>
      <c r="CD104">
        <v>5</v>
      </c>
      <c r="CE104">
        <v>2</v>
      </c>
      <c r="CF104" s="108">
        <f t="shared" si="8"/>
        <v>9.5</v>
      </c>
      <c r="CG104" s="108">
        <f t="shared" si="9"/>
        <v>138.9</v>
      </c>
      <c r="CH104" s="108">
        <f t="shared" si="10"/>
        <v>170.11000000000004</v>
      </c>
      <c r="CI104" s="108">
        <f t="shared" si="11"/>
        <v>606.08000000000004</v>
      </c>
      <c r="CJ104" s="108">
        <f t="shared" si="12"/>
        <v>450.96</v>
      </c>
      <c r="CK104" s="108">
        <f t="shared" si="13"/>
        <v>501.55</v>
      </c>
    </row>
    <row r="105" spans="1:89" ht="30" x14ac:dyDescent="0.3">
      <c r="A105" s="78">
        <v>1531230</v>
      </c>
      <c r="B105" s="82" t="s">
        <v>106</v>
      </c>
      <c r="C105" s="79">
        <v>42616</v>
      </c>
      <c r="D105" s="80" t="s">
        <v>28</v>
      </c>
      <c r="E105" s="100" t="s">
        <v>107</v>
      </c>
      <c r="F105" s="80"/>
      <c r="G105" s="80" t="s">
        <v>67</v>
      </c>
      <c r="H105" s="94">
        <v>590994</v>
      </c>
      <c r="I105" s="94">
        <v>6805040</v>
      </c>
      <c r="J105" s="82">
        <v>1099</v>
      </c>
      <c r="K105" s="81" t="s">
        <v>20</v>
      </c>
      <c r="L105" s="100" t="s">
        <v>112</v>
      </c>
      <c r="M105" s="81">
        <v>0.35</v>
      </c>
      <c r="N105" s="81" t="s">
        <v>56</v>
      </c>
      <c r="O105" s="81"/>
      <c r="P105" s="84">
        <v>0.2</v>
      </c>
      <c r="Q105" s="84">
        <v>0</v>
      </c>
      <c r="R105" s="84">
        <v>0.6</v>
      </c>
      <c r="S105" s="84">
        <v>0</v>
      </c>
      <c r="T105" s="84">
        <v>0</v>
      </c>
      <c r="U105" s="84">
        <v>0.2</v>
      </c>
      <c r="V105" s="84">
        <f t="shared" si="7"/>
        <v>1</v>
      </c>
      <c r="W105" s="81" t="s">
        <v>88</v>
      </c>
      <c r="X105" s="81" t="s">
        <v>37</v>
      </c>
      <c r="Y105" s="81" t="s">
        <v>81</v>
      </c>
      <c r="Z105" s="81" t="s">
        <v>108</v>
      </c>
      <c r="AA105" s="81"/>
      <c r="AB105">
        <v>1531230</v>
      </c>
      <c r="AC105" t="s">
        <v>20</v>
      </c>
      <c r="AD105" t="s">
        <v>857</v>
      </c>
      <c r="AE105">
        <v>1.01</v>
      </c>
      <c r="AF105">
        <v>68.83</v>
      </c>
      <c r="AG105">
        <v>6.73</v>
      </c>
      <c r="AH105">
        <v>85.8</v>
      </c>
      <c r="AI105">
        <v>141</v>
      </c>
      <c r="AJ105">
        <v>69.3</v>
      </c>
      <c r="AK105">
        <v>20.100000000000001</v>
      </c>
      <c r="AL105">
        <v>652</v>
      </c>
      <c r="AM105">
        <v>3.45</v>
      </c>
      <c r="AN105">
        <v>8.8000000000000007</v>
      </c>
      <c r="AO105">
        <v>0.6</v>
      </c>
      <c r="AP105">
        <v>4.5999999999999996</v>
      </c>
      <c r="AQ105">
        <v>2</v>
      </c>
      <c r="AR105">
        <v>55.4</v>
      </c>
      <c r="AS105">
        <v>0.27</v>
      </c>
      <c r="AT105">
        <v>0.6</v>
      </c>
      <c r="AU105">
        <v>0.1</v>
      </c>
      <c r="AV105">
        <v>77</v>
      </c>
      <c r="AW105">
        <v>1.43</v>
      </c>
      <c r="AX105">
        <v>0.105</v>
      </c>
      <c r="AY105">
        <v>14.3</v>
      </c>
      <c r="AZ105">
        <v>75.900000000000006</v>
      </c>
      <c r="BA105">
        <v>1.33</v>
      </c>
      <c r="BB105">
        <v>130.6</v>
      </c>
      <c r="BC105">
        <v>0.13200000000000001</v>
      </c>
      <c r="BD105">
        <v>5</v>
      </c>
      <c r="BE105">
        <v>1.86</v>
      </c>
      <c r="BF105">
        <v>2.8000000000000001E-2</v>
      </c>
      <c r="BG105">
        <v>0.16</v>
      </c>
      <c r="BH105">
        <v>0.05</v>
      </c>
      <c r="BI105">
        <v>7.6</v>
      </c>
      <c r="BJ105">
        <v>0.14000000000000001</v>
      </c>
      <c r="BK105">
        <v>0.04</v>
      </c>
      <c r="BL105">
        <v>51</v>
      </c>
      <c r="BM105">
        <v>0.4</v>
      </c>
      <c r="BN105">
        <v>0.04</v>
      </c>
      <c r="BO105">
        <v>5.5</v>
      </c>
      <c r="BP105">
        <v>1.02</v>
      </c>
      <c r="BQ105">
        <v>0.05</v>
      </c>
      <c r="BR105">
        <v>0.1</v>
      </c>
      <c r="BS105">
        <v>1.1499999999999999</v>
      </c>
      <c r="BT105">
        <v>13</v>
      </c>
      <c r="BU105">
        <v>1.4</v>
      </c>
      <c r="BV105">
        <v>2.5000000000000001E-2</v>
      </c>
      <c r="BW105">
        <v>5.8</v>
      </c>
      <c r="BX105">
        <v>11.56</v>
      </c>
      <c r="BY105">
        <v>27.6</v>
      </c>
      <c r="BZ105">
        <v>0.04</v>
      </c>
      <c r="CA105">
        <v>0.5</v>
      </c>
      <c r="CB105">
        <v>0.5</v>
      </c>
      <c r="CC105">
        <v>14.2</v>
      </c>
      <c r="CD105">
        <v>5</v>
      </c>
      <c r="CE105">
        <v>1</v>
      </c>
      <c r="CF105" s="108">
        <f t="shared" si="8"/>
        <v>10.6</v>
      </c>
      <c r="CG105" s="108">
        <f t="shared" si="9"/>
        <v>147.96</v>
      </c>
      <c r="CH105" s="108">
        <f t="shared" si="10"/>
        <v>206.73</v>
      </c>
      <c r="CI105" s="108">
        <f t="shared" si="11"/>
        <v>857.21</v>
      </c>
      <c r="CJ105" s="108">
        <f t="shared" si="12"/>
        <v>502.26</v>
      </c>
      <c r="CK105" s="108">
        <f t="shared" si="13"/>
        <v>745.86</v>
      </c>
    </row>
    <row r="106" spans="1:89" ht="30" x14ac:dyDescent="0.3">
      <c r="A106" s="78">
        <v>1531231</v>
      </c>
      <c r="B106" s="82" t="s">
        <v>150</v>
      </c>
      <c r="C106" s="79">
        <v>42617</v>
      </c>
      <c r="D106" s="80" t="s">
        <v>28</v>
      </c>
      <c r="E106" s="101" t="s">
        <v>114</v>
      </c>
      <c r="F106" s="81"/>
      <c r="G106" s="80" t="s">
        <v>67</v>
      </c>
      <c r="H106" s="81">
        <v>596144.04845407</v>
      </c>
      <c r="I106" s="81">
        <v>6798523.2968228301</v>
      </c>
      <c r="J106" s="81"/>
      <c r="K106" s="81" t="s">
        <v>20</v>
      </c>
      <c r="L106" s="105" t="s">
        <v>705</v>
      </c>
      <c r="M106" s="81">
        <v>0.55000000000000004</v>
      </c>
      <c r="N106" s="81" t="s">
        <v>122</v>
      </c>
      <c r="O106" s="81"/>
      <c r="P106" s="84">
        <v>0.05</v>
      </c>
      <c r="Q106" s="84">
        <v>0.05</v>
      </c>
      <c r="R106" s="84">
        <v>0.2</v>
      </c>
      <c r="S106" s="84">
        <v>0.5</v>
      </c>
      <c r="T106" s="84">
        <v>0.2</v>
      </c>
      <c r="U106" s="84">
        <v>0</v>
      </c>
      <c r="V106" s="84">
        <f t="shared" si="7"/>
        <v>1</v>
      </c>
      <c r="W106" s="81" t="s">
        <v>88</v>
      </c>
      <c r="X106" s="81">
        <v>20</v>
      </c>
      <c r="Y106" s="81" t="s">
        <v>125</v>
      </c>
      <c r="Z106" s="80" t="s">
        <v>180</v>
      </c>
      <c r="AA106" s="81" t="s">
        <v>137</v>
      </c>
      <c r="AB106">
        <v>1531231</v>
      </c>
      <c r="AC106" t="s">
        <v>20</v>
      </c>
      <c r="AD106" t="s">
        <v>857</v>
      </c>
      <c r="AE106">
        <v>1.1000000000000001</v>
      </c>
      <c r="AF106">
        <v>48.56</v>
      </c>
      <c r="AG106">
        <v>8.85</v>
      </c>
      <c r="AH106">
        <v>86.1</v>
      </c>
      <c r="AI106">
        <v>112</v>
      </c>
      <c r="AJ106">
        <v>75.7</v>
      </c>
      <c r="AK106">
        <v>24.2</v>
      </c>
      <c r="AL106">
        <v>663</v>
      </c>
      <c r="AM106">
        <v>3.73</v>
      </c>
      <c r="AN106">
        <v>8.1999999999999993</v>
      </c>
      <c r="AO106">
        <v>0.8</v>
      </c>
      <c r="AP106">
        <v>3</v>
      </c>
      <c r="AQ106">
        <v>2.1</v>
      </c>
      <c r="AR106">
        <v>46.3</v>
      </c>
      <c r="AS106">
        <v>0.19</v>
      </c>
      <c r="AT106">
        <v>0.67</v>
      </c>
      <c r="AU106">
        <v>0.1</v>
      </c>
      <c r="AV106">
        <v>83</v>
      </c>
      <c r="AW106">
        <v>1.05</v>
      </c>
      <c r="AX106">
        <v>8.7999999999999995E-2</v>
      </c>
      <c r="AY106">
        <v>12.6</v>
      </c>
      <c r="AZ106">
        <v>87.3</v>
      </c>
      <c r="BA106">
        <v>1.42</v>
      </c>
      <c r="BB106">
        <v>106.3</v>
      </c>
      <c r="BC106">
        <v>0.14499999999999999</v>
      </c>
      <c r="BD106">
        <v>4</v>
      </c>
      <c r="BE106">
        <v>1.98</v>
      </c>
      <c r="BF106">
        <v>2.3E-2</v>
      </c>
      <c r="BG106">
        <v>0.13</v>
      </c>
      <c r="BH106">
        <v>0.05</v>
      </c>
      <c r="BI106">
        <v>7.9</v>
      </c>
      <c r="BJ106">
        <v>0.11</v>
      </c>
      <c r="BK106">
        <v>0.03</v>
      </c>
      <c r="BL106">
        <v>41</v>
      </c>
      <c r="BM106">
        <v>0.4</v>
      </c>
      <c r="BN106">
        <v>0.02</v>
      </c>
      <c r="BO106">
        <v>5.6</v>
      </c>
      <c r="BP106">
        <v>0.9</v>
      </c>
      <c r="BQ106">
        <v>0.05</v>
      </c>
      <c r="BR106">
        <v>0.13</v>
      </c>
      <c r="BS106">
        <v>1.26</v>
      </c>
      <c r="BT106">
        <v>10.1</v>
      </c>
      <c r="BU106">
        <v>2.6</v>
      </c>
      <c r="BV106">
        <v>2.5000000000000001E-2</v>
      </c>
      <c r="BW106">
        <v>7.5</v>
      </c>
      <c r="BX106">
        <v>9.27</v>
      </c>
      <c r="BY106">
        <v>25.9</v>
      </c>
      <c r="BZ106">
        <v>0.02</v>
      </c>
      <c r="CA106">
        <v>0.5</v>
      </c>
      <c r="CB106">
        <v>0.3</v>
      </c>
      <c r="CC106">
        <v>14.5</v>
      </c>
      <c r="CD106">
        <v>5</v>
      </c>
      <c r="CE106">
        <v>3</v>
      </c>
      <c r="CF106" s="108">
        <f t="shared" si="8"/>
        <v>11</v>
      </c>
      <c r="CG106" s="108">
        <f t="shared" si="9"/>
        <v>165.47</v>
      </c>
      <c r="CH106" s="108">
        <f t="shared" si="10"/>
        <v>165.55</v>
      </c>
      <c r="CI106" s="108">
        <f t="shared" si="11"/>
        <v>831.89999999999986</v>
      </c>
      <c r="CJ106" s="108">
        <f t="shared" si="12"/>
        <v>437.51</v>
      </c>
      <c r="CK106" s="108">
        <f t="shared" si="13"/>
        <v>767.73</v>
      </c>
    </row>
    <row r="107" spans="1:89" ht="30" x14ac:dyDescent="0.3">
      <c r="A107" s="78">
        <v>1531232</v>
      </c>
      <c r="B107" s="82" t="s">
        <v>150</v>
      </c>
      <c r="C107" s="79">
        <v>42617</v>
      </c>
      <c r="D107" s="80" t="s">
        <v>28</v>
      </c>
      <c r="E107" s="101" t="s">
        <v>114</v>
      </c>
      <c r="F107" s="81"/>
      <c r="G107" s="80" t="s">
        <v>67</v>
      </c>
      <c r="H107" s="81">
        <v>596141</v>
      </c>
      <c r="I107" s="81">
        <v>6798567</v>
      </c>
      <c r="J107" s="81">
        <v>1010</v>
      </c>
      <c r="K107" s="81" t="s">
        <v>20</v>
      </c>
      <c r="L107" s="101"/>
      <c r="M107" s="81">
        <v>0.35</v>
      </c>
      <c r="N107" s="81" t="s">
        <v>122</v>
      </c>
      <c r="O107" s="81"/>
      <c r="P107" s="84">
        <v>0</v>
      </c>
      <c r="Q107" s="84">
        <v>0</v>
      </c>
      <c r="R107" s="84">
        <v>0</v>
      </c>
      <c r="S107" s="84">
        <v>0</v>
      </c>
      <c r="T107" s="84">
        <v>0.05</v>
      </c>
      <c r="U107" s="84">
        <v>0.95</v>
      </c>
      <c r="V107" s="84">
        <f t="shared" si="7"/>
        <v>1</v>
      </c>
      <c r="W107" s="81" t="s">
        <v>83</v>
      </c>
      <c r="X107" s="81">
        <v>20</v>
      </c>
      <c r="Y107" s="81" t="s">
        <v>126</v>
      </c>
      <c r="Z107" s="80" t="s">
        <v>181</v>
      </c>
      <c r="AA107" s="81" t="s">
        <v>138</v>
      </c>
      <c r="AB107">
        <v>1531232</v>
      </c>
      <c r="AC107" t="s">
        <v>20</v>
      </c>
      <c r="AD107" t="s">
        <v>857</v>
      </c>
      <c r="AE107">
        <v>1.2</v>
      </c>
      <c r="AF107">
        <v>74.680000000000007</v>
      </c>
      <c r="AG107">
        <v>6.83</v>
      </c>
      <c r="AH107">
        <v>77</v>
      </c>
      <c r="AI107">
        <v>130</v>
      </c>
      <c r="AJ107">
        <v>83.2</v>
      </c>
      <c r="AK107">
        <v>21.6</v>
      </c>
      <c r="AL107">
        <v>768</v>
      </c>
      <c r="AM107">
        <v>3.54</v>
      </c>
      <c r="AN107">
        <v>10.6</v>
      </c>
      <c r="AO107">
        <v>0.5</v>
      </c>
      <c r="AP107">
        <v>3.1</v>
      </c>
      <c r="AQ107">
        <v>2</v>
      </c>
      <c r="AR107">
        <v>54.9</v>
      </c>
      <c r="AS107">
        <v>0.27</v>
      </c>
      <c r="AT107">
        <v>0.71</v>
      </c>
      <c r="AU107">
        <v>0.1</v>
      </c>
      <c r="AV107">
        <v>78</v>
      </c>
      <c r="AW107">
        <v>2.04</v>
      </c>
      <c r="AX107">
        <v>9.7000000000000003E-2</v>
      </c>
      <c r="AY107">
        <v>13.7</v>
      </c>
      <c r="AZ107">
        <v>74.400000000000006</v>
      </c>
      <c r="BA107">
        <v>1.39</v>
      </c>
      <c r="BB107">
        <v>143.6</v>
      </c>
      <c r="BC107">
        <v>0.13800000000000001</v>
      </c>
      <c r="BD107">
        <v>6</v>
      </c>
      <c r="BE107">
        <v>1.84</v>
      </c>
      <c r="BF107">
        <v>2.3E-2</v>
      </c>
      <c r="BG107">
        <v>0.26</v>
      </c>
      <c r="BH107">
        <v>0.05</v>
      </c>
      <c r="BI107">
        <v>6.8</v>
      </c>
      <c r="BJ107">
        <v>0.11</v>
      </c>
      <c r="BK107">
        <v>0.05</v>
      </c>
      <c r="BL107">
        <v>42</v>
      </c>
      <c r="BM107">
        <v>0.3</v>
      </c>
      <c r="BN107">
        <v>0.05</v>
      </c>
      <c r="BO107">
        <v>4.8</v>
      </c>
      <c r="BP107">
        <v>0.85</v>
      </c>
      <c r="BQ107">
        <v>0.05</v>
      </c>
      <c r="BR107">
        <v>0.1</v>
      </c>
      <c r="BS107">
        <v>0.84</v>
      </c>
      <c r="BT107">
        <v>10.5</v>
      </c>
      <c r="BU107">
        <v>0.8</v>
      </c>
      <c r="BV107">
        <v>2.5000000000000001E-2</v>
      </c>
      <c r="BW107">
        <v>5.5</v>
      </c>
      <c r="BX107">
        <v>11.05</v>
      </c>
      <c r="BY107">
        <v>26.4</v>
      </c>
      <c r="BZ107">
        <v>0.03</v>
      </c>
      <c r="CA107">
        <v>0.5</v>
      </c>
      <c r="CB107">
        <v>0.4</v>
      </c>
      <c r="CC107">
        <v>12.2</v>
      </c>
      <c r="CD107">
        <v>5</v>
      </c>
      <c r="CE107">
        <v>2</v>
      </c>
      <c r="CF107" s="108">
        <f t="shared" si="8"/>
        <v>10.1</v>
      </c>
      <c r="CG107" s="108">
        <f t="shared" si="9"/>
        <v>161.03</v>
      </c>
      <c r="CH107" s="108">
        <f t="shared" si="10"/>
        <v>187.02000000000004</v>
      </c>
      <c r="CI107" s="108">
        <f t="shared" si="11"/>
        <v>983.96999999999991</v>
      </c>
      <c r="CJ107" s="108">
        <f t="shared" si="12"/>
        <v>515.30999999999995</v>
      </c>
      <c r="CK107" s="108">
        <f t="shared" si="13"/>
        <v>877.54</v>
      </c>
    </row>
    <row r="108" spans="1:89" ht="30" x14ac:dyDescent="0.3">
      <c r="A108" s="78">
        <v>1531233</v>
      </c>
      <c r="B108" s="82" t="s">
        <v>150</v>
      </c>
      <c r="C108" s="79">
        <v>42617</v>
      </c>
      <c r="D108" s="80" t="s">
        <v>28</v>
      </c>
      <c r="E108" s="101" t="s">
        <v>114</v>
      </c>
      <c r="F108" s="81"/>
      <c r="G108" s="80" t="s">
        <v>67</v>
      </c>
      <c r="H108" s="81">
        <v>596133</v>
      </c>
      <c r="I108" s="81">
        <v>6798615</v>
      </c>
      <c r="J108" s="81">
        <v>1025</v>
      </c>
      <c r="K108" s="81" t="s">
        <v>20</v>
      </c>
      <c r="L108" s="101"/>
      <c r="M108" s="81">
        <v>0.45</v>
      </c>
      <c r="N108" s="81" t="s">
        <v>123</v>
      </c>
      <c r="O108" s="81"/>
      <c r="P108" s="84">
        <v>0.1</v>
      </c>
      <c r="Q108" s="84">
        <v>0</v>
      </c>
      <c r="R108" s="84">
        <v>0</v>
      </c>
      <c r="S108" s="84">
        <v>0.9</v>
      </c>
      <c r="T108" s="84">
        <v>0</v>
      </c>
      <c r="U108" s="84">
        <v>0</v>
      </c>
      <c r="V108" s="84">
        <f t="shared" si="7"/>
        <v>1</v>
      </c>
      <c r="W108" s="81" t="s">
        <v>83</v>
      </c>
      <c r="X108" s="81">
        <v>10</v>
      </c>
      <c r="Y108" s="81" t="s">
        <v>127</v>
      </c>
      <c r="Z108" s="80" t="s">
        <v>182</v>
      </c>
      <c r="AA108" s="81" t="s">
        <v>139</v>
      </c>
      <c r="AB108">
        <v>1531233</v>
      </c>
      <c r="AC108" t="s">
        <v>20</v>
      </c>
      <c r="AD108" t="s">
        <v>857</v>
      </c>
      <c r="AE108">
        <v>1</v>
      </c>
      <c r="AF108">
        <v>74.44</v>
      </c>
      <c r="AG108">
        <v>8.56</v>
      </c>
      <c r="AH108">
        <v>73.8</v>
      </c>
      <c r="AI108">
        <v>138</v>
      </c>
      <c r="AJ108">
        <v>98.1</v>
      </c>
      <c r="AK108">
        <v>25.4</v>
      </c>
      <c r="AL108">
        <v>779</v>
      </c>
      <c r="AM108">
        <v>3.99</v>
      </c>
      <c r="AN108">
        <v>11.3</v>
      </c>
      <c r="AO108">
        <v>0.5</v>
      </c>
      <c r="AP108">
        <v>4.5</v>
      </c>
      <c r="AQ108">
        <v>2.1</v>
      </c>
      <c r="AR108">
        <v>70.5</v>
      </c>
      <c r="AS108">
        <v>0.2</v>
      </c>
      <c r="AT108">
        <v>0.6</v>
      </c>
      <c r="AU108">
        <v>0.08</v>
      </c>
      <c r="AV108">
        <v>93</v>
      </c>
      <c r="AW108">
        <v>2.59</v>
      </c>
      <c r="AX108">
        <v>9.8000000000000004E-2</v>
      </c>
      <c r="AY108">
        <v>14.1</v>
      </c>
      <c r="AZ108">
        <v>97.5</v>
      </c>
      <c r="BA108">
        <v>1.76</v>
      </c>
      <c r="BB108">
        <v>110.4</v>
      </c>
      <c r="BC108">
        <v>0.17899999999999999</v>
      </c>
      <c r="BD108">
        <v>7</v>
      </c>
      <c r="BE108">
        <v>2.13</v>
      </c>
      <c r="BF108">
        <v>3.1E-2</v>
      </c>
      <c r="BG108">
        <v>0.16</v>
      </c>
      <c r="BH108">
        <v>0.05</v>
      </c>
      <c r="BI108">
        <v>8.8000000000000007</v>
      </c>
      <c r="BJ108">
        <v>0.09</v>
      </c>
      <c r="BK108">
        <v>1E-3</v>
      </c>
      <c r="BL108">
        <v>42</v>
      </c>
      <c r="BM108">
        <v>0.2</v>
      </c>
      <c r="BN108">
        <v>0.04</v>
      </c>
      <c r="BO108">
        <v>6</v>
      </c>
      <c r="BP108">
        <v>0.81</v>
      </c>
      <c r="BQ108">
        <v>0.05</v>
      </c>
      <c r="BR108">
        <v>0.18</v>
      </c>
      <c r="BS108">
        <v>0.59</v>
      </c>
      <c r="BT108">
        <v>7.7</v>
      </c>
      <c r="BU108">
        <v>3.5</v>
      </c>
      <c r="BV108">
        <v>2.5000000000000001E-2</v>
      </c>
      <c r="BW108">
        <v>9.4</v>
      </c>
      <c r="BX108">
        <v>12.81</v>
      </c>
      <c r="BY108">
        <v>25.7</v>
      </c>
      <c r="BZ108">
        <v>0.03</v>
      </c>
      <c r="CA108">
        <v>0.5</v>
      </c>
      <c r="CB108">
        <v>0.5</v>
      </c>
      <c r="CC108">
        <v>14.1</v>
      </c>
      <c r="CD108">
        <v>5</v>
      </c>
      <c r="CE108">
        <v>2</v>
      </c>
      <c r="CF108" s="108">
        <f t="shared" si="8"/>
        <v>11.5</v>
      </c>
      <c r="CG108" s="108">
        <f t="shared" si="9"/>
        <v>199.95</v>
      </c>
      <c r="CH108" s="108">
        <f t="shared" si="10"/>
        <v>196.86</v>
      </c>
      <c r="CI108" s="108">
        <f t="shared" si="11"/>
        <v>975.94</v>
      </c>
      <c r="CJ108" s="108">
        <f t="shared" si="12"/>
        <v>503.29999999999995</v>
      </c>
      <c r="CK108" s="108">
        <f t="shared" si="13"/>
        <v>907.49</v>
      </c>
    </row>
    <row r="109" spans="1:89" ht="30" x14ac:dyDescent="0.3">
      <c r="A109" s="78">
        <v>1531234</v>
      </c>
      <c r="B109" s="82" t="s">
        <v>150</v>
      </c>
      <c r="C109" s="79">
        <v>42617</v>
      </c>
      <c r="D109" s="80" t="s">
        <v>28</v>
      </c>
      <c r="E109" s="101" t="s">
        <v>114</v>
      </c>
      <c r="F109" s="81"/>
      <c r="G109" s="80" t="s">
        <v>67</v>
      </c>
      <c r="H109" s="81">
        <v>596123</v>
      </c>
      <c r="I109" s="81">
        <v>6798665</v>
      </c>
      <c r="J109" s="81">
        <v>1029</v>
      </c>
      <c r="K109" s="81" t="s">
        <v>20</v>
      </c>
      <c r="L109" s="101"/>
      <c r="M109" s="81">
        <v>0.75</v>
      </c>
      <c r="N109" s="81" t="s">
        <v>123</v>
      </c>
      <c r="O109" s="81"/>
      <c r="P109" s="84">
        <v>0.1</v>
      </c>
      <c r="Q109" s="84">
        <v>0</v>
      </c>
      <c r="R109" s="84">
        <v>0</v>
      </c>
      <c r="S109" s="84">
        <v>0.9</v>
      </c>
      <c r="T109" s="84">
        <v>0</v>
      </c>
      <c r="U109" s="84">
        <v>0</v>
      </c>
      <c r="V109" s="84">
        <f t="shared" si="7"/>
        <v>1</v>
      </c>
      <c r="W109" s="81" t="s">
        <v>88</v>
      </c>
      <c r="X109" s="81">
        <v>10</v>
      </c>
      <c r="Y109" s="80" t="s">
        <v>177</v>
      </c>
      <c r="Z109" s="80" t="s">
        <v>183</v>
      </c>
      <c r="AA109" s="81" t="s">
        <v>140</v>
      </c>
      <c r="AB109">
        <v>1531234</v>
      </c>
      <c r="AC109" t="s">
        <v>20</v>
      </c>
      <c r="AD109" t="s">
        <v>857</v>
      </c>
      <c r="AE109">
        <v>1.43</v>
      </c>
      <c r="AF109">
        <v>76.5</v>
      </c>
      <c r="AG109">
        <v>9.39</v>
      </c>
      <c r="AH109">
        <v>85.2</v>
      </c>
      <c r="AI109">
        <v>142</v>
      </c>
      <c r="AJ109">
        <v>93</v>
      </c>
      <c r="AK109">
        <v>23.2</v>
      </c>
      <c r="AL109">
        <v>716</v>
      </c>
      <c r="AM109">
        <v>3.86</v>
      </c>
      <c r="AN109">
        <v>11.6</v>
      </c>
      <c r="AO109">
        <v>0.6</v>
      </c>
      <c r="AP109">
        <v>2.9</v>
      </c>
      <c r="AQ109">
        <v>2.1</v>
      </c>
      <c r="AR109">
        <v>68.5</v>
      </c>
      <c r="AS109">
        <v>0.28999999999999998</v>
      </c>
      <c r="AT109">
        <v>0.79</v>
      </c>
      <c r="AU109">
        <v>0.11</v>
      </c>
      <c r="AV109">
        <v>84</v>
      </c>
      <c r="AW109">
        <v>2.12</v>
      </c>
      <c r="AX109">
        <v>0.10199999999999999</v>
      </c>
      <c r="AY109">
        <v>14.7</v>
      </c>
      <c r="AZ109">
        <v>85.1</v>
      </c>
      <c r="BA109">
        <v>1.47</v>
      </c>
      <c r="BB109">
        <v>150.9</v>
      </c>
      <c r="BC109">
        <v>0.14599999999999999</v>
      </c>
      <c r="BD109">
        <v>6</v>
      </c>
      <c r="BE109">
        <v>2</v>
      </c>
      <c r="BF109">
        <v>2.9000000000000001E-2</v>
      </c>
      <c r="BG109">
        <v>0.14000000000000001</v>
      </c>
      <c r="BH109">
        <v>0.05</v>
      </c>
      <c r="BI109">
        <v>7.9</v>
      </c>
      <c r="BJ109">
        <v>0.1</v>
      </c>
      <c r="BK109">
        <v>0.02</v>
      </c>
      <c r="BL109">
        <v>42</v>
      </c>
      <c r="BM109">
        <v>0.5</v>
      </c>
      <c r="BN109">
        <v>0.05</v>
      </c>
      <c r="BO109">
        <v>5.7</v>
      </c>
      <c r="BP109">
        <v>0.9</v>
      </c>
      <c r="BQ109">
        <v>0.05</v>
      </c>
      <c r="BR109">
        <v>0.12</v>
      </c>
      <c r="BS109">
        <v>1.1200000000000001</v>
      </c>
      <c r="BT109">
        <v>9.1</v>
      </c>
      <c r="BU109">
        <v>2.9</v>
      </c>
      <c r="BV109">
        <v>2.5000000000000001E-2</v>
      </c>
      <c r="BW109">
        <v>6.8</v>
      </c>
      <c r="BX109">
        <v>11.98</v>
      </c>
      <c r="BY109">
        <v>28.6</v>
      </c>
      <c r="BZ109">
        <v>0.03</v>
      </c>
      <c r="CA109">
        <v>0.5</v>
      </c>
      <c r="CB109">
        <v>0.4</v>
      </c>
      <c r="CC109">
        <v>14.7</v>
      </c>
      <c r="CD109">
        <v>5</v>
      </c>
      <c r="CE109">
        <v>5</v>
      </c>
      <c r="CF109" s="108">
        <f t="shared" si="8"/>
        <v>12.9</v>
      </c>
      <c r="CG109" s="108">
        <f t="shared" si="9"/>
        <v>181.69</v>
      </c>
      <c r="CH109" s="108">
        <f t="shared" si="10"/>
        <v>200.10000000000002</v>
      </c>
      <c r="CI109" s="108">
        <f t="shared" si="11"/>
        <v>951.95</v>
      </c>
      <c r="CJ109" s="108">
        <f t="shared" si="12"/>
        <v>556.99</v>
      </c>
      <c r="CK109" s="108">
        <f t="shared" si="13"/>
        <v>837.49</v>
      </c>
    </row>
    <row r="110" spans="1:89" ht="30" x14ac:dyDescent="0.3">
      <c r="A110" s="78">
        <v>1531235</v>
      </c>
      <c r="B110" s="82" t="s">
        <v>150</v>
      </c>
      <c r="C110" s="79">
        <v>42617</v>
      </c>
      <c r="D110" s="80" t="s">
        <v>28</v>
      </c>
      <c r="E110" s="101" t="s">
        <v>114</v>
      </c>
      <c r="F110" s="81"/>
      <c r="G110" s="80" t="s">
        <v>67</v>
      </c>
      <c r="H110" s="81">
        <v>596126</v>
      </c>
      <c r="I110" s="81">
        <v>6798714</v>
      </c>
      <c r="J110" s="81">
        <v>1030</v>
      </c>
      <c r="K110" s="81" t="s">
        <v>20</v>
      </c>
      <c r="L110" s="101"/>
      <c r="M110" s="81">
        <v>0.8</v>
      </c>
      <c r="N110" s="81" t="s">
        <v>123</v>
      </c>
      <c r="O110" s="81"/>
      <c r="P110" s="84">
        <v>0.05</v>
      </c>
      <c r="Q110" s="84">
        <v>0</v>
      </c>
      <c r="R110" s="84">
        <v>0</v>
      </c>
      <c r="S110" s="84">
        <v>0.8</v>
      </c>
      <c r="T110" s="84">
        <v>0.15</v>
      </c>
      <c r="U110" s="84">
        <v>0</v>
      </c>
      <c r="V110" s="84">
        <f t="shared" si="7"/>
        <v>1</v>
      </c>
      <c r="W110" s="81" t="s">
        <v>88</v>
      </c>
      <c r="X110" s="81">
        <v>10</v>
      </c>
      <c r="Y110" s="80" t="s">
        <v>177</v>
      </c>
      <c r="Z110" s="80" t="s">
        <v>184</v>
      </c>
      <c r="AA110" s="81" t="s">
        <v>140</v>
      </c>
      <c r="AB110">
        <v>1531235</v>
      </c>
      <c r="AC110" t="s">
        <v>20</v>
      </c>
      <c r="AD110" t="s">
        <v>857</v>
      </c>
      <c r="AE110">
        <v>1.48</v>
      </c>
      <c r="AF110">
        <v>74.89</v>
      </c>
      <c r="AG110">
        <v>7.87</v>
      </c>
      <c r="AH110">
        <v>85.8</v>
      </c>
      <c r="AI110">
        <v>138</v>
      </c>
      <c r="AJ110">
        <v>77.599999999999994</v>
      </c>
      <c r="AK110">
        <v>19.5</v>
      </c>
      <c r="AL110">
        <v>631</v>
      </c>
      <c r="AM110">
        <v>3.34</v>
      </c>
      <c r="AN110">
        <v>10.8</v>
      </c>
      <c r="AO110">
        <v>1</v>
      </c>
      <c r="AP110">
        <v>2.1</v>
      </c>
      <c r="AQ110">
        <v>1.4</v>
      </c>
      <c r="AR110">
        <v>61.5</v>
      </c>
      <c r="AS110">
        <v>0.47</v>
      </c>
      <c r="AT110">
        <v>0.99</v>
      </c>
      <c r="AU110">
        <v>0.11</v>
      </c>
      <c r="AV110">
        <v>68</v>
      </c>
      <c r="AW110">
        <v>1.52</v>
      </c>
      <c r="AX110">
        <v>8.8999999999999996E-2</v>
      </c>
      <c r="AY110">
        <v>13.8</v>
      </c>
      <c r="AZ110">
        <v>66.599999999999994</v>
      </c>
      <c r="BA110">
        <v>1.08</v>
      </c>
      <c r="BB110">
        <v>164.6</v>
      </c>
      <c r="BC110">
        <v>9.9000000000000005E-2</v>
      </c>
      <c r="BD110">
        <v>5</v>
      </c>
      <c r="BE110">
        <v>1.69</v>
      </c>
      <c r="BF110">
        <v>2.1999999999999999E-2</v>
      </c>
      <c r="BG110">
        <v>0.11</v>
      </c>
      <c r="BH110">
        <v>0.05</v>
      </c>
      <c r="BI110">
        <v>5.9</v>
      </c>
      <c r="BJ110">
        <v>0.09</v>
      </c>
      <c r="BK110">
        <v>0.05</v>
      </c>
      <c r="BL110">
        <v>30</v>
      </c>
      <c r="BM110">
        <v>0.6</v>
      </c>
      <c r="BN110">
        <v>0.05</v>
      </c>
      <c r="BO110">
        <v>4.8</v>
      </c>
      <c r="BP110">
        <v>0.89</v>
      </c>
      <c r="BQ110">
        <v>0.05</v>
      </c>
      <c r="BR110">
        <v>0.08</v>
      </c>
      <c r="BS110">
        <v>1.26</v>
      </c>
      <c r="BT110">
        <v>9.8000000000000007</v>
      </c>
      <c r="BU110">
        <v>2.2000000000000002</v>
      </c>
      <c r="BV110">
        <v>2.5000000000000001E-2</v>
      </c>
      <c r="BW110">
        <v>4.8</v>
      </c>
      <c r="BX110">
        <v>10</v>
      </c>
      <c r="BY110">
        <v>26.4</v>
      </c>
      <c r="BZ110">
        <v>0.04</v>
      </c>
      <c r="CA110">
        <v>0.5</v>
      </c>
      <c r="CB110">
        <v>0.4</v>
      </c>
      <c r="CC110">
        <v>13</v>
      </c>
      <c r="CD110">
        <v>5</v>
      </c>
      <c r="CE110">
        <v>3</v>
      </c>
      <c r="CF110" s="108">
        <f t="shared" si="8"/>
        <v>10.1</v>
      </c>
      <c r="CG110" s="108">
        <f t="shared" si="9"/>
        <v>146.80000000000001</v>
      </c>
      <c r="CH110" s="108">
        <f t="shared" si="10"/>
        <v>182.79000000000005</v>
      </c>
      <c r="CI110" s="108">
        <f t="shared" si="11"/>
        <v>872.84</v>
      </c>
      <c r="CJ110" s="108">
        <f t="shared" si="12"/>
        <v>548.76</v>
      </c>
      <c r="CK110" s="108">
        <f t="shared" si="13"/>
        <v>732.92000000000007</v>
      </c>
    </row>
    <row r="111" spans="1:89" ht="30" x14ac:dyDescent="0.3">
      <c r="A111" s="78">
        <v>1531236</v>
      </c>
      <c r="B111" s="82" t="s">
        <v>150</v>
      </c>
      <c r="C111" s="79">
        <v>42617</v>
      </c>
      <c r="D111" s="80" t="s">
        <v>28</v>
      </c>
      <c r="E111" s="101" t="s">
        <v>114</v>
      </c>
      <c r="F111" s="81"/>
      <c r="G111" s="80" t="s">
        <v>67</v>
      </c>
      <c r="H111" s="81">
        <v>596101</v>
      </c>
      <c r="I111" s="81">
        <v>6798753</v>
      </c>
      <c r="J111" s="81">
        <v>1032</v>
      </c>
      <c r="K111" s="81" t="s">
        <v>20</v>
      </c>
      <c r="L111" s="100" t="s">
        <v>167</v>
      </c>
      <c r="M111" s="81">
        <v>0.9</v>
      </c>
      <c r="N111" s="81" t="s">
        <v>56</v>
      </c>
      <c r="O111" s="81"/>
      <c r="P111" s="84">
        <v>0.05</v>
      </c>
      <c r="Q111" s="84">
        <v>0</v>
      </c>
      <c r="R111" s="84">
        <v>0</v>
      </c>
      <c r="S111" s="84">
        <v>0.9</v>
      </c>
      <c r="T111" s="84">
        <v>0.05</v>
      </c>
      <c r="U111" s="84">
        <v>0</v>
      </c>
      <c r="V111" s="84">
        <f t="shared" si="7"/>
        <v>1</v>
      </c>
      <c r="W111" s="81" t="s">
        <v>134</v>
      </c>
      <c r="X111" s="81">
        <v>10</v>
      </c>
      <c r="Y111" s="81" t="s">
        <v>125</v>
      </c>
      <c r="Z111" s="80" t="s">
        <v>184</v>
      </c>
      <c r="AA111" s="81" t="s">
        <v>141</v>
      </c>
      <c r="AB111">
        <v>1531236</v>
      </c>
      <c r="AC111" t="s">
        <v>20</v>
      </c>
      <c r="AD111" t="s">
        <v>857</v>
      </c>
      <c r="AE111">
        <v>1.71</v>
      </c>
      <c r="AF111">
        <v>78.239999999999995</v>
      </c>
      <c r="AG111">
        <v>8.09</v>
      </c>
      <c r="AH111">
        <v>95.2</v>
      </c>
      <c r="AI111">
        <v>137</v>
      </c>
      <c r="AJ111">
        <v>60.4</v>
      </c>
      <c r="AK111">
        <v>18.7</v>
      </c>
      <c r="AL111">
        <v>456</v>
      </c>
      <c r="AM111">
        <v>3.63</v>
      </c>
      <c r="AN111">
        <v>12.6</v>
      </c>
      <c r="AO111">
        <v>0.9</v>
      </c>
      <c r="AP111">
        <v>3.3</v>
      </c>
      <c r="AQ111">
        <v>2.4</v>
      </c>
      <c r="AR111">
        <v>51.8</v>
      </c>
      <c r="AS111">
        <v>0.39</v>
      </c>
      <c r="AT111">
        <v>1.1200000000000001</v>
      </c>
      <c r="AU111">
        <v>0.13</v>
      </c>
      <c r="AV111">
        <v>64</v>
      </c>
      <c r="AW111">
        <v>1.08</v>
      </c>
      <c r="AX111">
        <v>0.11600000000000001</v>
      </c>
      <c r="AY111">
        <v>18.5</v>
      </c>
      <c r="AZ111">
        <v>54.2</v>
      </c>
      <c r="BA111">
        <v>1</v>
      </c>
      <c r="BB111">
        <v>136.19999999999999</v>
      </c>
      <c r="BC111">
        <v>0.106</v>
      </c>
      <c r="BD111">
        <v>6</v>
      </c>
      <c r="BE111">
        <v>1.49</v>
      </c>
      <c r="BF111">
        <v>2.1000000000000001E-2</v>
      </c>
      <c r="BG111">
        <v>0.12</v>
      </c>
      <c r="BH111">
        <v>0.05</v>
      </c>
      <c r="BI111">
        <v>6.4</v>
      </c>
      <c r="BJ111">
        <v>0.1</v>
      </c>
      <c r="BK111">
        <v>0.05</v>
      </c>
      <c r="BL111">
        <v>50</v>
      </c>
      <c r="BM111">
        <v>0.9</v>
      </c>
      <c r="BN111">
        <v>0.04</v>
      </c>
      <c r="BO111">
        <v>4.5999999999999996</v>
      </c>
      <c r="BP111">
        <v>0.84</v>
      </c>
      <c r="BQ111">
        <v>0.05</v>
      </c>
      <c r="BR111">
        <v>0.12</v>
      </c>
      <c r="BS111">
        <v>1.26</v>
      </c>
      <c r="BT111">
        <v>8.6999999999999993</v>
      </c>
      <c r="BU111">
        <v>0.7</v>
      </c>
      <c r="BV111">
        <v>2.5000000000000001E-2</v>
      </c>
      <c r="BW111">
        <v>8.8000000000000007</v>
      </c>
      <c r="BX111">
        <v>14.12</v>
      </c>
      <c r="BY111">
        <v>35.1</v>
      </c>
      <c r="BZ111">
        <v>0.04</v>
      </c>
      <c r="CA111">
        <v>0.5</v>
      </c>
      <c r="CB111">
        <v>0.5</v>
      </c>
      <c r="CC111">
        <v>12.7</v>
      </c>
      <c r="CD111">
        <v>5</v>
      </c>
      <c r="CE111">
        <v>1</v>
      </c>
      <c r="CF111" s="108">
        <f t="shared" si="8"/>
        <v>9.3000000000000007</v>
      </c>
      <c r="CG111" s="108">
        <f t="shared" si="9"/>
        <v>116.67999999999999</v>
      </c>
      <c r="CH111" s="108">
        <f t="shared" si="10"/>
        <v>205.24</v>
      </c>
      <c r="CI111" s="108">
        <f t="shared" si="11"/>
        <v>658.41000000000008</v>
      </c>
      <c r="CJ111" s="108">
        <f t="shared" si="12"/>
        <v>515.12999999999988</v>
      </c>
      <c r="CK111" s="108">
        <f t="shared" si="13"/>
        <v>540.43999999999994</v>
      </c>
    </row>
    <row r="112" spans="1:89" ht="30" x14ac:dyDescent="0.3">
      <c r="A112" s="78">
        <v>1531237</v>
      </c>
      <c r="B112" s="82" t="s">
        <v>150</v>
      </c>
      <c r="C112" s="79">
        <v>42617</v>
      </c>
      <c r="D112" s="80" t="s">
        <v>28</v>
      </c>
      <c r="E112" s="101" t="s">
        <v>114</v>
      </c>
      <c r="F112" s="81"/>
      <c r="G112" s="80" t="s">
        <v>67</v>
      </c>
      <c r="H112" s="81">
        <v>596089</v>
      </c>
      <c r="I112" s="81">
        <v>6798810</v>
      </c>
      <c r="J112" s="81">
        <v>1029</v>
      </c>
      <c r="K112" s="81" t="s">
        <v>20</v>
      </c>
      <c r="L112" s="101"/>
      <c r="M112" s="81">
        <v>0.9</v>
      </c>
      <c r="N112" s="81" t="s">
        <v>123</v>
      </c>
      <c r="O112" s="81"/>
      <c r="P112" s="84">
        <v>0.05</v>
      </c>
      <c r="Q112" s="84">
        <v>0</v>
      </c>
      <c r="R112" s="84">
        <v>0</v>
      </c>
      <c r="S112" s="84">
        <v>0.95</v>
      </c>
      <c r="T112" s="84">
        <v>0</v>
      </c>
      <c r="U112" s="84">
        <v>0</v>
      </c>
      <c r="V112" s="84">
        <f t="shared" si="7"/>
        <v>1</v>
      </c>
      <c r="W112" s="81" t="s">
        <v>88</v>
      </c>
      <c r="X112" s="81">
        <v>10</v>
      </c>
      <c r="Y112" s="81" t="s">
        <v>125</v>
      </c>
      <c r="Z112" s="80" t="s">
        <v>185</v>
      </c>
      <c r="AA112" s="81" t="s">
        <v>141</v>
      </c>
      <c r="AB112">
        <v>1531237</v>
      </c>
      <c r="AC112" t="s">
        <v>20</v>
      </c>
      <c r="AD112" t="s">
        <v>857</v>
      </c>
      <c r="AE112">
        <v>1.35</v>
      </c>
      <c r="AF112">
        <v>74.989999999999995</v>
      </c>
      <c r="AG112">
        <v>8.3699999999999992</v>
      </c>
      <c r="AH112">
        <v>79.2</v>
      </c>
      <c r="AI112">
        <v>127</v>
      </c>
      <c r="AJ112">
        <v>83.1</v>
      </c>
      <c r="AK112">
        <v>22.8</v>
      </c>
      <c r="AL112">
        <v>622</v>
      </c>
      <c r="AM112">
        <v>3.94</v>
      </c>
      <c r="AN112">
        <v>12.3</v>
      </c>
      <c r="AO112">
        <v>0.8</v>
      </c>
      <c r="AP112">
        <v>2.9</v>
      </c>
      <c r="AQ112">
        <v>2.1</v>
      </c>
      <c r="AR112">
        <v>48.7</v>
      </c>
      <c r="AS112">
        <v>0.17</v>
      </c>
      <c r="AT112">
        <v>0.85</v>
      </c>
      <c r="AU112">
        <v>0.12</v>
      </c>
      <c r="AV112">
        <v>82</v>
      </c>
      <c r="AW112">
        <v>1.05</v>
      </c>
      <c r="AX112">
        <v>7.6999999999999999E-2</v>
      </c>
      <c r="AY112">
        <v>15</v>
      </c>
      <c r="AZ112">
        <v>81.3</v>
      </c>
      <c r="BA112">
        <v>1.27</v>
      </c>
      <c r="BB112">
        <v>144.19999999999999</v>
      </c>
      <c r="BC112">
        <v>0.13100000000000001</v>
      </c>
      <c r="BD112">
        <v>4</v>
      </c>
      <c r="BE112">
        <v>1.99</v>
      </c>
      <c r="BF112">
        <v>2.1000000000000001E-2</v>
      </c>
      <c r="BG112">
        <v>0.12</v>
      </c>
      <c r="BH112">
        <v>0.05</v>
      </c>
      <c r="BI112">
        <v>8.1</v>
      </c>
      <c r="BJ112">
        <v>0.1</v>
      </c>
      <c r="BK112">
        <v>0.03</v>
      </c>
      <c r="BL112">
        <v>44</v>
      </c>
      <c r="BM112">
        <v>0.5</v>
      </c>
      <c r="BN112">
        <v>0.03</v>
      </c>
      <c r="BO112">
        <v>5.6</v>
      </c>
      <c r="BP112">
        <v>0.9</v>
      </c>
      <c r="BQ112">
        <v>0.05</v>
      </c>
      <c r="BR112">
        <v>0.1</v>
      </c>
      <c r="BS112">
        <v>1.23</v>
      </c>
      <c r="BT112">
        <v>10</v>
      </c>
      <c r="BU112">
        <v>1.7</v>
      </c>
      <c r="BV112">
        <v>2.5000000000000001E-2</v>
      </c>
      <c r="BW112">
        <v>6</v>
      </c>
      <c r="BX112">
        <v>11.8</v>
      </c>
      <c r="BY112">
        <v>29.7</v>
      </c>
      <c r="BZ112">
        <v>0.01</v>
      </c>
      <c r="CA112">
        <v>0.5</v>
      </c>
      <c r="CB112">
        <v>0.5</v>
      </c>
      <c r="CC112">
        <v>15.6</v>
      </c>
      <c r="CD112">
        <v>5</v>
      </c>
      <c r="CE112">
        <v>3</v>
      </c>
      <c r="CF112" s="108">
        <f t="shared" si="8"/>
        <v>10.9</v>
      </c>
      <c r="CG112" s="108">
        <f t="shared" si="9"/>
        <v>166.72</v>
      </c>
      <c r="CH112" s="108">
        <f t="shared" si="10"/>
        <v>187.85000000000002</v>
      </c>
      <c r="CI112" s="108">
        <f t="shared" si="11"/>
        <v>831.16000000000008</v>
      </c>
      <c r="CJ112" s="108">
        <f t="shared" si="12"/>
        <v>516.8599999999999</v>
      </c>
      <c r="CK112" s="108">
        <f t="shared" si="13"/>
        <v>733.19</v>
      </c>
    </row>
    <row r="113" spans="1:89" ht="60" x14ac:dyDescent="0.3">
      <c r="A113" s="78">
        <v>1531238</v>
      </c>
      <c r="B113" s="82" t="s">
        <v>150</v>
      </c>
      <c r="C113" s="79">
        <v>42617</v>
      </c>
      <c r="D113" s="80" t="s">
        <v>28</v>
      </c>
      <c r="E113" s="101" t="s">
        <v>114</v>
      </c>
      <c r="F113" s="81"/>
      <c r="G113" s="80" t="s">
        <v>67</v>
      </c>
      <c r="H113" s="81">
        <v>596121</v>
      </c>
      <c r="I113" s="81">
        <v>6798869</v>
      </c>
      <c r="J113" s="81">
        <v>1034</v>
      </c>
      <c r="K113" s="81" t="s">
        <v>20</v>
      </c>
      <c r="L113" s="100" t="s">
        <v>167</v>
      </c>
      <c r="M113" s="81">
        <v>0.3</v>
      </c>
      <c r="N113" s="81" t="s">
        <v>124</v>
      </c>
      <c r="O113" s="81"/>
      <c r="P113" s="84">
        <v>0</v>
      </c>
      <c r="Q113" s="84">
        <v>0.05</v>
      </c>
      <c r="R113" s="84">
        <v>0</v>
      </c>
      <c r="S113" s="84">
        <v>0</v>
      </c>
      <c r="T113" s="84">
        <v>0.95</v>
      </c>
      <c r="U113" s="84">
        <v>0</v>
      </c>
      <c r="V113" s="84">
        <f t="shared" si="7"/>
        <v>1</v>
      </c>
      <c r="W113" s="81" t="s">
        <v>86</v>
      </c>
      <c r="X113" s="81">
        <v>5</v>
      </c>
      <c r="Y113" s="80" t="s">
        <v>174</v>
      </c>
      <c r="Z113" s="80" t="s">
        <v>186</v>
      </c>
      <c r="AA113" s="81" t="s">
        <v>139</v>
      </c>
      <c r="AB113">
        <v>1531238</v>
      </c>
      <c r="AC113" t="s">
        <v>20</v>
      </c>
      <c r="AD113" t="s">
        <v>857</v>
      </c>
      <c r="AE113">
        <v>1.82</v>
      </c>
      <c r="AF113">
        <v>73.05</v>
      </c>
      <c r="AG113">
        <v>7.01</v>
      </c>
      <c r="AH113">
        <v>67.599999999999994</v>
      </c>
      <c r="AI113">
        <v>156</v>
      </c>
      <c r="AJ113">
        <v>51.5</v>
      </c>
      <c r="AK113">
        <v>13.3</v>
      </c>
      <c r="AL113">
        <v>602</v>
      </c>
      <c r="AM113">
        <v>3.12</v>
      </c>
      <c r="AN113">
        <v>9.5</v>
      </c>
      <c r="AO113">
        <v>0.8</v>
      </c>
      <c r="AP113">
        <v>2.2000000000000002</v>
      </c>
      <c r="AQ113">
        <v>0.5</v>
      </c>
      <c r="AR113">
        <v>57</v>
      </c>
      <c r="AS113">
        <v>0.37</v>
      </c>
      <c r="AT113">
        <v>0.94</v>
      </c>
      <c r="AU113">
        <v>0.13</v>
      </c>
      <c r="AV113">
        <v>40</v>
      </c>
      <c r="AW113">
        <v>1.47</v>
      </c>
      <c r="AX113">
        <v>0.155</v>
      </c>
      <c r="AY113">
        <v>11.3</v>
      </c>
      <c r="AZ113">
        <v>31.7</v>
      </c>
      <c r="BA113">
        <v>0.59</v>
      </c>
      <c r="BB113">
        <v>157.30000000000001</v>
      </c>
      <c r="BC113">
        <v>4.2999999999999997E-2</v>
      </c>
      <c r="BD113">
        <v>9</v>
      </c>
      <c r="BE113">
        <v>1.1000000000000001</v>
      </c>
      <c r="BF113">
        <v>1.4999999999999999E-2</v>
      </c>
      <c r="BG113">
        <v>0.06</v>
      </c>
      <c r="BH113">
        <v>0.05</v>
      </c>
      <c r="BI113">
        <v>2.9</v>
      </c>
      <c r="BJ113">
        <v>0.1</v>
      </c>
      <c r="BK113">
        <v>0.25</v>
      </c>
      <c r="BL113">
        <v>61</v>
      </c>
      <c r="BM113">
        <v>0.9</v>
      </c>
      <c r="BN113">
        <v>0.01</v>
      </c>
      <c r="BO113">
        <v>3</v>
      </c>
      <c r="BP113">
        <v>0.72</v>
      </c>
      <c r="BQ113">
        <v>0.05</v>
      </c>
      <c r="BR113">
        <v>0.05</v>
      </c>
      <c r="BS113">
        <v>0.71</v>
      </c>
      <c r="BT113">
        <v>4.7</v>
      </c>
      <c r="BU113">
        <v>3.5</v>
      </c>
      <c r="BV113">
        <v>2.5000000000000001E-2</v>
      </c>
      <c r="BW113">
        <v>2.8</v>
      </c>
      <c r="BX113">
        <v>8.39</v>
      </c>
      <c r="BY113">
        <v>22.7</v>
      </c>
      <c r="BZ113">
        <v>0.03</v>
      </c>
      <c r="CA113">
        <v>3</v>
      </c>
      <c r="CB113">
        <v>0.1</v>
      </c>
      <c r="CC113">
        <v>6.6</v>
      </c>
      <c r="CD113">
        <v>5</v>
      </c>
      <c r="CE113">
        <v>1</v>
      </c>
      <c r="CF113" s="108">
        <f t="shared" si="8"/>
        <v>8.1999999999999993</v>
      </c>
      <c r="CG113" s="108">
        <f t="shared" si="9"/>
        <v>85.26</v>
      </c>
      <c r="CH113" s="108">
        <f t="shared" si="10"/>
        <v>230.82999999999998</v>
      </c>
      <c r="CI113" s="108">
        <f t="shared" si="11"/>
        <v>826.18000000000006</v>
      </c>
      <c r="CJ113" s="108">
        <f t="shared" si="12"/>
        <v>512.46</v>
      </c>
      <c r="CK113" s="108">
        <f t="shared" si="13"/>
        <v>671.74</v>
      </c>
    </row>
    <row r="114" spans="1:89" ht="30" x14ac:dyDescent="0.3">
      <c r="A114" s="78">
        <v>1531239</v>
      </c>
      <c r="B114" s="82" t="s">
        <v>150</v>
      </c>
      <c r="C114" s="79">
        <v>42617</v>
      </c>
      <c r="D114" s="80" t="s">
        <v>28</v>
      </c>
      <c r="E114" s="101" t="s">
        <v>114</v>
      </c>
      <c r="F114" s="81"/>
      <c r="G114" s="80" t="s">
        <v>67</v>
      </c>
      <c r="H114" s="81">
        <v>596162</v>
      </c>
      <c r="I114" s="81">
        <v>6798894</v>
      </c>
      <c r="J114" s="81">
        <v>1034</v>
      </c>
      <c r="K114" s="81" t="s">
        <v>20</v>
      </c>
      <c r="L114" s="101"/>
      <c r="M114" s="81">
        <v>0.75</v>
      </c>
      <c r="N114" s="81" t="s">
        <v>122</v>
      </c>
      <c r="O114" s="81"/>
      <c r="P114" s="84">
        <v>0.05</v>
      </c>
      <c r="Q114" s="84">
        <v>0</v>
      </c>
      <c r="R114" s="84">
        <v>0</v>
      </c>
      <c r="S114" s="84">
        <v>0.95</v>
      </c>
      <c r="T114" s="84">
        <v>0</v>
      </c>
      <c r="U114" s="84">
        <v>0</v>
      </c>
      <c r="V114" s="84">
        <f t="shared" si="7"/>
        <v>1</v>
      </c>
      <c r="W114" s="81" t="s">
        <v>134</v>
      </c>
      <c r="X114" s="81">
        <v>0</v>
      </c>
      <c r="Y114" s="80" t="s">
        <v>175</v>
      </c>
      <c r="Z114" s="80" t="s">
        <v>187</v>
      </c>
      <c r="AA114" s="81"/>
      <c r="AB114">
        <v>1531239</v>
      </c>
      <c r="AC114" t="s">
        <v>20</v>
      </c>
      <c r="AD114" t="s">
        <v>857</v>
      </c>
      <c r="AE114">
        <v>1.82</v>
      </c>
      <c r="AF114">
        <v>76.95</v>
      </c>
      <c r="AG114">
        <v>12.85</v>
      </c>
      <c r="AH114">
        <v>101.7</v>
      </c>
      <c r="AI114">
        <v>186</v>
      </c>
      <c r="AJ114">
        <v>80.2</v>
      </c>
      <c r="AK114">
        <v>21.6</v>
      </c>
      <c r="AL114">
        <v>848</v>
      </c>
      <c r="AM114">
        <v>4.13</v>
      </c>
      <c r="AN114">
        <v>11.4</v>
      </c>
      <c r="AO114">
        <v>0.5</v>
      </c>
      <c r="AP114">
        <v>3.1</v>
      </c>
      <c r="AQ114">
        <v>2.9</v>
      </c>
      <c r="AR114">
        <v>87</v>
      </c>
      <c r="AS114">
        <v>0.43</v>
      </c>
      <c r="AT114">
        <v>1.1000000000000001</v>
      </c>
      <c r="AU114">
        <v>0.13</v>
      </c>
      <c r="AV114">
        <v>84</v>
      </c>
      <c r="AW114">
        <v>3.75</v>
      </c>
      <c r="AX114">
        <v>9.8000000000000004E-2</v>
      </c>
      <c r="AY114">
        <v>15.9</v>
      </c>
      <c r="AZ114">
        <v>81.8</v>
      </c>
      <c r="BA114">
        <v>1.48</v>
      </c>
      <c r="BB114">
        <v>144.1</v>
      </c>
      <c r="BC114">
        <v>0.13800000000000001</v>
      </c>
      <c r="BD114">
        <v>8</v>
      </c>
      <c r="BE114">
        <v>2.0499999999999998</v>
      </c>
      <c r="BF114">
        <v>2.1999999999999999E-2</v>
      </c>
      <c r="BG114">
        <v>0.18</v>
      </c>
      <c r="BH114">
        <v>0.05</v>
      </c>
      <c r="BI114">
        <v>9.3000000000000007</v>
      </c>
      <c r="BJ114">
        <v>0.14000000000000001</v>
      </c>
      <c r="BK114">
        <v>0.03</v>
      </c>
      <c r="BL114">
        <v>32</v>
      </c>
      <c r="BM114">
        <v>0.5</v>
      </c>
      <c r="BN114">
        <v>0.01</v>
      </c>
      <c r="BO114">
        <v>5.7</v>
      </c>
      <c r="BP114">
        <v>1.04</v>
      </c>
      <c r="BQ114">
        <v>0.05</v>
      </c>
      <c r="BR114">
        <v>0.24</v>
      </c>
      <c r="BS114">
        <v>0.82</v>
      </c>
      <c r="BT114">
        <v>12</v>
      </c>
      <c r="BU114">
        <v>6.5</v>
      </c>
      <c r="BV114">
        <v>2.5000000000000001E-2</v>
      </c>
      <c r="BW114">
        <v>12.9</v>
      </c>
      <c r="BX114">
        <v>14.49</v>
      </c>
      <c r="BY114">
        <v>29.8</v>
      </c>
      <c r="BZ114">
        <v>0.03</v>
      </c>
      <c r="CA114">
        <v>1</v>
      </c>
      <c r="CB114">
        <v>0.6</v>
      </c>
      <c r="CC114">
        <v>17.399999999999999</v>
      </c>
      <c r="CD114">
        <v>5</v>
      </c>
      <c r="CE114">
        <v>3</v>
      </c>
      <c r="CF114" s="108">
        <f t="shared" si="8"/>
        <v>11.1</v>
      </c>
      <c r="CG114" s="108">
        <f t="shared" si="9"/>
        <v>167.23</v>
      </c>
      <c r="CH114" s="108">
        <f t="shared" si="10"/>
        <v>234.42999999999998</v>
      </c>
      <c r="CI114" s="108">
        <f t="shared" si="11"/>
        <v>1100.46</v>
      </c>
      <c r="CJ114" s="108">
        <f t="shared" si="12"/>
        <v>601.79999999999995</v>
      </c>
      <c r="CK114" s="108">
        <f t="shared" si="13"/>
        <v>955.75</v>
      </c>
    </row>
    <row r="115" spans="1:89" ht="30" x14ac:dyDescent="0.3">
      <c r="A115" s="78">
        <v>1531240</v>
      </c>
      <c r="B115" s="82" t="s">
        <v>150</v>
      </c>
      <c r="C115" s="79">
        <v>42617</v>
      </c>
      <c r="D115" s="80" t="s">
        <v>28</v>
      </c>
      <c r="E115" s="101" t="s">
        <v>114</v>
      </c>
      <c r="F115" s="81"/>
      <c r="G115" s="80" t="s">
        <v>67</v>
      </c>
      <c r="H115" s="81">
        <v>596208</v>
      </c>
      <c r="I115" s="81">
        <v>6798928</v>
      </c>
      <c r="J115" s="81">
        <v>1032</v>
      </c>
      <c r="K115" s="81" t="s">
        <v>20</v>
      </c>
      <c r="L115" s="100" t="s">
        <v>168</v>
      </c>
      <c r="M115" s="81">
        <v>0.8</v>
      </c>
      <c r="N115" s="81" t="s">
        <v>122</v>
      </c>
      <c r="O115" s="81"/>
      <c r="P115" s="84">
        <v>0</v>
      </c>
      <c r="Q115" s="84">
        <v>0.05</v>
      </c>
      <c r="R115" s="84">
        <v>0</v>
      </c>
      <c r="S115" s="84">
        <v>0.8</v>
      </c>
      <c r="T115" s="84">
        <v>0.15</v>
      </c>
      <c r="U115" s="84">
        <v>0</v>
      </c>
      <c r="V115" s="84">
        <f t="shared" si="7"/>
        <v>1</v>
      </c>
      <c r="W115" s="81" t="s">
        <v>88</v>
      </c>
      <c r="X115" s="81">
        <v>5</v>
      </c>
      <c r="Y115" s="81" t="s">
        <v>128</v>
      </c>
      <c r="Z115" s="80" t="s">
        <v>188</v>
      </c>
      <c r="AA115" s="81" t="s">
        <v>141</v>
      </c>
      <c r="AB115">
        <v>1531240</v>
      </c>
      <c r="AC115" t="s">
        <v>20</v>
      </c>
      <c r="AD115" t="s">
        <v>857</v>
      </c>
      <c r="AE115">
        <v>1.48</v>
      </c>
      <c r="AF115">
        <v>77.48</v>
      </c>
      <c r="AG115">
        <v>9.01</v>
      </c>
      <c r="AH115">
        <v>85.1</v>
      </c>
      <c r="AI115">
        <v>152</v>
      </c>
      <c r="AJ115">
        <v>76.599999999999994</v>
      </c>
      <c r="AK115">
        <v>20.2</v>
      </c>
      <c r="AL115">
        <v>664</v>
      </c>
      <c r="AM115">
        <v>3.64</v>
      </c>
      <c r="AN115">
        <v>12.3</v>
      </c>
      <c r="AO115">
        <v>1.1000000000000001</v>
      </c>
      <c r="AP115">
        <v>7.9</v>
      </c>
      <c r="AQ115">
        <v>1.7</v>
      </c>
      <c r="AR115">
        <v>56.4</v>
      </c>
      <c r="AS115">
        <v>0.42</v>
      </c>
      <c r="AT115">
        <v>1.1599999999999999</v>
      </c>
      <c r="AU115">
        <v>0.14000000000000001</v>
      </c>
      <c r="AV115">
        <v>68</v>
      </c>
      <c r="AW115">
        <v>1.46</v>
      </c>
      <c r="AX115">
        <v>8.5000000000000006E-2</v>
      </c>
      <c r="AY115">
        <v>17.399999999999999</v>
      </c>
      <c r="AZ115">
        <v>61.1</v>
      </c>
      <c r="BA115">
        <v>1.0900000000000001</v>
      </c>
      <c r="BB115">
        <v>166.7</v>
      </c>
      <c r="BC115">
        <v>8.5999999999999993E-2</v>
      </c>
      <c r="BD115">
        <v>6</v>
      </c>
      <c r="BE115">
        <v>1.82</v>
      </c>
      <c r="BF115">
        <v>1.7999999999999999E-2</v>
      </c>
      <c r="BG115">
        <v>0.1</v>
      </c>
      <c r="BH115">
        <v>0.05</v>
      </c>
      <c r="BI115">
        <v>7.2</v>
      </c>
      <c r="BJ115">
        <v>0.09</v>
      </c>
      <c r="BK115">
        <v>0.06</v>
      </c>
      <c r="BL115">
        <v>46</v>
      </c>
      <c r="BM115">
        <v>1</v>
      </c>
      <c r="BN115">
        <v>0.03</v>
      </c>
      <c r="BO115">
        <v>5</v>
      </c>
      <c r="BP115">
        <v>0.78</v>
      </c>
      <c r="BQ115">
        <v>0.05</v>
      </c>
      <c r="BR115">
        <v>0.12</v>
      </c>
      <c r="BS115">
        <v>1.27</v>
      </c>
      <c r="BT115">
        <v>8.6</v>
      </c>
      <c r="BU115">
        <v>1.4</v>
      </c>
      <c r="BV115">
        <v>2.5000000000000001E-2</v>
      </c>
      <c r="BW115">
        <v>6.8</v>
      </c>
      <c r="BX115">
        <v>14.76</v>
      </c>
      <c r="BY115">
        <v>32</v>
      </c>
      <c r="BZ115">
        <v>0.03</v>
      </c>
      <c r="CA115">
        <v>0.5</v>
      </c>
      <c r="CB115">
        <v>0.4</v>
      </c>
      <c r="CC115">
        <v>14.1</v>
      </c>
      <c r="CD115">
        <v>5</v>
      </c>
      <c r="CE115">
        <v>2</v>
      </c>
      <c r="CF115" s="108">
        <f t="shared" si="8"/>
        <v>14.9</v>
      </c>
      <c r="CG115" s="108">
        <f t="shared" si="9"/>
        <v>140.25</v>
      </c>
      <c r="CH115" s="108">
        <f t="shared" si="10"/>
        <v>220.67000000000002</v>
      </c>
      <c r="CI115" s="108">
        <f t="shared" si="11"/>
        <v>901.89</v>
      </c>
      <c r="CJ115" s="108">
        <f t="shared" si="12"/>
        <v>566.8900000000001</v>
      </c>
      <c r="CK115" s="108">
        <f t="shared" si="13"/>
        <v>765.92</v>
      </c>
    </row>
    <row r="116" spans="1:89" ht="30" x14ac:dyDescent="0.3">
      <c r="A116" s="78">
        <v>1531241</v>
      </c>
      <c r="B116" s="82" t="s">
        <v>150</v>
      </c>
      <c r="C116" s="79">
        <v>42617</v>
      </c>
      <c r="D116" s="80" t="s">
        <v>28</v>
      </c>
      <c r="E116" s="101" t="s">
        <v>114</v>
      </c>
      <c r="F116" s="81"/>
      <c r="G116" s="80" t="s">
        <v>67</v>
      </c>
      <c r="H116" s="81">
        <v>596241</v>
      </c>
      <c r="I116" s="81">
        <v>6798968</v>
      </c>
      <c r="J116" s="81">
        <v>1035</v>
      </c>
      <c r="K116" s="81" t="s">
        <v>20</v>
      </c>
      <c r="L116" s="101"/>
      <c r="M116" s="81">
        <v>0.8</v>
      </c>
      <c r="N116" s="81" t="s">
        <v>122</v>
      </c>
      <c r="O116" s="81"/>
      <c r="P116" s="84">
        <v>0.05</v>
      </c>
      <c r="Q116" s="84">
        <v>0</v>
      </c>
      <c r="R116" s="84">
        <v>0</v>
      </c>
      <c r="S116" s="84">
        <v>0.95</v>
      </c>
      <c r="T116" s="84">
        <v>0</v>
      </c>
      <c r="U116" s="84">
        <v>0</v>
      </c>
      <c r="V116" s="84">
        <f t="shared" si="7"/>
        <v>1</v>
      </c>
      <c r="W116" s="81" t="s">
        <v>88</v>
      </c>
      <c r="X116" s="81">
        <v>10</v>
      </c>
      <c r="Y116" s="80" t="s">
        <v>176</v>
      </c>
      <c r="Z116" s="80" t="s">
        <v>189</v>
      </c>
      <c r="AA116" s="81" t="s">
        <v>140</v>
      </c>
      <c r="AB116">
        <v>1531241</v>
      </c>
      <c r="AC116" t="s">
        <v>20</v>
      </c>
      <c r="AD116" t="s">
        <v>857</v>
      </c>
      <c r="AE116">
        <v>1.24</v>
      </c>
      <c r="AF116">
        <v>67.56</v>
      </c>
      <c r="AG116">
        <v>7.91</v>
      </c>
      <c r="AH116">
        <v>91.2</v>
      </c>
      <c r="AI116">
        <v>167</v>
      </c>
      <c r="AJ116">
        <v>78.900000000000006</v>
      </c>
      <c r="AK116">
        <v>24.7</v>
      </c>
      <c r="AL116">
        <v>698</v>
      </c>
      <c r="AM116">
        <v>4.12</v>
      </c>
      <c r="AN116">
        <v>12.6</v>
      </c>
      <c r="AO116">
        <v>0.6</v>
      </c>
      <c r="AP116">
        <v>3.1</v>
      </c>
      <c r="AQ116">
        <v>2.4</v>
      </c>
      <c r="AR116">
        <v>46.3</v>
      </c>
      <c r="AS116">
        <v>0.28999999999999998</v>
      </c>
      <c r="AT116">
        <v>0.71</v>
      </c>
      <c r="AU116">
        <v>0.12</v>
      </c>
      <c r="AV116">
        <v>85</v>
      </c>
      <c r="AW116">
        <v>1.1100000000000001</v>
      </c>
      <c r="AX116">
        <v>8.7999999999999995E-2</v>
      </c>
      <c r="AY116">
        <v>14.8</v>
      </c>
      <c r="AZ116">
        <v>82.8</v>
      </c>
      <c r="BA116">
        <v>1.41</v>
      </c>
      <c r="BB116">
        <v>123.9</v>
      </c>
      <c r="BC116">
        <v>0.13500000000000001</v>
      </c>
      <c r="BD116">
        <v>5</v>
      </c>
      <c r="BE116">
        <v>2.13</v>
      </c>
      <c r="BF116">
        <v>0.02</v>
      </c>
      <c r="BG116">
        <v>0.13</v>
      </c>
      <c r="BH116">
        <v>0.05</v>
      </c>
      <c r="BI116">
        <v>9.1999999999999993</v>
      </c>
      <c r="BJ116">
        <v>0.11</v>
      </c>
      <c r="BK116">
        <v>0.02</v>
      </c>
      <c r="BL116">
        <v>48</v>
      </c>
      <c r="BM116">
        <v>0.5</v>
      </c>
      <c r="BN116">
        <v>0.05</v>
      </c>
      <c r="BO116">
        <v>5.9</v>
      </c>
      <c r="BP116">
        <v>0.85</v>
      </c>
      <c r="BQ116">
        <v>0.05</v>
      </c>
      <c r="BR116">
        <v>0.17</v>
      </c>
      <c r="BS116">
        <v>1.02</v>
      </c>
      <c r="BT116">
        <v>10.199999999999999</v>
      </c>
      <c r="BU116">
        <v>1.7</v>
      </c>
      <c r="BV116">
        <v>2.5000000000000001E-2</v>
      </c>
      <c r="BW116">
        <v>8.6</v>
      </c>
      <c r="BX116">
        <v>13.52</v>
      </c>
      <c r="BY116">
        <v>29.3</v>
      </c>
      <c r="BZ116">
        <v>0.03</v>
      </c>
      <c r="CA116">
        <v>1</v>
      </c>
      <c r="CB116">
        <v>0.4</v>
      </c>
      <c r="CC116">
        <v>16.7</v>
      </c>
      <c r="CD116">
        <v>5</v>
      </c>
      <c r="CE116">
        <v>2</v>
      </c>
      <c r="CF116" s="108">
        <f t="shared" si="8"/>
        <v>10.1</v>
      </c>
      <c r="CG116" s="108">
        <f t="shared" si="9"/>
        <v>164.22</v>
      </c>
      <c r="CH116" s="108">
        <f t="shared" si="10"/>
        <v>232.24000000000004</v>
      </c>
      <c r="CI116" s="108">
        <f t="shared" si="11"/>
        <v>885.04</v>
      </c>
      <c r="CJ116" s="108">
        <f t="shared" si="12"/>
        <v>536.47</v>
      </c>
      <c r="CK116" s="108">
        <f t="shared" si="13"/>
        <v>806.96</v>
      </c>
    </row>
    <row r="117" spans="1:89" ht="30" x14ac:dyDescent="0.3">
      <c r="A117" s="78">
        <v>1531242</v>
      </c>
      <c r="B117" s="82" t="s">
        <v>150</v>
      </c>
      <c r="C117" s="79">
        <v>42617</v>
      </c>
      <c r="D117" s="80" t="s">
        <v>28</v>
      </c>
      <c r="E117" s="101" t="s">
        <v>114</v>
      </c>
      <c r="F117" s="81"/>
      <c r="G117" s="80" t="s">
        <v>67</v>
      </c>
      <c r="H117" s="81">
        <v>596289</v>
      </c>
      <c r="I117" s="81">
        <v>6798999</v>
      </c>
      <c r="J117" s="81">
        <v>1034</v>
      </c>
      <c r="K117" s="81" t="s">
        <v>20</v>
      </c>
      <c r="L117" s="101"/>
      <c r="M117" s="81">
        <v>0.75</v>
      </c>
      <c r="N117" s="81" t="s">
        <v>123</v>
      </c>
      <c r="O117" s="81"/>
      <c r="P117" s="84">
        <v>0.05</v>
      </c>
      <c r="Q117" s="84">
        <v>0</v>
      </c>
      <c r="R117" s="84">
        <v>0</v>
      </c>
      <c r="S117" s="84">
        <v>0.95</v>
      </c>
      <c r="T117" s="84">
        <v>0</v>
      </c>
      <c r="U117" s="84">
        <v>0</v>
      </c>
      <c r="V117" s="84">
        <f t="shared" si="7"/>
        <v>1</v>
      </c>
      <c r="W117" s="81" t="s">
        <v>82</v>
      </c>
      <c r="X117" s="81">
        <v>10</v>
      </c>
      <c r="Y117" s="81" t="s">
        <v>128</v>
      </c>
      <c r="Z117" s="80" t="s">
        <v>190</v>
      </c>
      <c r="AA117" s="81" t="s">
        <v>140</v>
      </c>
      <c r="AB117">
        <v>1531242</v>
      </c>
      <c r="AC117" t="s">
        <v>20</v>
      </c>
      <c r="AD117" t="s">
        <v>857</v>
      </c>
      <c r="AE117">
        <v>1.1399999999999999</v>
      </c>
      <c r="AF117">
        <v>78.239999999999995</v>
      </c>
      <c r="AG117">
        <v>8.2899999999999991</v>
      </c>
      <c r="AH117">
        <v>83.2</v>
      </c>
      <c r="AI117">
        <v>160</v>
      </c>
      <c r="AJ117">
        <v>84.6</v>
      </c>
      <c r="AK117">
        <v>21.5</v>
      </c>
      <c r="AL117">
        <v>783</v>
      </c>
      <c r="AM117">
        <v>3.62</v>
      </c>
      <c r="AN117">
        <v>10.8</v>
      </c>
      <c r="AO117">
        <v>0.8</v>
      </c>
      <c r="AP117">
        <v>4.9000000000000004</v>
      </c>
      <c r="AQ117">
        <v>1.9</v>
      </c>
      <c r="AR117">
        <v>61</v>
      </c>
      <c r="AS117">
        <v>0.31</v>
      </c>
      <c r="AT117">
        <v>0.77</v>
      </c>
      <c r="AU117">
        <v>0.11</v>
      </c>
      <c r="AV117">
        <v>78</v>
      </c>
      <c r="AW117">
        <v>2.08</v>
      </c>
      <c r="AX117">
        <v>8.6999999999999994E-2</v>
      </c>
      <c r="AY117">
        <v>14.4</v>
      </c>
      <c r="AZ117">
        <v>76.5</v>
      </c>
      <c r="BA117">
        <v>1.45</v>
      </c>
      <c r="BB117">
        <v>151.5</v>
      </c>
      <c r="BC117">
        <v>0.127</v>
      </c>
      <c r="BD117">
        <v>6</v>
      </c>
      <c r="BE117">
        <v>1.99</v>
      </c>
      <c r="BF117">
        <v>2.4E-2</v>
      </c>
      <c r="BG117">
        <v>0.12</v>
      </c>
      <c r="BH117">
        <v>0.05</v>
      </c>
      <c r="BI117">
        <v>7.9</v>
      </c>
      <c r="BJ117">
        <v>0.1</v>
      </c>
      <c r="BK117">
        <v>0.03</v>
      </c>
      <c r="BL117">
        <v>38</v>
      </c>
      <c r="BM117">
        <v>0.5</v>
      </c>
      <c r="BN117">
        <v>0.02</v>
      </c>
      <c r="BO117">
        <v>5.6</v>
      </c>
      <c r="BP117">
        <v>0.84</v>
      </c>
      <c r="BQ117">
        <v>0.05</v>
      </c>
      <c r="BR117">
        <v>0.12</v>
      </c>
      <c r="BS117">
        <v>1.19</v>
      </c>
      <c r="BT117">
        <v>9.1999999999999993</v>
      </c>
      <c r="BU117">
        <v>2.1</v>
      </c>
      <c r="BV117">
        <v>2.5000000000000001E-2</v>
      </c>
      <c r="BW117">
        <v>6.6</v>
      </c>
      <c r="BX117">
        <v>13.01</v>
      </c>
      <c r="BY117">
        <v>27.2</v>
      </c>
      <c r="BZ117">
        <v>0.03</v>
      </c>
      <c r="CA117">
        <v>0.5</v>
      </c>
      <c r="CB117">
        <v>0.6</v>
      </c>
      <c r="CC117">
        <v>15.9</v>
      </c>
      <c r="CD117">
        <v>5</v>
      </c>
      <c r="CE117">
        <v>1</v>
      </c>
      <c r="CF117" s="108">
        <f t="shared" si="8"/>
        <v>10.9</v>
      </c>
      <c r="CG117" s="108">
        <f t="shared" si="9"/>
        <v>164.63</v>
      </c>
      <c r="CH117" s="108">
        <f t="shared" si="10"/>
        <v>215.25000000000006</v>
      </c>
      <c r="CI117" s="108">
        <f t="shared" si="11"/>
        <v>1011.8500000000001</v>
      </c>
      <c r="CJ117" s="108">
        <f t="shared" si="12"/>
        <v>565.83000000000004</v>
      </c>
      <c r="CK117" s="108">
        <f t="shared" si="13"/>
        <v>893.86</v>
      </c>
    </row>
    <row r="118" spans="1:89" ht="30" x14ac:dyDescent="0.3">
      <c r="A118" s="78">
        <v>1531243</v>
      </c>
      <c r="B118" s="82" t="s">
        <v>150</v>
      </c>
      <c r="C118" s="79">
        <v>42617</v>
      </c>
      <c r="D118" s="80" t="s">
        <v>28</v>
      </c>
      <c r="E118" s="101" t="s">
        <v>114</v>
      </c>
      <c r="F118" s="81"/>
      <c r="G118" s="80" t="s">
        <v>67</v>
      </c>
      <c r="H118" s="81">
        <v>596311</v>
      </c>
      <c r="I118" s="81">
        <v>6799039</v>
      </c>
      <c r="J118" s="81">
        <v>1032</v>
      </c>
      <c r="K118" s="81" t="s">
        <v>20</v>
      </c>
      <c r="L118" s="101"/>
      <c r="M118" s="81">
        <v>0.55000000000000004</v>
      </c>
      <c r="N118" s="81" t="s">
        <v>123</v>
      </c>
      <c r="O118" s="81"/>
      <c r="P118" s="84">
        <v>0.1</v>
      </c>
      <c r="Q118" s="84">
        <v>0</v>
      </c>
      <c r="R118" s="84">
        <v>0</v>
      </c>
      <c r="S118" s="84">
        <v>0.9</v>
      </c>
      <c r="T118" s="84">
        <v>0</v>
      </c>
      <c r="U118" s="84">
        <v>0</v>
      </c>
      <c r="V118" s="84">
        <f t="shared" si="7"/>
        <v>1</v>
      </c>
      <c r="W118" s="81" t="s">
        <v>82</v>
      </c>
      <c r="X118" s="81">
        <v>5</v>
      </c>
      <c r="Y118" s="81" t="s">
        <v>128</v>
      </c>
      <c r="Z118" s="80" t="s">
        <v>191</v>
      </c>
      <c r="AA118" s="81" t="s">
        <v>142</v>
      </c>
      <c r="AB118">
        <v>1531243</v>
      </c>
      <c r="AC118" t="s">
        <v>20</v>
      </c>
      <c r="AD118" t="s">
        <v>857</v>
      </c>
      <c r="AE118">
        <v>1.1299999999999999</v>
      </c>
      <c r="AF118">
        <v>84.29</v>
      </c>
      <c r="AG118">
        <v>9.7200000000000006</v>
      </c>
      <c r="AH118">
        <v>90.7</v>
      </c>
      <c r="AI118">
        <v>174</v>
      </c>
      <c r="AJ118">
        <v>98</v>
      </c>
      <c r="AK118">
        <v>23.3</v>
      </c>
      <c r="AL118">
        <v>725</v>
      </c>
      <c r="AM118">
        <v>4.0999999999999996</v>
      </c>
      <c r="AN118">
        <v>11.6</v>
      </c>
      <c r="AO118">
        <v>0.7</v>
      </c>
      <c r="AP118">
        <v>2.9</v>
      </c>
      <c r="AQ118">
        <v>2.4</v>
      </c>
      <c r="AR118">
        <v>48.7</v>
      </c>
      <c r="AS118">
        <v>0.27</v>
      </c>
      <c r="AT118">
        <v>0.81</v>
      </c>
      <c r="AU118">
        <v>0.13</v>
      </c>
      <c r="AV118">
        <v>89</v>
      </c>
      <c r="AW118">
        <v>1.1000000000000001</v>
      </c>
      <c r="AX118">
        <v>8.5000000000000006E-2</v>
      </c>
      <c r="AY118">
        <v>16.100000000000001</v>
      </c>
      <c r="AZ118">
        <v>89.7</v>
      </c>
      <c r="BA118">
        <v>1.54</v>
      </c>
      <c r="BB118">
        <v>156.4</v>
      </c>
      <c r="BC118">
        <v>0.14000000000000001</v>
      </c>
      <c r="BD118">
        <v>6</v>
      </c>
      <c r="BE118">
        <v>2.2999999999999998</v>
      </c>
      <c r="BF118">
        <v>2.3E-2</v>
      </c>
      <c r="BG118">
        <v>0.11</v>
      </c>
      <c r="BH118">
        <v>0.05</v>
      </c>
      <c r="BI118">
        <v>9.4</v>
      </c>
      <c r="BJ118">
        <v>0.1</v>
      </c>
      <c r="BK118">
        <v>1E-3</v>
      </c>
      <c r="BL118">
        <v>57</v>
      </c>
      <c r="BM118">
        <v>0.4</v>
      </c>
      <c r="BN118">
        <v>0.03</v>
      </c>
      <c r="BO118">
        <v>6.4</v>
      </c>
      <c r="BP118">
        <v>0.97</v>
      </c>
      <c r="BQ118">
        <v>0.05</v>
      </c>
      <c r="BR118">
        <v>0.15</v>
      </c>
      <c r="BS118">
        <v>1.08</v>
      </c>
      <c r="BT118">
        <v>9.9</v>
      </c>
      <c r="BU118">
        <v>2.8</v>
      </c>
      <c r="BV118">
        <v>2.5000000000000001E-2</v>
      </c>
      <c r="BW118">
        <v>7.5</v>
      </c>
      <c r="BX118">
        <v>14.83</v>
      </c>
      <c r="BY118">
        <v>30</v>
      </c>
      <c r="BZ118">
        <v>0.04</v>
      </c>
      <c r="CA118">
        <v>0.5</v>
      </c>
      <c r="CB118">
        <v>0.6</v>
      </c>
      <c r="CC118">
        <v>17.3</v>
      </c>
      <c r="CD118">
        <v>5</v>
      </c>
      <c r="CE118">
        <v>1</v>
      </c>
      <c r="CF118" s="108">
        <f t="shared" si="8"/>
        <v>8.9</v>
      </c>
      <c r="CG118" s="108">
        <f t="shared" si="9"/>
        <v>190.33999999999997</v>
      </c>
      <c r="CH118" s="108">
        <f t="shared" si="10"/>
        <v>247.02</v>
      </c>
      <c r="CI118" s="108">
        <f t="shared" si="11"/>
        <v>946.74</v>
      </c>
      <c r="CJ118" s="108">
        <f t="shared" si="12"/>
        <v>613.11</v>
      </c>
      <c r="CK118" s="108">
        <f t="shared" si="13"/>
        <v>851.53</v>
      </c>
    </row>
    <row r="119" spans="1:89" ht="30" x14ac:dyDescent="0.3">
      <c r="A119" s="78">
        <v>1531244</v>
      </c>
      <c r="B119" s="82" t="s">
        <v>150</v>
      </c>
      <c r="C119" s="79">
        <v>42617</v>
      </c>
      <c r="D119" s="80" t="s">
        <v>28</v>
      </c>
      <c r="E119" s="101" t="s">
        <v>114</v>
      </c>
      <c r="F119" s="81"/>
      <c r="G119" s="80" t="s">
        <v>67</v>
      </c>
      <c r="H119" s="81">
        <v>596318</v>
      </c>
      <c r="I119" s="81">
        <v>6799091</v>
      </c>
      <c r="J119" s="81">
        <v>1030</v>
      </c>
      <c r="K119" s="81" t="s">
        <v>20</v>
      </c>
      <c r="L119" s="101"/>
      <c r="M119" s="81">
        <v>0.6</v>
      </c>
      <c r="N119" s="81" t="s">
        <v>122</v>
      </c>
      <c r="O119" s="81"/>
      <c r="P119" s="84">
        <v>0.1</v>
      </c>
      <c r="Q119" s="84">
        <v>0</v>
      </c>
      <c r="R119" s="84">
        <v>0</v>
      </c>
      <c r="S119" s="84">
        <v>0.7</v>
      </c>
      <c r="T119" s="84">
        <v>0.2</v>
      </c>
      <c r="U119" s="84">
        <v>0</v>
      </c>
      <c r="V119" s="84">
        <f t="shared" si="7"/>
        <v>1</v>
      </c>
      <c r="W119" s="81" t="s">
        <v>88</v>
      </c>
      <c r="X119" s="81">
        <v>10</v>
      </c>
      <c r="Y119" s="81" t="s">
        <v>125</v>
      </c>
      <c r="Z119" s="80" t="s">
        <v>180</v>
      </c>
      <c r="AA119" s="81" t="s">
        <v>143</v>
      </c>
      <c r="AB119">
        <v>1531244</v>
      </c>
      <c r="AC119" t="s">
        <v>20</v>
      </c>
      <c r="AD119" t="s">
        <v>857</v>
      </c>
      <c r="AE119">
        <v>1.02</v>
      </c>
      <c r="AF119">
        <v>57.52</v>
      </c>
      <c r="AG119">
        <v>7.27</v>
      </c>
      <c r="AH119">
        <v>80.8</v>
      </c>
      <c r="AI119">
        <v>160</v>
      </c>
      <c r="AJ119">
        <v>63.8</v>
      </c>
      <c r="AK119">
        <v>18.100000000000001</v>
      </c>
      <c r="AL119">
        <v>525</v>
      </c>
      <c r="AM119">
        <v>3.34</v>
      </c>
      <c r="AN119">
        <v>9.6999999999999993</v>
      </c>
      <c r="AO119">
        <v>1.1000000000000001</v>
      </c>
      <c r="AP119">
        <v>5.3</v>
      </c>
      <c r="AQ119">
        <v>1.7</v>
      </c>
      <c r="AR119">
        <v>55</v>
      </c>
      <c r="AS119">
        <v>0.2</v>
      </c>
      <c r="AT119">
        <v>0.97</v>
      </c>
      <c r="AU119">
        <v>0.12</v>
      </c>
      <c r="AV119">
        <v>65</v>
      </c>
      <c r="AW119">
        <v>1.37</v>
      </c>
      <c r="AX119">
        <v>0.08</v>
      </c>
      <c r="AY119">
        <v>14.2</v>
      </c>
      <c r="AZ119">
        <v>59.4</v>
      </c>
      <c r="BA119">
        <v>1.1100000000000001</v>
      </c>
      <c r="BB119">
        <v>152.1</v>
      </c>
      <c r="BC119">
        <v>9.1999999999999998E-2</v>
      </c>
      <c r="BD119">
        <v>6</v>
      </c>
      <c r="BE119">
        <v>1.76</v>
      </c>
      <c r="BF119">
        <v>1.9E-2</v>
      </c>
      <c r="BG119">
        <v>0.1</v>
      </c>
      <c r="BH119">
        <v>0.05</v>
      </c>
      <c r="BI119">
        <v>6.5</v>
      </c>
      <c r="BJ119">
        <v>0.09</v>
      </c>
      <c r="BK119">
        <v>0.06</v>
      </c>
      <c r="BL119">
        <v>38</v>
      </c>
      <c r="BM119">
        <v>0.8</v>
      </c>
      <c r="BN119">
        <v>0.03</v>
      </c>
      <c r="BO119">
        <v>4.5999999999999996</v>
      </c>
      <c r="BP119">
        <v>0.73</v>
      </c>
      <c r="BQ119">
        <v>0.05</v>
      </c>
      <c r="BR119">
        <v>0.11</v>
      </c>
      <c r="BS119">
        <v>1.19</v>
      </c>
      <c r="BT119">
        <v>7.3</v>
      </c>
      <c r="BU119">
        <v>0.7</v>
      </c>
      <c r="BV119">
        <v>2.5000000000000001E-2</v>
      </c>
      <c r="BW119">
        <v>6.1</v>
      </c>
      <c r="BX119">
        <v>11.81</v>
      </c>
      <c r="BY119">
        <v>27.2</v>
      </c>
      <c r="BZ119">
        <v>0.04</v>
      </c>
      <c r="CA119">
        <v>0.5</v>
      </c>
      <c r="CB119">
        <v>0.5</v>
      </c>
      <c r="CC119">
        <v>14.5</v>
      </c>
      <c r="CD119">
        <v>5</v>
      </c>
      <c r="CE119">
        <v>1</v>
      </c>
      <c r="CF119" s="108">
        <f t="shared" si="8"/>
        <v>11.3</v>
      </c>
      <c r="CG119" s="108">
        <f t="shared" si="9"/>
        <v>125.67999999999999</v>
      </c>
      <c r="CH119" s="108">
        <f t="shared" si="10"/>
        <v>215.06000000000003</v>
      </c>
      <c r="CI119" s="108">
        <f t="shared" si="11"/>
        <v>745.22</v>
      </c>
      <c r="CJ119" s="108">
        <f t="shared" si="12"/>
        <v>521.49</v>
      </c>
      <c r="CK119" s="108">
        <f t="shared" si="13"/>
        <v>611.26</v>
      </c>
    </row>
    <row r="120" spans="1:89" ht="30" x14ac:dyDescent="0.3">
      <c r="A120" s="78">
        <v>1531245</v>
      </c>
      <c r="B120" s="82" t="s">
        <v>150</v>
      </c>
      <c r="C120" s="79">
        <v>42617</v>
      </c>
      <c r="D120" s="80" t="s">
        <v>28</v>
      </c>
      <c r="E120" s="101" t="s">
        <v>114</v>
      </c>
      <c r="F120" s="81"/>
      <c r="G120" s="80" t="s">
        <v>67</v>
      </c>
      <c r="H120" s="81">
        <v>596368</v>
      </c>
      <c r="I120" s="81">
        <v>6799118</v>
      </c>
      <c r="J120" s="81">
        <v>1027</v>
      </c>
      <c r="K120" s="81" t="s">
        <v>20</v>
      </c>
      <c r="L120" s="101"/>
      <c r="M120" s="81">
        <v>0.6</v>
      </c>
      <c r="N120" s="81" t="s">
        <v>122</v>
      </c>
      <c r="O120" s="81"/>
      <c r="P120" s="84">
        <v>0.05</v>
      </c>
      <c r="Q120" s="84">
        <v>0</v>
      </c>
      <c r="R120" s="84">
        <v>0</v>
      </c>
      <c r="S120" s="84">
        <v>0.95</v>
      </c>
      <c r="T120" s="84">
        <v>0</v>
      </c>
      <c r="U120" s="84">
        <v>0</v>
      </c>
      <c r="V120" s="84">
        <f t="shared" si="7"/>
        <v>1</v>
      </c>
      <c r="W120" s="81" t="s">
        <v>86</v>
      </c>
      <c r="X120" s="81">
        <v>10</v>
      </c>
      <c r="Y120" s="81" t="s">
        <v>125</v>
      </c>
      <c r="Z120" s="80" t="s">
        <v>191</v>
      </c>
      <c r="AA120" s="81" t="s">
        <v>140</v>
      </c>
      <c r="AB120">
        <v>1531245</v>
      </c>
      <c r="AC120" t="s">
        <v>20</v>
      </c>
      <c r="AD120" t="s">
        <v>857</v>
      </c>
      <c r="AE120">
        <v>1.48</v>
      </c>
      <c r="AF120">
        <v>83.11</v>
      </c>
      <c r="AG120">
        <v>10.46</v>
      </c>
      <c r="AH120">
        <v>99.6</v>
      </c>
      <c r="AI120">
        <v>179</v>
      </c>
      <c r="AJ120">
        <v>82.5</v>
      </c>
      <c r="AK120">
        <v>22.3</v>
      </c>
      <c r="AL120">
        <v>760</v>
      </c>
      <c r="AM120">
        <v>4.08</v>
      </c>
      <c r="AN120">
        <v>11.7</v>
      </c>
      <c r="AO120">
        <v>0.8</v>
      </c>
      <c r="AP120">
        <v>2.8</v>
      </c>
      <c r="AQ120">
        <v>2.5</v>
      </c>
      <c r="AR120">
        <v>56.2</v>
      </c>
      <c r="AS120">
        <v>0.28999999999999998</v>
      </c>
      <c r="AT120">
        <v>0.86</v>
      </c>
      <c r="AU120">
        <v>0.14000000000000001</v>
      </c>
      <c r="AV120">
        <v>81</v>
      </c>
      <c r="AW120">
        <v>1.1399999999999999</v>
      </c>
      <c r="AX120">
        <v>8.4000000000000005E-2</v>
      </c>
      <c r="AY120">
        <v>17.100000000000001</v>
      </c>
      <c r="AZ120">
        <v>78</v>
      </c>
      <c r="BA120">
        <v>1.48</v>
      </c>
      <c r="BB120">
        <v>181.4</v>
      </c>
      <c r="BC120">
        <v>0.121</v>
      </c>
      <c r="BD120">
        <v>7</v>
      </c>
      <c r="BE120">
        <v>2.25</v>
      </c>
      <c r="BF120">
        <v>2.1999999999999999E-2</v>
      </c>
      <c r="BG120">
        <v>0.14000000000000001</v>
      </c>
      <c r="BH120">
        <v>0.05</v>
      </c>
      <c r="BI120">
        <v>8.6999999999999993</v>
      </c>
      <c r="BJ120">
        <v>0.1</v>
      </c>
      <c r="BK120">
        <v>0.02</v>
      </c>
      <c r="BL120">
        <v>52</v>
      </c>
      <c r="BM120">
        <v>0.8</v>
      </c>
      <c r="BN120">
        <v>0.04</v>
      </c>
      <c r="BO120">
        <v>6.2</v>
      </c>
      <c r="BP120">
        <v>0.85</v>
      </c>
      <c r="BQ120">
        <v>0.05</v>
      </c>
      <c r="BR120">
        <v>0.16</v>
      </c>
      <c r="BS120">
        <v>1.17</v>
      </c>
      <c r="BT120">
        <v>9.9</v>
      </c>
      <c r="BU120">
        <v>3.1</v>
      </c>
      <c r="BV120">
        <v>2.5000000000000001E-2</v>
      </c>
      <c r="BW120">
        <v>8.1999999999999993</v>
      </c>
      <c r="BX120">
        <v>14.67</v>
      </c>
      <c r="BY120">
        <v>31.9</v>
      </c>
      <c r="BZ120">
        <v>0.04</v>
      </c>
      <c r="CA120">
        <v>0.5</v>
      </c>
      <c r="CB120">
        <v>0.7</v>
      </c>
      <c r="CC120">
        <v>18</v>
      </c>
      <c r="CD120">
        <v>5</v>
      </c>
      <c r="CE120">
        <v>3</v>
      </c>
      <c r="CF120" s="108">
        <f t="shared" si="8"/>
        <v>10.8</v>
      </c>
      <c r="CG120" s="108">
        <f t="shared" si="9"/>
        <v>163.11999999999998</v>
      </c>
      <c r="CH120" s="108">
        <f t="shared" si="10"/>
        <v>247.49</v>
      </c>
      <c r="CI120" s="108">
        <f t="shared" si="11"/>
        <v>1014.2</v>
      </c>
      <c r="CJ120" s="108">
        <f t="shared" si="12"/>
        <v>636.06999999999994</v>
      </c>
      <c r="CK120" s="108">
        <f t="shared" si="13"/>
        <v>870.36</v>
      </c>
    </row>
    <row r="121" spans="1:89" ht="30" x14ac:dyDescent="0.3">
      <c r="A121" s="78">
        <v>1531246</v>
      </c>
      <c r="B121" s="82" t="s">
        <v>150</v>
      </c>
      <c r="C121" s="79">
        <v>42617</v>
      </c>
      <c r="D121" s="80" t="s">
        <v>28</v>
      </c>
      <c r="E121" s="101" t="s">
        <v>114</v>
      </c>
      <c r="F121" s="81"/>
      <c r="G121" s="80" t="s">
        <v>67</v>
      </c>
      <c r="H121" s="81">
        <v>596402</v>
      </c>
      <c r="I121" s="81">
        <v>6799159</v>
      </c>
      <c r="J121" s="81">
        <v>1028</v>
      </c>
      <c r="K121" s="81" t="s">
        <v>20</v>
      </c>
      <c r="L121" s="101"/>
      <c r="M121" s="81">
        <v>0.5</v>
      </c>
      <c r="N121" s="81" t="s">
        <v>122</v>
      </c>
      <c r="O121" s="81"/>
      <c r="P121" s="84">
        <v>0.1</v>
      </c>
      <c r="Q121" s="84">
        <v>0</v>
      </c>
      <c r="R121" s="84">
        <v>0</v>
      </c>
      <c r="S121" s="84">
        <v>0.8</v>
      </c>
      <c r="T121" s="84">
        <v>0.1</v>
      </c>
      <c r="U121" s="84">
        <v>0</v>
      </c>
      <c r="V121" s="84">
        <f t="shared" si="7"/>
        <v>1</v>
      </c>
      <c r="W121" s="81" t="s">
        <v>88</v>
      </c>
      <c r="X121" s="81">
        <v>5</v>
      </c>
      <c r="Y121" s="81" t="s">
        <v>128</v>
      </c>
      <c r="Z121" s="80" t="s">
        <v>191</v>
      </c>
      <c r="AA121" s="81" t="s">
        <v>142</v>
      </c>
      <c r="AB121">
        <v>1531246</v>
      </c>
      <c r="AC121" t="s">
        <v>20</v>
      </c>
      <c r="AD121" t="s">
        <v>857</v>
      </c>
      <c r="AE121">
        <v>1.1299999999999999</v>
      </c>
      <c r="AF121">
        <v>83.28</v>
      </c>
      <c r="AG121">
        <v>9.49</v>
      </c>
      <c r="AH121">
        <v>88.4</v>
      </c>
      <c r="AI121">
        <v>175</v>
      </c>
      <c r="AJ121">
        <v>87.4</v>
      </c>
      <c r="AK121">
        <v>22.2</v>
      </c>
      <c r="AL121">
        <v>649</v>
      </c>
      <c r="AM121">
        <v>3.83</v>
      </c>
      <c r="AN121">
        <v>11.1</v>
      </c>
      <c r="AO121">
        <v>0.6</v>
      </c>
      <c r="AP121">
        <v>2.1</v>
      </c>
      <c r="AQ121">
        <v>2.2000000000000002</v>
      </c>
      <c r="AR121">
        <v>52.5</v>
      </c>
      <c r="AS121">
        <v>0.21</v>
      </c>
      <c r="AT121">
        <v>0.88</v>
      </c>
      <c r="AU121">
        <v>0.12</v>
      </c>
      <c r="AV121">
        <v>82</v>
      </c>
      <c r="AW121">
        <v>1.27</v>
      </c>
      <c r="AX121">
        <v>9.8000000000000004E-2</v>
      </c>
      <c r="AY121">
        <v>16.100000000000001</v>
      </c>
      <c r="AZ121">
        <v>77.7</v>
      </c>
      <c r="BA121">
        <v>1.44</v>
      </c>
      <c r="BB121">
        <v>154.80000000000001</v>
      </c>
      <c r="BC121">
        <v>0.126</v>
      </c>
      <c r="BD121">
        <v>7</v>
      </c>
      <c r="BE121">
        <v>2.06</v>
      </c>
      <c r="BF121">
        <v>2.4E-2</v>
      </c>
      <c r="BG121">
        <v>0.12</v>
      </c>
      <c r="BH121">
        <v>0.05</v>
      </c>
      <c r="BI121">
        <v>8.6</v>
      </c>
      <c r="BJ121">
        <v>0.11</v>
      </c>
      <c r="BK121">
        <v>0.03</v>
      </c>
      <c r="BL121">
        <v>47</v>
      </c>
      <c r="BM121">
        <v>0.6</v>
      </c>
      <c r="BN121">
        <v>0.03</v>
      </c>
      <c r="BO121">
        <v>5.7</v>
      </c>
      <c r="BP121">
        <v>0.92</v>
      </c>
      <c r="BQ121">
        <v>0.05</v>
      </c>
      <c r="BR121">
        <v>0.13</v>
      </c>
      <c r="BS121">
        <v>1.27</v>
      </c>
      <c r="BT121">
        <v>9.6</v>
      </c>
      <c r="BU121">
        <v>2.7</v>
      </c>
      <c r="BV121">
        <v>2.5000000000000001E-2</v>
      </c>
      <c r="BW121">
        <v>7.5</v>
      </c>
      <c r="BX121">
        <v>14.92</v>
      </c>
      <c r="BY121">
        <v>29.5</v>
      </c>
      <c r="BZ121">
        <v>0.04</v>
      </c>
      <c r="CA121">
        <v>0.5</v>
      </c>
      <c r="CB121">
        <v>0.5</v>
      </c>
      <c r="CC121">
        <v>14.9</v>
      </c>
      <c r="CD121">
        <v>5</v>
      </c>
      <c r="CE121">
        <v>3</v>
      </c>
      <c r="CF121" s="108">
        <f t="shared" si="8"/>
        <v>10.1</v>
      </c>
      <c r="CG121" s="108">
        <f t="shared" si="9"/>
        <v>167.81000000000003</v>
      </c>
      <c r="CH121" s="108">
        <f t="shared" si="10"/>
        <v>236.99</v>
      </c>
      <c r="CI121" s="108">
        <f t="shared" si="11"/>
        <v>872.44000000000017</v>
      </c>
      <c r="CJ121" s="108">
        <f t="shared" si="12"/>
        <v>598.37000000000012</v>
      </c>
      <c r="CK121" s="108">
        <f t="shared" si="13"/>
        <v>763.56000000000006</v>
      </c>
    </row>
    <row r="122" spans="1:89" ht="30" x14ac:dyDescent="0.3">
      <c r="A122" s="78">
        <v>1531247</v>
      </c>
      <c r="B122" s="82" t="s">
        <v>150</v>
      </c>
      <c r="C122" s="79">
        <v>42617</v>
      </c>
      <c r="D122" s="80" t="s">
        <v>28</v>
      </c>
      <c r="E122" s="101" t="s">
        <v>114</v>
      </c>
      <c r="F122" s="81"/>
      <c r="G122" s="80" t="s">
        <v>67</v>
      </c>
      <c r="H122" s="81">
        <v>596423</v>
      </c>
      <c r="I122" s="81">
        <v>6799227</v>
      </c>
      <c r="J122" s="81">
        <v>1019</v>
      </c>
      <c r="K122" s="81" t="s">
        <v>20</v>
      </c>
      <c r="L122" s="101"/>
      <c r="M122" s="81">
        <v>0.5</v>
      </c>
      <c r="N122" s="81" t="s">
        <v>123</v>
      </c>
      <c r="O122" s="81"/>
      <c r="P122" s="84">
        <v>0.15</v>
      </c>
      <c r="Q122" s="84">
        <v>0</v>
      </c>
      <c r="R122" s="84">
        <v>0</v>
      </c>
      <c r="S122" s="84">
        <v>0.85</v>
      </c>
      <c r="T122" s="84">
        <v>0</v>
      </c>
      <c r="U122" s="84">
        <v>0</v>
      </c>
      <c r="V122" s="84">
        <f t="shared" si="7"/>
        <v>1</v>
      </c>
      <c r="W122" s="81" t="s">
        <v>88</v>
      </c>
      <c r="X122" s="81">
        <v>15</v>
      </c>
      <c r="Y122" s="81" t="s">
        <v>129</v>
      </c>
      <c r="Z122" s="80" t="s">
        <v>191</v>
      </c>
      <c r="AA122" s="81" t="s">
        <v>141</v>
      </c>
      <c r="AB122">
        <v>1531247</v>
      </c>
      <c r="AC122" t="s">
        <v>20</v>
      </c>
      <c r="AD122" t="s">
        <v>857</v>
      </c>
      <c r="AE122">
        <v>1.1100000000000001</v>
      </c>
      <c r="AF122">
        <v>74.98</v>
      </c>
      <c r="AG122">
        <v>10.55</v>
      </c>
      <c r="AH122">
        <v>96.6</v>
      </c>
      <c r="AI122">
        <v>169</v>
      </c>
      <c r="AJ122">
        <v>90.3</v>
      </c>
      <c r="AK122">
        <v>24.7</v>
      </c>
      <c r="AL122">
        <v>688</v>
      </c>
      <c r="AM122">
        <v>4.25</v>
      </c>
      <c r="AN122">
        <v>11.3</v>
      </c>
      <c r="AO122">
        <v>0.5</v>
      </c>
      <c r="AP122">
        <v>4</v>
      </c>
      <c r="AQ122">
        <v>2.6</v>
      </c>
      <c r="AR122">
        <v>49</v>
      </c>
      <c r="AS122">
        <v>0.31</v>
      </c>
      <c r="AT122">
        <v>0.76</v>
      </c>
      <c r="AU122">
        <v>0.12</v>
      </c>
      <c r="AV122">
        <v>96</v>
      </c>
      <c r="AW122">
        <v>1.08</v>
      </c>
      <c r="AX122">
        <v>8.8999999999999996E-2</v>
      </c>
      <c r="AY122">
        <v>15.3</v>
      </c>
      <c r="AZ122">
        <v>96.6</v>
      </c>
      <c r="BA122">
        <v>1.63</v>
      </c>
      <c r="BB122">
        <v>138</v>
      </c>
      <c r="BC122">
        <v>0.16200000000000001</v>
      </c>
      <c r="BD122">
        <v>5</v>
      </c>
      <c r="BE122">
        <v>2.42</v>
      </c>
      <c r="BF122">
        <v>2.4E-2</v>
      </c>
      <c r="BG122">
        <v>0.18</v>
      </c>
      <c r="BH122">
        <v>0.05</v>
      </c>
      <c r="BI122">
        <v>10</v>
      </c>
      <c r="BJ122">
        <v>0.13</v>
      </c>
      <c r="BK122">
        <v>1E-3</v>
      </c>
      <c r="BL122">
        <v>55</v>
      </c>
      <c r="BM122">
        <v>0.6</v>
      </c>
      <c r="BN122">
        <v>0.01</v>
      </c>
      <c r="BO122">
        <v>6.6</v>
      </c>
      <c r="BP122">
        <v>1.05</v>
      </c>
      <c r="BQ122">
        <v>0.05</v>
      </c>
      <c r="BR122">
        <v>0.21</v>
      </c>
      <c r="BS122">
        <v>0.89</v>
      </c>
      <c r="BT122">
        <v>12.7</v>
      </c>
      <c r="BU122">
        <v>3.8</v>
      </c>
      <c r="BV122">
        <v>2.5000000000000001E-2</v>
      </c>
      <c r="BW122">
        <v>10.9</v>
      </c>
      <c r="BX122">
        <v>13.48</v>
      </c>
      <c r="BY122">
        <v>29.2</v>
      </c>
      <c r="BZ122">
        <v>0.04</v>
      </c>
      <c r="CA122">
        <v>0.5</v>
      </c>
      <c r="CB122">
        <v>0.7</v>
      </c>
      <c r="CC122">
        <v>18</v>
      </c>
      <c r="CD122">
        <v>5</v>
      </c>
      <c r="CE122">
        <v>1</v>
      </c>
      <c r="CF122" s="108">
        <f t="shared" si="8"/>
        <v>10</v>
      </c>
      <c r="CG122" s="108">
        <f t="shared" si="9"/>
        <v>189.60999999999999</v>
      </c>
      <c r="CH122" s="108">
        <f t="shared" si="10"/>
        <v>240.97</v>
      </c>
      <c r="CI122" s="108">
        <f t="shared" si="11"/>
        <v>894.66000000000008</v>
      </c>
      <c r="CJ122" s="108">
        <f t="shared" si="12"/>
        <v>579.43000000000006</v>
      </c>
      <c r="CK122" s="108">
        <f t="shared" si="13"/>
        <v>808.36</v>
      </c>
    </row>
    <row r="123" spans="1:89" ht="30" x14ac:dyDescent="0.3">
      <c r="A123" s="78">
        <v>1531248</v>
      </c>
      <c r="B123" s="82" t="s">
        <v>150</v>
      </c>
      <c r="C123" s="79">
        <v>42617</v>
      </c>
      <c r="D123" s="80" t="s">
        <v>28</v>
      </c>
      <c r="E123" s="101" t="s">
        <v>114</v>
      </c>
      <c r="F123" s="81"/>
      <c r="G123" s="80" t="s">
        <v>67</v>
      </c>
      <c r="H123" s="81">
        <v>596444</v>
      </c>
      <c r="I123" s="81">
        <v>6799275</v>
      </c>
      <c r="J123" s="81">
        <v>1020</v>
      </c>
      <c r="K123" s="81" t="s">
        <v>20</v>
      </c>
      <c r="L123" s="100"/>
      <c r="M123" s="81">
        <v>0.45</v>
      </c>
      <c r="N123" s="81" t="s">
        <v>123</v>
      </c>
      <c r="O123" s="81"/>
      <c r="P123" s="84">
        <v>0.1</v>
      </c>
      <c r="Q123" s="84">
        <v>0</v>
      </c>
      <c r="R123" s="84">
        <v>0</v>
      </c>
      <c r="S123" s="84">
        <v>0.9</v>
      </c>
      <c r="T123" s="84">
        <v>0</v>
      </c>
      <c r="U123" s="84">
        <v>0</v>
      </c>
      <c r="V123" s="84">
        <f t="shared" si="7"/>
        <v>1</v>
      </c>
      <c r="W123" s="81" t="s">
        <v>88</v>
      </c>
      <c r="X123" s="81">
        <v>10</v>
      </c>
      <c r="Y123" s="81" t="s">
        <v>130</v>
      </c>
      <c r="Z123" s="80" t="s">
        <v>191</v>
      </c>
      <c r="AA123" s="81" t="s">
        <v>137</v>
      </c>
      <c r="AB123">
        <v>1531248</v>
      </c>
      <c r="AC123" t="s">
        <v>20</v>
      </c>
      <c r="AD123" t="s">
        <v>857</v>
      </c>
      <c r="AE123">
        <v>1.32</v>
      </c>
      <c r="AF123">
        <v>69.83</v>
      </c>
      <c r="AG123">
        <v>9.8699999999999992</v>
      </c>
      <c r="AH123">
        <v>91.5</v>
      </c>
      <c r="AI123">
        <v>132</v>
      </c>
      <c r="AJ123">
        <v>80.900000000000006</v>
      </c>
      <c r="AK123">
        <v>24.4</v>
      </c>
      <c r="AL123">
        <v>859</v>
      </c>
      <c r="AM123">
        <v>4.38</v>
      </c>
      <c r="AN123">
        <v>12.4</v>
      </c>
      <c r="AO123">
        <v>0.6</v>
      </c>
      <c r="AP123">
        <v>2.2000000000000002</v>
      </c>
      <c r="AQ123">
        <v>2.2999999999999998</v>
      </c>
      <c r="AR123">
        <v>49.4</v>
      </c>
      <c r="AS123">
        <v>0.22</v>
      </c>
      <c r="AT123">
        <v>0.76</v>
      </c>
      <c r="AU123">
        <v>0.12</v>
      </c>
      <c r="AV123">
        <v>95</v>
      </c>
      <c r="AW123">
        <v>1.0900000000000001</v>
      </c>
      <c r="AX123">
        <v>7.9000000000000001E-2</v>
      </c>
      <c r="AY123">
        <v>14.6</v>
      </c>
      <c r="AZ123">
        <v>91.6</v>
      </c>
      <c r="BA123">
        <v>1.6</v>
      </c>
      <c r="BB123">
        <v>157.19999999999999</v>
      </c>
      <c r="BC123">
        <v>0.14199999999999999</v>
      </c>
      <c r="BD123">
        <v>4</v>
      </c>
      <c r="BE123">
        <v>2.5099999999999998</v>
      </c>
      <c r="BF123">
        <v>2.1999999999999999E-2</v>
      </c>
      <c r="BG123">
        <v>0.15</v>
      </c>
      <c r="BH123">
        <v>0.05</v>
      </c>
      <c r="BI123">
        <v>9.5</v>
      </c>
      <c r="BJ123">
        <v>0.09</v>
      </c>
      <c r="BK123">
        <v>1E-3</v>
      </c>
      <c r="BL123">
        <v>41</v>
      </c>
      <c r="BM123">
        <v>0.4</v>
      </c>
      <c r="BN123">
        <v>0.05</v>
      </c>
      <c r="BO123">
        <v>6.8</v>
      </c>
      <c r="BP123">
        <v>0.89</v>
      </c>
      <c r="BQ123">
        <v>0.05</v>
      </c>
      <c r="BR123">
        <v>0.12</v>
      </c>
      <c r="BS123">
        <v>1.07</v>
      </c>
      <c r="BT123">
        <v>10.7</v>
      </c>
      <c r="BU123">
        <v>2.6</v>
      </c>
      <c r="BV123">
        <v>2.5000000000000001E-2</v>
      </c>
      <c r="BW123">
        <v>7.3</v>
      </c>
      <c r="BX123">
        <v>12.26</v>
      </c>
      <c r="BY123">
        <v>29.3</v>
      </c>
      <c r="BZ123">
        <v>0.04</v>
      </c>
      <c r="CA123">
        <v>0.5</v>
      </c>
      <c r="CB123">
        <v>0.6</v>
      </c>
      <c r="CC123">
        <v>18.7</v>
      </c>
      <c r="CD123">
        <v>5</v>
      </c>
      <c r="CE123">
        <v>2</v>
      </c>
      <c r="CF123" s="108">
        <f t="shared" si="8"/>
        <v>9.1999999999999993</v>
      </c>
      <c r="CG123" s="108">
        <f t="shared" si="9"/>
        <v>175.19</v>
      </c>
      <c r="CH123" s="108">
        <f t="shared" si="10"/>
        <v>189.07000000000002</v>
      </c>
      <c r="CI123" s="108">
        <f t="shared" si="11"/>
        <v>1083.3700000000001</v>
      </c>
      <c r="CJ123" s="108">
        <f t="shared" si="12"/>
        <v>541.29999999999995</v>
      </c>
      <c r="CK123" s="108">
        <f t="shared" si="13"/>
        <v>970</v>
      </c>
    </row>
    <row r="124" spans="1:89" ht="45" x14ac:dyDescent="0.3">
      <c r="A124" s="78">
        <v>1531249</v>
      </c>
      <c r="B124" s="82" t="s">
        <v>150</v>
      </c>
      <c r="C124" s="79">
        <v>42617</v>
      </c>
      <c r="D124" s="80" t="s">
        <v>28</v>
      </c>
      <c r="E124" s="101" t="s">
        <v>114</v>
      </c>
      <c r="F124" s="81"/>
      <c r="G124" s="80" t="s">
        <v>67</v>
      </c>
      <c r="H124" s="81">
        <v>596467</v>
      </c>
      <c r="I124" s="81">
        <v>6799322</v>
      </c>
      <c r="J124" s="81">
        <v>1018</v>
      </c>
      <c r="K124" s="81" t="s">
        <v>20</v>
      </c>
      <c r="L124" s="100" t="s">
        <v>167</v>
      </c>
      <c r="M124" s="81">
        <v>0.4</v>
      </c>
      <c r="N124" s="81" t="s">
        <v>122</v>
      </c>
      <c r="O124" s="81"/>
      <c r="P124" s="84">
        <v>0.1</v>
      </c>
      <c r="Q124" s="84">
        <v>0</v>
      </c>
      <c r="R124" s="84">
        <v>0</v>
      </c>
      <c r="S124" s="84">
        <v>0.7</v>
      </c>
      <c r="T124" s="84">
        <v>0.2</v>
      </c>
      <c r="U124" s="84">
        <v>0</v>
      </c>
      <c r="V124" s="84">
        <f t="shared" si="7"/>
        <v>1</v>
      </c>
      <c r="W124" s="81" t="s">
        <v>88</v>
      </c>
      <c r="X124" s="81">
        <v>10</v>
      </c>
      <c r="Y124" s="81" t="s">
        <v>128</v>
      </c>
      <c r="Z124" s="80" t="s">
        <v>192</v>
      </c>
      <c r="AA124" s="81" t="s">
        <v>137</v>
      </c>
      <c r="AB124">
        <v>1531249</v>
      </c>
      <c r="AC124" t="s">
        <v>20</v>
      </c>
      <c r="AD124" t="s">
        <v>857</v>
      </c>
      <c r="AE124">
        <v>1.39</v>
      </c>
      <c r="AF124">
        <v>71.05</v>
      </c>
      <c r="AG124">
        <v>9.2899999999999991</v>
      </c>
      <c r="AH124">
        <v>95.7</v>
      </c>
      <c r="AI124">
        <v>194</v>
      </c>
      <c r="AJ124">
        <v>75.099999999999994</v>
      </c>
      <c r="AK124">
        <v>23</v>
      </c>
      <c r="AL124">
        <v>695</v>
      </c>
      <c r="AM124">
        <v>4.01</v>
      </c>
      <c r="AN124">
        <v>11.9</v>
      </c>
      <c r="AO124">
        <v>0.7</v>
      </c>
      <c r="AP124">
        <v>77.599999999999994</v>
      </c>
      <c r="AQ124">
        <v>2.7</v>
      </c>
      <c r="AR124">
        <v>49.6</v>
      </c>
      <c r="AS124">
        <v>0.43</v>
      </c>
      <c r="AT124">
        <v>0.83</v>
      </c>
      <c r="AU124">
        <v>0.14000000000000001</v>
      </c>
      <c r="AV124">
        <v>84</v>
      </c>
      <c r="AW124">
        <v>1.05</v>
      </c>
      <c r="AX124">
        <v>8.7999999999999995E-2</v>
      </c>
      <c r="AY124">
        <v>16.399999999999999</v>
      </c>
      <c r="AZ124">
        <v>77.2</v>
      </c>
      <c r="BA124">
        <v>1.44</v>
      </c>
      <c r="BB124">
        <v>167.7</v>
      </c>
      <c r="BC124">
        <v>0.13500000000000001</v>
      </c>
      <c r="BD124">
        <v>4</v>
      </c>
      <c r="BE124">
        <v>2.1800000000000002</v>
      </c>
      <c r="BF124">
        <v>2.5000000000000001E-2</v>
      </c>
      <c r="BG124">
        <v>0.19</v>
      </c>
      <c r="BH124">
        <v>0.05</v>
      </c>
      <c r="BI124">
        <v>8.6999999999999993</v>
      </c>
      <c r="BJ124">
        <v>0.14000000000000001</v>
      </c>
      <c r="BK124">
        <v>1E-3</v>
      </c>
      <c r="BL124">
        <v>39</v>
      </c>
      <c r="BM124">
        <v>0.6</v>
      </c>
      <c r="BN124">
        <v>0.03</v>
      </c>
      <c r="BO124">
        <v>6.1</v>
      </c>
      <c r="BP124">
        <v>1.04</v>
      </c>
      <c r="BQ124">
        <v>0.05</v>
      </c>
      <c r="BR124">
        <v>0.13</v>
      </c>
      <c r="BS124">
        <v>1.04</v>
      </c>
      <c r="BT124">
        <v>14.3</v>
      </c>
      <c r="BU124">
        <v>3</v>
      </c>
      <c r="BV124">
        <v>2.5000000000000001E-2</v>
      </c>
      <c r="BW124">
        <v>8.5</v>
      </c>
      <c r="BX124">
        <v>13.51</v>
      </c>
      <c r="BY124">
        <v>33.5</v>
      </c>
      <c r="BZ124">
        <v>0.04</v>
      </c>
      <c r="CA124">
        <v>0.5</v>
      </c>
      <c r="CB124">
        <v>0.3</v>
      </c>
      <c r="CC124">
        <v>16.100000000000001</v>
      </c>
      <c r="CD124">
        <v>5</v>
      </c>
      <c r="CE124">
        <v>2</v>
      </c>
      <c r="CF124" s="108">
        <f t="shared" si="8"/>
        <v>84.6</v>
      </c>
      <c r="CG124" s="108">
        <f t="shared" si="9"/>
        <v>154.79000000000002</v>
      </c>
      <c r="CH124" s="108">
        <f t="shared" si="10"/>
        <v>324.28999999999996</v>
      </c>
      <c r="CI124" s="108">
        <f t="shared" si="11"/>
        <v>933.09999999999991</v>
      </c>
      <c r="CJ124" s="108">
        <f t="shared" si="12"/>
        <v>612.83999999999992</v>
      </c>
      <c r="CK124" s="108">
        <f t="shared" si="13"/>
        <v>798.5</v>
      </c>
    </row>
    <row r="125" spans="1:89" ht="30" x14ac:dyDescent="0.3">
      <c r="A125" s="78">
        <v>1531250</v>
      </c>
      <c r="B125" s="82" t="s">
        <v>150</v>
      </c>
      <c r="C125" s="79">
        <v>42617</v>
      </c>
      <c r="D125" s="80" t="s">
        <v>28</v>
      </c>
      <c r="E125" s="101" t="s">
        <v>114</v>
      </c>
      <c r="F125" s="81"/>
      <c r="G125" s="80" t="s">
        <v>67</v>
      </c>
      <c r="H125" s="81">
        <v>596463</v>
      </c>
      <c r="I125" s="81">
        <v>6799384</v>
      </c>
      <c r="J125" s="81">
        <v>1014</v>
      </c>
      <c r="K125" s="81" t="s">
        <v>20</v>
      </c>
      <c r="L125" s="101"/>
      <c r="M125" s="81">
        <v>0.3</v>
      </c>
      <c r="N125" s="81" t="s">
        <v>123</v>
      </c>
      <c r="O125" s="81"/>
      <c r="P125" s="84">
        <v>0.2</v>
      </c>
      <c r="Q125" s="84">
        <v>0</v>
      </c>
      <c r="R125" s="84">
        <v>0</v>
      </c>
      <c r="S125" s="84">
        <v>0.8</v>
      </c>
      <c r="T125" s="84">
        <v>0</v>
      </c>
      <c r="U125" s="84">
        <v>0</v>
      </c>
      <c r="V125" s="84">
        <f t="shared" si="7"/>
        <v>1</v>
      </c>
      <c r="W125" s="81" t="s">
        <v>82</v>
      </c>
      <c r="X125" s="81">
        <v>15</v>
      </c>
      <c r="Y125" s="81" t="s">
        <v>131</v>
      </c>
      <c r="Z125" s="80" t="s">
        <v>193</v>
      </c>
      <c r="AA125" s="81" t="s">
        <v>137</v>
      </c>
      <c r="AB125">
        <v>1531250</v>
      </c>
      <c r="AC125" t="s">
        <v>20</v>
      </c>
      <c r="AD125" t="s">
        <v>857</v>
      </c>
      <c r="AE125">
        <v>1.05</v>
      </c>
      <c r="AF125">
        <v>70.75</v>
      </c>
      <c r="AG125">
        <v>8.9</v>
      </c>
      <c r="AH125">
        <v>97.3</v>
      </c>
      <c r="AI125">
        <v>157</v>
      </c>
      <c r="AJ125">
        <v>82.8</v>
      </c>
      <c r="AK125">
        <v>22.5</v>
      </c>
      <c r="AL125">
        <v>570</v>
      </c>
      <c r="AM125">
        <v>4.08</v>
      </c>
      <c r="AN125">
        <v>10.4</v>
      </c>
      <c r="AO125">
        <v>0.5</v>
      </c>
      <c r="AP125">
        <v>2.5</v>
      </c>
      <c r="AQ125">
        <v>2.2999999999999998</v>
      </c>
      <c r="AR125">
        <v>47.8</v>
      </c>
      <c r="AS125">
        <v>0.28000000000000003</v>
      </c>
      <c r="AT125">
        <v>0.64</v>
      </c>
      <c r="AU125">
        <v>0.1</v>
      </c>
      <c r="AV125">
        <v>91</v>
      </c>
      <c r="AW125">
        <v>1.1000000000000001</v>
      </c>
      <c r="AX125">
        <v>0.10199999999999999</v>
      </c>
      <c r="AY125">
        <v>13.7</v>
      </c>
      <c r="AZ125">
        <v>90.7</v>
      </c>
      <c r="BA125">
        <v>1.61</v>
      </c>
      <c r="BB125">
        <v>119.7</v>
      </c>
      <c r="BC125">
        <v>0.157</v>
      </c>
      <c r="BD125">
        <v>6</v>
      </c>
      <c r="BE125">
        <v>2.19</v>
      </c>
      <c r="BF125">
        <v>2.5999999999999999E-2</v>
      </c>
      <c r="BG125">
        <v>0.15</v>
      </c>
      <c r="BH125">
        <v>0.05</v>
      </c>
      <c r="BI125">
        <v>9.6</v>
      </c>
      <c r="BJ125">
        <v>0.11</v>
      </c>
      <c r="BK125">
        <v>1E-3</v>
      </c>
      <c r="BL125">
        <v>54</v>
      </c>
      <c r="BM125">
        <v>0.4</v>
      </c>
      <c r="BN125">
        <v>0.03</v>
      </c>
      <c r="BO125">
        <v>6.2</v>
      </c>
      <c r="BP125">
        <v>0.94</v>
      </c>
      <c r="BQ125">
        <v>0.05</v>
      </c>
      <c r="BR125">
        <v>0.2</v>
      </c>
      <c r="BS125">
        <v>0.84</v>
      </c>
      <c r="BT125">
        <v>10.8</v>
      </c>
      <c r="BU125">
        <v>2.8</v>
      </c>
      <c r="BV125">
        <v>2.5000000000000001E-2</v>
      </c>
      <c r="BW125">
        <v>10.5</v>
      </c>
      <c r="BX125">
        <v>13.35</v>
      </c>
      <c r="BY125">
        <v>26.1</v>
      </c>
      <c r="BZ125">
        <v>0.03</v>
      </c>
      <c r="CA125">
        <v>1</v>
      </c>
      <c r="CB125">
        <v>0.5</v>
      </c>
      <c r="CC125">
        <v>15.8</v>
      </c>
      <c r="CD125">
        <v>5</v>
      </c>
      <c r="CE125">
        <v>4</v>
      </c>
      <c r="CF125" s="108">
        <f t="shared" si="8"/>
        <v>11.5</v>
      </c>
      <c r="CG125" s="108">
        <f t="shared" si="9"/>
        <v>176.21</v>
      </c>
      <c r="CH125" s="108">
        <f t="shared" si="10"/>
        <v>225.23000000000002</v>
      </c>
      <c r="CI125" s="108">
        <f t="shared" si="11"/>
        <v>755.09</v>
      </c>
      <c r="CJ125" s="108">
        <f t="shared" si="12"/>
        <v>536.45000000000005</v>
      </c>
      <c r="CK125" s="108">
        <f t="shared" si="13"/>
        <v>680.43000000000006</v>
      </c>
    </row>
    <row r="126" spans="1:89" ht="30" x14ac:dyDescent="0.3">
      <c r="A126" s="78">
        <v>1531267</v>
      </c>
      <c r="B126" s="82" t="s">
        <v>423</v>
      </c>
      <c r="C126" s="81"/>
      <c r="D126" s="80" t="s">
        <v>28</v>
      </c>
      <c r="E126" s="101"/>
      <c r="F126" s="81"/>
      <c r="G126" s="80" t="s">
        <v>67</v>
      </c>
      <c r="H126" s="81">
        <v>585731</v>
      </c>
      <c r="I126" s="81">
        <v>6804278</v>
      </c>
      <c r="J126" s="82">
        <v>1253</v>
      </c>
      <c r="K126" s="81" t="s">
        <v>20</v>
      </c>
      <c r="L126" s="101"/>
      <c r="M126" s="81">
        <v>0.45</v>
      </c>
      <c r="N126" s="81" t="s">
        <v>124</v>
      </c>
      <c r="O126" s="81"/>
      <c r="P126" s="84">
        <v>0</v>
      </c>
      <c r="Q126" s="84">
        <v>0</v>
      </c>
      <c r="R126" s="84">
        <v>0</v>
      </c>
      <c r="S126" s="84">
        <v>0.4</v>
      </c>
      <c r="T126" s="84">
        <v>0.6</v>
      </c>
      <c r="U126" s="84">
        <v>0</v>
      </c>
      <c r="V126" s="84">
        <f t="shared" si="7"/>
        <v>1</v>
      </c>
      <c r="W126" s="81" t="s">
        <v>88</v>
      </c>
      <c r="X126" s="81">
        <v>35</v>
      </c>
      <c r="Y126" s="81" t="s">
        <v>125</v>
      </c>
      <c r="Z126" s="81" t="s">
        <v>701</v>
      </c>
      <c r="AA126" s="81" t="s">
        <v>153</v>
      </c>
      <c r="AB126">
        <v>1531267</v>
      </c>
      <c r="AC126" t="s">
        <v>20</v>
      </c>
      <c r="AD126" t="s">
        <v>857</v>
      </c>
      <c r="AE126">
        <v>2.08</v>
      </c>
      <c r="AF126">
        <v>44.64</v>
      </c>
      <c r="AG126">
        <v>10.17</v>
      </c>
      <c r="AH126">
        <v>92</v>
      </c>
      <c r="AI126">
        <v>144</v>
      </c>
      <c r="AJ126">
        <v>37.4</v>
      </c>
      <c r="AK126">
        <v>18.3</v>
      </c>
      <c r="AL126">
        <v>454</v>
      </c>
      <c r="AM126">
        <v>3.49</v>
      </c>
      <c r="AN126">
        <v>14.6</v>
      </c>
      <c r="AO126">
        <v>1.5</v>
      </c>
      <c r="AP126">
        <v>3.1</v>
      </c>
      <c r="AQ126">
        <v>2.7</v>
      </c>
      <c r="AR126">
        <v>63</v>
      </c>
      <c r="AS126">
        <v>0.36</v>
      </c>
      <c r="AT126">
        <v>1.19</v>
      </c>
      <c r="AU126">
        <v>0.2</v>
      </c>
      <c r="AV126">
        <v>67</v>
      </c>
      <c r="AW126">
        <v>0.71</v>
      </c>
      <c r="AX126">
        <v>7.6999999999999999E-2</v>
      </c>
      <c r="AY126">
        <v>18.899999999999999</v>
      </c>
      <c r="AZ126">
        <v>40.200000000000003</v>
      </c>
      <c r="BA126">
        <v>0.67</v>
      </c>
      <c r="BB126">
        <v>228.7</v>
      </c>
      <c r="BC126">
        <v>6.3E-2</v>
      </c>
      <c r="BD126">
        <v>4</v>
      </c>
      <c r="BE126">
        <v>1.87</v>
      </c>
      <c r="BF126">
        <v>0.02</v>
      </c>
      <c r="BG126">
        <v>0.06</v>
      </c>
      <c r="BH126">
        <v>0.1</v>
      </c>
      <c r="BI126">
        <v>5.8</v>
      </c>
      <c r="BJ126">
        <v>0.13</v>
      </c>
      <c r="BK126">
        <v>0.05</v>
      </c>
      <c r="BL126">
        <v>58</v>
      </c>
      <c r="BM126">
        <v>0.5</v>
      </c>
      <c r="BN126">
        <v>0.04</v>
      </c>
      <c r="BO126">
        <v>6.1</v>
      </c>
      <c r="BP126">
        <v>1.25</v>
      </c>
      <c r="BQ126">
        <v>0.05</v>
      </c>
      <c r="BR126">
        <v>0.04</v>
      </c>
      <c r="BS126">
        <v>1.63</v>
      </c>
      <c r="BT126">
        <v>12.4</v>
      </c>
      <c r="BU126">
        <v>1.1000000000000001</v>
      </c>
      <c r="BV126">
        <v>2.5000000000000001E-2</v>
      </c>
      <c r="BW126">
        <v>3.6</v>
      </c>
      <c r="BX126">
        <v>11.85</v>
      </c>
      <c r="BY126">
        <v>37</v>
      </c>
      <c r="BZ126">
        <v>0.04</v>
      </c>
      <c r="CA126">
        <v>0.5</v>
      </c>
      <c r="CB126">
        <v>0.6</v>
      </c>
      <c r="CC126">
        <v>15.4</v>
      </c>
      <c r="CD126">
        <v>5</v>
      </c>
      <c r="CE126">
        <v>1</v>
      </c>
      <c r="CF126" s="108">
        <f t="shared" si="8"/>
        <v>9.1</v>
      </c>
      <c r="CG126" s="108">
        <f t="shared" si="9"/>
        <v>78.97999999999999</v>
      </c>
      <c r="CH126" s="108">
        <f t="shared" si="10"/>
        <v>221.85999999999996</v>
      </c>
      <c r="CI126" s="108">
        <f t="shared" si="11"/>
        <v>762.96999999999991</v>
      </c>
      <c r="CJ126" s="108">
        <f t="shared" si="12"/>
        <v>556.91</v>
      </c>
      <c r="CK126" s="108">
        <f t="shared" si="13"/>
        <v>515.27</v>
      </c>
    </row>
    <row r="127" spans="1:89" ht="60" x14ac:dyDescent="0.3">
      <c r="A127" s="78">
        <v>1531268</v>
      </c>
      <c r="B127" s="82" t="s">
        <v>423</v>
      </c>
      <c r="C127" s="81"/>
      <c r="D127" s="80" t="s">
        <v>28</v>
      </c>
      <c r="E127" s="101"/>
      <c r="F127" s="81"/>
      <c r="G127" s="80" t="s">
        <v>67</v>
      </c>
      <c r="H127" s="81">
        <v>585775</v>
      </c>
      <c r="I127" s="81">
        <v>6804261</v>
      </c>
      <c r="J127" s="82">
        <v>1251</v>
      </c>
      <c r="K127" s="81" t="s">
        <v>20</v>
      </c>
      <c r="L127" s="100" t="s">
        <v>699</v>
      </c>
      <c r="M127" s="81">
        <v>0.4</v>
      </c>
      <c r="N127" s="81" t="s">
        <v>123</v>
      </c>
      <c r="O127" s="81"/>
      <c r="P127" s="84">
        <v>0.05</v>
      </c>
      <c r="Q127" s="84">
        <v>0.1</v>
      </c>
      <c r="R127" s="84">
        <v>0</v>
      </c>
      <c r="S127" s="84">
        <v>0.1</v>
      </c>
      <c r="T127" s="84">
        <v>0.75</v>
      </c>
      <c r="U127" s="84">
        <v>0</v>
      </c>
      <c r="V127" s="84">
        <f t="shared" si="7"/>
        <v>1</v>
      </c>
      <c r="W127" s="81" t="s">
        <v>82</v>
      </c>
      <c r="X127" s="81">
        <v>25</v>
      </c>
      <c r="Y127" s="81" t="s">
        <v>85</v>
      </c>
      <c r="Z127" s="81" t="s">
        <v>702</v>
      </c>
      <c r="AA127" s="81" t="s">
        <v>146</v>
      </c>
      <c r="AB127">
        <v>1531268</v>
      </c>
      <c r="AC127" t="s">
        <v>20</v>
      </c>
      <c r="AD127" t="s">
        <v>857</v>
      </c>
      <c r="AE127">
        <v>1.4</v>
      </c>
      <c r="AF127">
        <v>19.05</v>
      </c>
      <c r="AG127">
        <v>5.38</v>
      </c>
      <c r="AH127">
        <v>32.1</v>
      </c>
      <c r="AI127">
        <v>78</v>
      </c>
      <c r="AJ127">
        <v>13.3</v>
      </c>
      <c r="AK127">
        <v>6.7</v>
      </c>
      <c r="AL127">
        <v>229</v>
      </c>
      <c r="AM127">
        <v>1.65</v>
      </c>
      <c r="AN127">
        <v>9.9</v>
      </c>
      <c r="AO127">
        <v>0.6</v>
      </c>
      <c r="AP127">
        <v>2.4</v>
      </c>
      <c r="AQ127">
        <v>1.2</v>
      </c>
      <c r="AR127">
        <v>33.5</v>
      </c>
      <c r="AS127">
        <v>0.14000000000000001</v>
      </c>
      <c r="AT127">
        <v>0.45</v>
      </c>
      <c r="AU127">
        <v>0.11</v>
      </c>
      <c r="AV127">
        <v>36</v>
      </c>
      <c r="AW127">
        <v>0.42</v>
      </c>
      <c r="AX127">
        <v>4.7E-2</v>
      </c>
      <c r="AY127">
        <v>8.1</v>
      </c>
      <c r="AZ127">
        <v>17.7</v>
      </c>
      <c r="BA127">
        <v>0.28999999999999998</v>
      </c>
      <c r="BB127">
        <v>85.4</v>
      </c>
      <c r="BC127">
        <v>5.0999999999999997E-2</v>
      </c>
      <c r="BD127">
        <v>2</v>
      </c>
      <c r="BE127">
        <v>0.96</v>
      </c>
      <c r="BF127">
        <v>3.2000000000000001E-2</v>
      </c>
      <c r="BG127">
        <v>0.06</v>
      </c>
      <c r="BH127">
        <v>0.2</v>
      </c>
      <c r="BI127">
        <v>2.4</v>
      </c>
      <c r="BJ127">
        <v>0.08</v>
      </c>
      <c r="BK127">
        <v>0.03</v>
      </c>
      <c r="BL127">
        <v>19</v>
      </c>
      <c r="BM127">
        <v>0.3</v>
      </c>
      <c r="BN127">
        <v>0.03</v>
      </c>
      <c r="BO127">
        <v>3.2</v>
      </c>
      <c r="BP127">
        <v>0.68</v>
      </c>
      <c r="BQ127">
        <v>0.05</v>
      </c>
      <c r="BR127">
        <v>0.03</v>
      </c>
      <c r="BS127">
        <v>0.74</v>
      </c>
      <c r="BT127">
        <v>6.1</v>
      </c>
      <c r="BU127">
        <v>0.5</v>
      </c>
      <c r="BV127">
        <v>2.5000000000000001E-2</v>
      </c>
      <c r="BW127">
        <v>1.9</v>
      </c>
      <c r="BX127">
        <v>4.32</v>
      </c>
      <c r="BY127">
        <v>16.8</v>
      </c>
      <c r="BZ127">
        <v>0.01</v>
      </c>
      <c r="CA127">
        <v>0.5</v>
      </c>
      <c r="CB127">
        <v>0.4</v>
      </c>
      <c r="CC127">
        <v>6.1</v>
      </c>
      <c r="CD127">
        <v>5</v>
      </c>
      <c r="CE127">
        <v>1</v>
      </c>
      <c r="CF127" s="108">
        <f t="shared" si="8"/>
        <v>8.4</v>
      </c>
      <c r="CG127" s="108">
        <f t="shared" si="9"/>
        <v>31.71</v>
      </c>
      <c r="CH127" s="108">
        <f t="shared" si="10"/>
        <v>110.47000000000001</v>
      </c>
      <c r="CI127" s="108">
        <f t="shared" si="11"/>
        <v>356.36</v>
      </c>
      <c r="CJ127" s="108">
        <f t="shared" si="12"/>
        <v>233.23000000000002</v>
      </c>
      <c r="CK127" s="108">
        <f t="shared" si="13"/>
        <v>252.05</v>
      </c>
    </row>
    <row r="128" spans="1:89" ht="30" x14ac:dyDescent="0.3">
      <c r="A128" s="78">
        <v>1531269</v>
      </c>
      <c r="B128" s="82" t="s">
        <v>423</v>
      </c>
      <c r="C128" s="81"/>
      <c r="D128" s="80" t="s">
        <v>28</v>
      </c>
      <c r="E128" s="101"/>
      <c r="F128" s="81"/>
      <c r="G128" s="80" t="s">
        <v>67</v>
      </c>
      <c r="H128" s="81">
        <v>585733</v>
      </c>
      <c r="I128" s="81">
        <v>6804235</v>
      </c>
      <c r="J128" s="82">
        <v>1251</v>
      </c>
      <c r="K128" s="81" t="s">
        <v>20</v>
      </c>
      <c r="L128" s="101"/>
      <c r="M128" s="81">
        <v>0.45</v>
      </c>
      <c r="N128" s="81" t="s">
        <v>122</v>
      </c>
      <c r="O128" s="81"/>
      <c r="P128" s="84">
        <v>0.1</v>
      </c>
      <c r="Q128" s="84">
        <v>0</v>
      </c>
      <c r="R128" s="84">
        <v>0</v>
      </c>
      <c r="S128" s="84">
        <v>0.5</v>
      </c>
      <c r="T128" s="84">
        <v>0.4</v>
      </c>
      <c r="U128" s="84">
        <v>0</v>
      </c>
      <c r="V128" s="84">
        <f t="shared" si="7"/>
        <v>1</v>
      </c>
      <c r="W128" s="81" t="s">
        <v>86</v>
      </c>
      <c r="X128" s="81">
        <v>10</v>
      </c>
      <c r="Y128" s="81" t="s">
        <v>125</v>
      </c>
      <c r="Z128" s="81" t="s">
        <v>703</v>
      </c>
      <c r="AA128" s="81" t="s">
        <v>146</v>
      </c>
      <c r="AB128">
        <v>1531269</v>
      </c>
      <c r="AC128" t="s">
        <v>20</v>
      </c>
      <c r="AD128" t="s">
        <v>857</v>
      </c>
      <c r="AE128">
        <v>1.89</v>
      </c>
      <c r="AF128">
        <v>59.63</v>
      </c>
      <c r="AG128">
        <v>7.42</v>
      </c>
      <c r="AH128">
        <v>118.2</v>
      </c>
      <c r="AI128">
        <v>161</v>
      </c>
      <c r="AJ128">
        <v>51.5</v>
      </c>
      <c r="AK128">
        <v>20.8</v>
      </c>
      <c r="AL128">
        <v>551</v>
      </c>
      <c r="AM128">
        <v>4.32</v>
      </c>
      <c r="AN128">
        <v>17.399999999999999</v>
      </c>
      <c r="AO128">
        <v>1.3</v>
      </c>
      <c r="AP128">
        <v>6.6</v>
      </c>
      <c r="AQ128">
        <v>3.2</v>
      </c>
      <c r="AR128">
        <v>57.8</v>
      </c>
      <c r="AS128">
        <v>0.63</v>
      </c>
      <c r="AT128">
        <v>1.01</v>
      </c>
      <c r="AU128">
        <v>0.15</v>
      </c>
      <c r="AV128">
        <v>81</v>
      </c>
      <c r="AW128">
        <v>0.77</v>
      </c>
      <c r="AX128">
        <v>0.11899999999999999</v>
      </c>
      <c r="AY128">
        <v>19.8</v>
      </c>
      <c r="AZ128">
        <v>62.7</v>
      </c>
      <c r="BA128">
        <v>0.9</v>
      </c>
      <c r="BB128">
        <v>197.4</v>
      </c>
      <c r="BC128">
        <v>0.1</v>
      </c>
      <c r="BD128">
        <v>4</v>
      </c>
      <c r="BE128">
        <v>2.06</v>
      </c>
      <c r="BF128">
        <v>1.7999999999999999E-2</v>
      </c>
      <c r="BG128">
        <v>0.09</v>
      </c>
      <c r="BH128">
        <v>0.05</v>
      </c>
      <c r="BI128">
        <v>8.5</v>
      </c>
      <c r="BJ128">
        <v>0.12</v>
      </c>
      <c r="BK128">
        <v>0.06</v>
      </c>
      <c r="BL128">
        <v>63</v>
      </c>
      <c r="BM128">
        <v>0.8</v>
      </c>
      <c r="BN128">
        <v>0.04</v>
      </c>
      <c r="BO128">
        <v>5.7</v>
      </c>
      <c r="BP128">
        <v>0.97</v>
      </c>
      <c r="BQ128">
        <v>0.05</v>
      </c>
      <c r="BR128">
        <v>0.12</v>
      </c>
      <c r="BS128">
        <v>1.53</v>
      </c>
      <c r="BT128">
        <v>10.5</v>
      </c>
      <c r="BU128">
        <v>0.8</v>
      </c>
      <c r="BV128">
        <v>2.5000000000000001E-2</v>
      </c>
      <c r="BW128">
        <v>7.2</v>
      </c>
      <c r="BX128">
        <v>15.78</v>
      </c>
      <c r="BY128">
        <v>37.700000000000003</v>
      </c>
      <c r="BZ128">
        <v>0.04</v>
      </c>
      <c r="CA128">
        <v>0.5</v>
      </c>
      <c r="CB128">
        <v>0.5</v>
      </c>
      <c r="CC128">
        <v>15.8</v>
      </c>
      <c r="CD128">
        <v>5</v>
      </c>
      <c r="CE128">
        <v>1</v>
      </c>
      <c r="CF128" s="108">
        <f t="shared" si="8"/>
        <v>12.6</v>
      </c>
      <c r="CG128" s="108">
        <f t="shared" si="9"/>
        <v>115.87</v>
      </c>
      <c r="CH128" s="108">
        <f t="shared" si="10"/>
        <v>250.17000000000002</v>
      </c>
      <c r="CI128" s="108">
        <f t="shared" si="11"/>
        <v>822.68999999999994</v>
      </c>
      <c r="CJ128" s="108">
        <f t="shared" si="12"/>
        <v>595.15</v>
      </c>
      <c r="CK128" s="108">
        <f t="shared" si="13"/>
        <v>629.5100000000001</v>
      </c>
    </row>
    <row r="129" spans="1:89" ht="30" x14ac:dyDescent="0.3">
      <c r="A129" s="78">
        <v>1531270</v>
      </c>
      <c r="B129" s="82" t="s">
        <v>423</v>
      </c>
      <c r="C129" s="81"/>
      <c r="D129" s="80" t="s">
        <v>28</v>
      </c>
      <c r="E129" s="101"/>
      <c r="F129" s="81"/>
      <c r="G129" s="80" t="s">
        <v>67</v>
      </c>
      <c r="H129" s="81">
        <v>585696</v>
      </c>
      <c r="I129" s="81">
        <v>6804194</v>
      </c>
      <c r="J129" s="82">
        <v>1252</v>
      </c>
      <c r="K129" s="81" t="s">
        <v>20</v>
      </c>
      <c r="L129" s="101"/>
      <c r="M129" s="81">
        <v>0.55000000000000004</v>
      </c>
      <c r="N129" s="81" t="s">
        <v>122</v>
      </c>
      <c r="O129" s="81"/>
      <c r="P129" s="84">
        <v>0.1</v>
      </c>
      <c r="Q129" s="84">
        <v>0</v>
      </c>
      <c r="R129" s="84">
        <v>0</v>
      </c>
      <c r="S129" s="84">
        <v>0.7</v>
      </c>
      <c r="T129" s="84">
        <v>0.2</v>
      </c>
      <c r="U129" s="84">
        <v>0</v>
      </c>
      <c r="V129" s="84">
        <f t="shared" si="7"/>
        <v>1</v>
      </c>
      <c r="W129" s="81" t="s">
        <v>82</v>
      </c>
      <c r="X129" s="81">
        <v>15</v>
      </c>
      <c r="Y129" s="80" t="s">
        <v>700</v>
      </c>
      <c r="Z129" s="81" t="s">
        <v>704</v>
      </c>
      <c r="AA129" s="81" t="s">
        <v>146</v>
      </c>
      <c r="AB129">
        <v>1531270</v>
      </c>
      <c r="AC129" t="s">
        <v>20</v>
      </c>
      <c r="AD129" t="s">
        <v>857</v>
      </c>
      <c r="AE129">
        <v>0.97</v>
      </c>
      <c r="AF129">
        <v>53.68</v>
      </c>
      <c r="AG129">
        <v>6.96</v>
      </c>
      <c r="AH129">
        <v>91.5</v>
      </c>
      <c r="AI129">
        <v>109</v>
      </c>
      <c r="AJ129">
        <v>53.4</v>
      </c>
      <c r="AK129">
        <v>18</v>
      </c>
      <c r="AL129">
        <v>366</v>
      </c>
      <c r="AM129">
        <v>3.79</v>
      </c>
      <c r="AN129">
        <v>7.2</v>
      </c>
      <c r="AO129">
        <v>1</v>
      </c>
      <c r="AP129">
        <v>2.2000000000000002</v>
      </c>
      <c r="AQ129">
        <v>3.2</v>
      </c>
      <c r="AR129">
        <v>56.7</v>
      </c>
      <c r="AS129">
        <v>0.28999999999999998</v>
      </c>
      <c r="AT129">
        <v>0.57999999999999996</v>
      </c>
      <c r="AU129">
        <v>0.11</v>
      </c>
      <c r="AV129">
        <v>91</v>
      </c>
      <c r="AW129">
        <v>0.83</v>
      </c>
      <c r="AX129">
        <v>0.111</v>
      </c>
      <c r="AY129">
        <v>17.5</v>
      </c>
      <c r="AZ129">
        <v>74</v>
      </c>
      <c r="BA129">
        <v>1.21</v>
      </c>
      <c r="BB129">
        <v>161.30000000000001</v>
      </c>
      <c r="BC129">
        <v>0.152</v>
      </c>
      <c r="BD129">
        <v>4</v>
      </c>
      <c r="BE129">
        <v>2.25</v>
      </c>
      <c r="BF129">
        <v>2.5000000000000001E-2</v>
      </c>
      <c r="BG129">
        <v>0.12</v>
      </c>
      <c r="BH129">
        <v>0.05</v>
      </c>
      <c r="BI129">
        <v>8.6</v>
      </c>
      <c r="BJ129">
        <v>0.12</v>
      </c>
      <c r="BK129">
        <v>1E-3</v>
      </c>
      <c r="BL129">
        <v>44</v>
      </c>
      <c r="BM129">
        <v>0.4</v>
      </c>
      <c r="BN129">
        <v>0.03</v>
      </c>
      <c r="BO129">
        <v>6.6</v>
      </c>
      <c r="BP129">
        <v>0.95</v>
      </c>
      <c r="BQ129">
        <v>0.05</v>
      </c>
      <c r="BR129">
        <v>0.2</v>
      </c>
      <c r="BS129">
        <v>0.98</v>
      </c>
      <c r="BT129">
        <v>12.9</v>
      </c>
      <c r="BU129">
        <v>1.3</v>
      </c>
      <c r="BV129">
        <v>2.5000000000000001E-2</v>
      </c>
      <c r="BW129">
        <v>11.9</v>
      </c>
      <c r="BX129">
        <v>13.51</v>
      </c>
      <c r="BY129">
        <v>33.6</v>
      </c>
      <c r="BZ129">
        <v>0.03</v>
      </c>
      <c r="CA129">
        <v>0.5</v>
      </c>
      <c r="CB129">
        <v>0.4</v>
      </c>
      <c r="CC129">
        <v>17</v>
      </c>
      <c r="CD129">
        <v>5</v>
      </c>
      <c r="CE129">
        <v>3</v>
      </c>
      <c r="CF129" s="108">
        <f t="shared" si="8"/>
        <v>10.199999999999999</v>
      </c>
      <c r="CG129" s="108">
        <f t="shared" si="9"/>
        <v>129.44000000000003</v>
      </c>
      <c r="CH129" s="108">
        <f t="shared" si="10"/>
        <v>163.69</v>
      </c>
      <c r="CI129" s="108">
        <f t="shared" si="11"/>
        <v>602.7299999999999</v>
      </c>
      <c r="CJ129" s="108">
        <f t="shared" si="12"/>
        <v>475.84</v>
      </c>
      <c r="CK129" s="108">
        <f t="shared" si="13"/>
        <v>442.16</v>
      </c>
    </row>
    <row r="130" spans="1:89" ht="30" x14ac:dyDescent="0.3">
      <c r="A130" s="78">
        <v>1531271</v>
      </c>
      <c r="B130" s="82" t="s">
        <v>423</v>
      </c>
      <c r="C130" s="81"/>
      <c r="D130" s="80" t="s">
        <v>28</v>
      </c>
      <c r="E130" s="101"/>
      <c r="F130" s="81"/>
      <c r="G130" s="80" t="s">
        <v>67</v>
      </c>
      <c r="H130" s="81">
        <v>585665</v>
      </c>
      <c r="I130" s="81">
        <v>6804154</v>
      </c>
      <c r="J130" s="82">
        <v>1255</v>
      </c>
      <c r="K130" s="81" t="s">
        <v>20</v>
      </c>
      <c r="L130" s="101"/>
      <c r="M130" s="81">
        <v>0.35</v>
      </c>
      <c r="N130" s="81" t="s">
        <v>122</v>
      </c>
      <c r="O130" s="81"/>
      <c r="P130" s="84">
        <v>0.3</v>
      </c>
      <c r="Q130" s="84">
        <v>0</v>
      </c>
      <c r="R130" s="84">
        <v>0</v>
      </c>
      <c r="S130" s="84">
        <v>0.1</v>
      </c>
      <c r="T130" s="84">
        <v>0.6</v>
      </c>
      <c r="U130" s="84">
        <v>0</v>
      </c>
      <c r="V130" s="84">
        <f t="shared" ref="V130:V193" si="14">SUM(P130:U130)</f>
        <v>1</v>
      </c>
      <c r="W130" s="81" t="s">
        <v>82</v>
      </c>
      <c r="X130" s="81">
        <v>15</v>
      </c>
      <c r="Y130" s="81" t="s">
        <v>125</v>
      </c>
      <c r="Z130" s="81" t="s">
        <v>704</v>
      </c>
      <c r="AA130" s="81" t="s">
        <v>147</v>
      </c>
      <c r="AB130">
        <v>1531271</v>
      </c>
      <c r="AC130" t="s">
        <v>20</v>
      </c>
      <c r="AD130" t="s">
        <v>857</v>
      </c>
      <c r="AE130">
        <v>0.91</v>
      </c>
      <c r="AF130">
        <v>41.97</v>
      </c>
      <c r="AG130">
        <v>6.94</v>
      </c>
      <c r="AH130">
        <v>83.2</v>
      </c>
      <c r="AI130">
        <v>119</v>
      </c>
      <c r="AJ130">
        <v>47.1</v>
      </c>
      <c r="AK130">
        <v>17.100000000000001</v>
      </c>
      <c r="AL130">
        <v>502</v>
      </c>
      <c r="AM130">
        <v>3.18</v>
      </c>
      <c r="AN130">
        <v>6.6</v>
      </c>
      <c r="AO130">
        <v>0.9</v>
      </c>
      <c r="AP130">
        <v>1.6</v>
      </c>
      <c r="AQ130">
        <v>2.4</v>
      </c>
      <c r="AR130">
        <v>59.3</v>
      </c>
      <c r="AS130">
        <v>0.17</v>
      </c>
      <c r="AT130">
        <v>0.55000000000000004</v>
      </c>
      <c r="AU130">
        <v>0.11</v>
      </c>
      <c r="AV130">
        <v>72</v>
      </c>
      <c r="AW130">
        <v>0.95</v>
      </c>
      <c r="AX130">
        <v>0.107</v>
      </c>
      <c r="AY130">
        <v>14.5</v>
      </c>
      <c r="AZ130">
        <v>61</v>
      </c>
      <c r="BA130">
        <v>1.01</v>
      </c>
      <c r="BB130">
        <v>163.1</v>
      </c>
      <c r="BC130">
        <v>0.113</v>
      </c>
      <c r="BD130">
        <v>3</v>
      </c>
      <c r="BE130">
        <v>1.88</v>
      </c>
      <c r="BF130">
        <v>2.8000000000000001E-2</v>
      </c>
      <c r="BG130">
        <v>0.09</v>
      </c>
      <c r="BH130">
        <v>0.05</v>
      </c>
      <c r="BI130">
        <v>7</v>
      </c>
      <c r="BJ130">
        <v>0.11</v>
      </c>
      <c r="BK130">
        <v>0.03</v>
      </c>
      <c r="BL130">
        <v>36</v>
      </c>
      <c r="BM130">
        <v>0.3</v>
      </c>
      <c r="BN130">
        <v>0.04</v>
      </c>
      <c r="BO130">
        <v>5.5</v>
      </c>
      <c r="BP130">
        <v>0.86</v>
      </c>
      <c r="BQ130">
        <v>0.05</v>
      </c>
      <c r="BR130">
        <v>0.09</v>
      </c>
      <c r="BS130">
        <v>1.2</v>
      </c>
      <c r="BT130">
        <v>9.6999999999999993</v>
      </c>
      <c r="BU130">
        <v>2.1</v>
      </c>
      <c r="BV130">
        <v>2.5000000000000001E-2</v>
      </c>
      <c r="BW130">
        <v>5.2</v>
      </c>
      <c r="BX130">
        <v>10.54</v>
      </c>
      <c r="BY130">
        <v>27.7</v>
      </c>
      <c r="BZ130">
        <v>0.03</v>
      </c>
      <c r="CA130">
        <v>0.5</v>
      </c>
      <c r="CB130">
        <v>0.6</v>
      </c>
      <c r="CC130">
        <v>14.5</v>
      </c>
      <c r="CD130">
        <v>5</v>
      </c>
      <c r="CE130">
        <v>1</v>
      </c>
      <c r="CF130" s="108">
        <f t="shared" ref="CF130:CF193" si="15">SUM(AP130+CD130+CE130)</f>
        <v>7.6</v>
      </c>
      <c r="CG130" s="108">
        <f t="shared" ref="CG130:CG193" si="16">SUM(AJ130+AZ130+BA130+AW130)</f>
        <v>110.06</v>
      </c>
      <c r="CH130" s="108">
        <f t="shared" ref="CH130:CH193" si="17">SUM(AI130+AN130+AP130+AT130+AU130+BH130+BJ130+BL130+BM130+BN130)</f>
        <v>164.35999999999999</v>
      </c>
      <c r="CI130" s="108">
        <f t="shared" ref="CI130:CI193" si="18">SUM(AL130+AM130+AR130+AW130+BA130+BB130+BT130)</f>
        <v>739.24000000000012</v>
      </c>
      <c r="CJ130" s="108">
        <f t="shared" ref="CJ130:CJ193" si="19">SUM(AF130+AG130+AH130+AI130+AJ130+BB130)</f>
        <v>461.31000000000006</v>
      </c>
      <c r="CK130" s="108">
        <f t="shared" ref="CK130:CK193" si="20">SUM(AE130+AJ130+AK130+AL130+AM130)</f>
        <v>570.29</v>
      </c>
    </row>
    <row r="131" spans="1:89" ht="30" x14ac:dyDescent="0.3">
      <c r="A131" s="78">
        <v>1531272</v>
      </c>
      <c r="B131" s="82" t="s">
        <v>454</v>
      </c>
      <c r="C131" s="79">
        <v>42628</v>
      </c>
      <c r="D131" s="80" t="s">
        <v>28</v>
      </c>
      <c r="E131" s="101" t="s">
        <v>455</v>
      </c>
      <c r="F131" s="81"/>
      <c r="G131" s="81" t="s">
        <v>242</v>
      </c>
      <c r="H131" s="81">
        <v>585828</v>
      </c>
      <c r="I131" s="81">
        <v>6804250</v>
      </c>
      <c r="J131" s="82">
        <v>1248</v>
      </c>
      <c r="K131" s="81" t="s">
        <v>20</v>
      </c>
      <c r="L131" s="101" t="s">
        <v>458</v>
      </c>
      <c r="M131" s="81">
        <v>0.8</v>
      </c>
      <c r="N131" s="81" t="s">
        <v>456</v>
      </c>
      <c r="O131" s="81"/>
      <c r="P131" s="84">
        <v>0.15</v>
      </c>
      <c r="Q131" s="84"/>
      <c r="R131" s="84"/>
      <c r="S131" s="84">
        <v>0.75</v>
      </c>
      <c r="T131" s="84">
        <v>0.1</v>
      </c>
      <c r="U131" s="84"/>
      <c r="V131" s="84">
        <f t="shared" si="14"/>
        <v>1</v>
      </c>
      <c r="W131" s="81" t="s">
        <v>82</v>
      </c>
      <c r="X131" s="81" t="s">
        <v>87</v>
      </c>
      <c r="Y131" s="81" t="s">
        <v>125</v>
      </c>
      <c r="Z131" s="81" t="s">
        <v>457</v>
      </c>
      <c r="AA131" s="81" t="s">
        <v>146</v>
      </c>
      <c r="AB131">
        <v>1531272</v>
      </c>
      <c r="AC131" t="s">
        <v>20</v>
      </c>
      <c r="AD131" t="s">
        <v>857</v>
      </c>
      <c r="AE131">
        <v>0.61</v>
      </c>
      <c r="AF131">
        <v>51.73</v>
      </c>
      <c r="AG131">
        <v>4.5599999999999996</v>
      </c>
      <c r="AH131">
        <v>72.8</v>
      </c>
      <c r="AI131">
        <v>98</v>
      </c>
      <c r="AJ131">
        <v>51.6</v>
      </c>
      <c r="AK131">
        <v>14.8</v>
      </c>
      <c r="AL131">
        <v>522</v>
      </c>
      <c r="AM131">
        <v>2.96</v>
      </c>
      <c r="AN131">
        <v>4.3</v>
      </c>
      <c r="AO131">
        <v>0.7</v>
      </c>
      <c r="AP131">
        <v>1.8</v>
      </c>
      <c r="AQ131">
        <v>2.4</v>
      </c>
      <c r="AR131">
        <v>57.2</v>
      </c>
      <c r="AS131">
        <v>0.23</v>
      </c>
      <c r="AT131">
        <v>0.43</v>
      </c>
      <c r="AU131">
        <v>0.08</v>
      </c>
      <c r="AV131">
        <v>73</v>
      </c>
      <c r="AW131">
        <v>1.1499999999999999</v>
      </c>
      <c r="AX131">
        <v>0.108</v>
      </c>
      <c r="AY131">
        <v>13.7</v>
      </c>
      <c r="AZ131">
        <v>53.7</v>
      </c>
      <c r="BA131">
        <v>1.06</v>
      </c>
      <c r="BB131">
        <v>125.6</v>
      </c>
      <c r="BC131">
        <v>0.13700000000000001</v>
      </c>
      <c r="BD131">
        <v>5</v>
      </c>
      <c r="BE131">
        <v>1.64</v>
      </c>
      <c r="BF131">
        <v>0.03</v>
      </c>
      <c r="BG131">
        <v>0.1</v>
      </c>
      <c r="BH131">
        <v>0.1</v>
      </c>
      <c r="BI131">
        <v>7.5</v>
      </c>
      <c r="BJ131">
        <v>0.09</v>
      </c>
      <c r="BK131">
        <v>0.02</v>
      </c>
      <c r="BL131">
        <v>22</v>
      </c>
      <c r="BM131">
        <v>0.3</v>
      </c>
      <c r="BN131">
        <v>0.02</v>
      </c>
      <c r="BO131">
        <v>5.0999999999999996</v>
      </c>
      <c r="BP131">
        <v>0.7</v>
      </c>
      <c r="BQ131">
        <v>0.05</v>
      </c>
      <c r="BR131">
        <v>0.14000000000000001</v>
      </c>
      <c r="BS131">
        <v>1.1299999999999999</v>
      </c>
      <c r="BT131">
        <v>8.8000000000000007</v>
      </c>
      <c r="BU131">
        <v>0.6</v>
      </c>
      <c r="BV131">
        <v>2.5000000000000001E-2</v>
      </c>
      <c r="BW131">
        <v>8.4</v>
      </c>
      <c r="BX131">
        <v>11.8</v>
      </c>
      <c r="BY131">
        <v>26.5</v>
      </c>
      <c r="BZ131">
        <v>0.03</v>
      </c>
      <c r="CA131">
        <v>0.5</v>
      </c>
      <c r="CB131">
        <v>0.3</v>
      </c>
      <c r="CC131">
        <v>13.7</v>
      </c>
      <c r="CD131">
        <v>5</v>
      </c>
      <c r="CE131">
        <v>4</v>
      </c>
      <c r="CF131" s="108">
        <f t="shared" si="15"/>
        <v>10.8</v>
      </c>
      <c r="CG131" s="108">
        <f t="shared" si="16"/>
        <v>107.51000000000002</v>
      </c>
      <c r="CH131" s="108">
        <f t="shared" si="17"/>
        <v>127.11999999999999</v>
      </c>
      <c r="CI131" s="108">
        <f t="shared" si="18"/>
        <v>718.77</v>
      </c>
      <c r="CJ131" s="108">
        <f t="shared" si="19"/>
        <v>404.28999999999996</v>
      </c>
      <c r="CK131" s="108">
        <f t="shared" si="20"/>
        <v>591.97</v>
      </c>
    </row>
    <row r="132" spans="1:89" ht="30" x14ac:dyDescent="0.3">
      <c r="A132" s="78">
        <v>1531273</v>
      </c>
      <c r="B132" s="82" t="s">
        <v>454</v>
      </c>
      <c r="C132" s="79">
        <v>42628</v>
      </c>
      <c r="D132" s="80" t="s">
        <v>28</v>
      </c>
      <c r="E132" s="101" t="s">
        <v>455</v>
      </c>
      <c r="F132" s="81"/>
      <c r="G132" s="81" t="s">
        <v>242</v>
      </c>
      <c r="H132" s="81">
        <v>585876</v>
      </c>
      <c r="I132" s="81">
        <v>6804248</v>
      </c>
      <c r="J132" s="82">
        <v>1240</v>
      </c>
      <c r="K132" s="81" t="s">
        <v>20</v>
      </c>
      <c r="L132" s="101" t="s">
        <v>459</v>
      </c>
      <c r="M132" s="81">
        <v>0.6</v>
      </c>
      <c r="N132" s="81" t="s">
        <v>456</v>
      </c>
      <c r="O132" s="81"/>
      <c r="P132" s="84">
        <v>0.2</v>
      </c>
      <c r="Q132" s="84"/>
      <c r="R132" s="84"/>
      <c r="S132" s="84">
        <v>0.7</v>
      </c>
      <c r="T132" s="84">
        <v>0.1</v>
      </c>
      <c r="U132" s="84"/>
      <c r="V132" s="84">
        <f t="shared" si="14"/>
        <v>0.99999999999999989</v>
      </c>
      <c r="W132" s="81" t="s">
        <v>82</v>
      </c>
      <c r="X132" s="81" t="s">
        <v>87</v>
      </c>
      <c r="Y132" s="81" t="s">
        <v>460</v>
      </c>
      <c r="Z132" s="81" t="s">
        <v>461</v>
      </c>
      <c r="AA132" s="81" t="s">
        <v>153</v>
      </c>
      <c r="AB132">
        <v>1531273</v>
      </c>
      <c r="AC132" t="s">
        <v>20</v>
      </c>
      <c r="AD132" t="s">
        <v>857</v>
      </c>
      <c r="AE132">
        <v>1.02</v>
      </c>
      <c r="AF132">
        <v>70.319999999999993</v>
      </c>
      <c r="AG132">
        <v>9.34</v>
      </c>
      <c r="AH132">
        <v>94.1</v>
      </c>
      <c r="AI132">
        <v>169</v>
      </c>
      <c r="AJ132">
        <v>78.3</v>
      </c>
      <c r="AK132">
        <v>21.9</v>
      </c>
      <c r="AL132">
        <v>734</v>
      </c>
      <c r="AM132">
        <v>3.96</v>
      </c>
      <c r="AN132">
        <v>10.1</v>
      </c>
      <c r="AO132">
        <v>0.7</v>
      </c>
      <c r="AP132">
        <v>1.2</v>
      </c>
      <c r="AQ132">
        <v>2.7</v>
      </c>
      <c r="AR132">
        <v>71.5</v>
      </c>
      <c r="AS132">
        <v>0.31</v>
      </c>
      <c r="AT132">
        <v>0.74</v>
      </c>
      <c r="AU132">
        <v>0.13</v>
      </c>
      <c r="AV132">
        <v>84</v>
      </c>
      <c r="AW132">
        <v>2.2000000000000002</v>
      </c>
      <c r="AX132">
        <v>9.6000000000000002E-2</v>
      </c>
      <c r="AY132">
        <v>14.6</v>
      </c>
      <c r="AZ132">
        <v>77.8</v>
      </c>
      <c r="BA132">
        <v>1.68</v>
      </c>
      <c r="BB132">
        <v>142.1</v>
      </c>
      <c r="BC132">
        <v>0.16</v>
      </c>
      <c r="BD132">
        <v>8</v>
      </c>
      <c r="BE132">
        <v>2.09</v>
      </c>
      <c r="BF132">
        <v>2.8000000000000001E-2</v>
      </c>
      <c r="BG132">
        <v>0.17</v>
      </c>
      <c r="BH132">
        <v>0.2</v>
      </c>
      <c r="BI132">
        <v>8.1999999999999993</v>
      </c>
      <c r="BJ132">
        <v>0.13</v>
      </c>
      <c r="BK132">
        <v>0.03</v>
      </c>
      <c r="BL132">
        <v>39</v>
      </c>
      <c r="BM132">
        <v>0.3</v>
      </c>
      <c r="BN132">
        <v>0.05</v>
      </c>
      <c r="BO132">
        <v>6.2</v>
      </c>
      <c r="BP132">
        <v>1.1000000000000001</v>
      </c>
      <c r="BQ132">
        <v>0.1</v>
      </c>
      <c r="BR132">
        <v>0.13</v>
      </c>
      <c r="BS132">
        <v>1.1599999999999999</v>
      </c>
      <c r="BT132">
        <v>11.8</v>
      </c>
      <c r="BU132">
        <v>4</v>
      </c>
      <c r="BV132">
        <v>2.5000000000000001E-2</v>
      </c>
      <c r="BW132">
        <v>8.3000000000000007</v>
      </c>
      <c r="BX132">
        <v>12.25</v>
      </c>
      <c r="BY132">
        <v>29.6</v>
      </c>
      <c r="BZ132">
        <v>0.04</v>
      </c>
      <c r="CA132">
        <v>0.5</v>
      </c>
      <c r="CB132">
        <v>0.6</v>
      </c>
      <c r="CC132">
        <v>17.5</v>
      </c>
      <c r="CD132">
        <v>5</v>
      </c>
      <c r="CE132">
        <v>3</v>
      </c>
      <c r="CF132" s="108">
        <f t="shared" si="15"/>
        <v>9.1999999999999993</v>
      </c>
      <c r="CG132" s="108">
        <f t="shared" si="16"/>
        <v>159.97999999999999</v>
      </c>
      <c r="CH132" s="108">
        <f t="shared" si="17"/>
        <v>220.85</v>
      </c>
      <c r="CI132" s="108">
        <f t="shared" si="18"/>
        <v>967.24</v>
      </c>
      <c r="CJ132" s="108">
        <f t="shared" si="19"/>
        <v>563.16</v>
      </c>
      <c r="CK132" s="108">
        <f t="shared" si="20"/>
        <v>839.18000000000006</v>
      </c>
    </row>
    <row r="133" spans="1:89" ht="30" x14ac:dyDescent="0.3">
      <c r="A133" s="78">
        <v>1531274</v>
      </c>
      <c r="B133" s="82" t="s">
        <v>454</v>
      </c>
      <c r="C133" s="79">
        <v>42628</v>
      </c>
      <c r="D133" s="80" t="s">
        <v>28</v>
      </c>
      <c r="E133" s="101" t="s">
        <v>455</v>
      </c>
      <c r="F133" s="81"/>
      <c r="G133" s="81" t="s">
        <v>242</v>
      </c>
      <c r="H133" s="81">
        <v>585935</v>
      </c>
      <c r="I133" s="81">
        <v>6804260</v>
      </c>
      <c r="J133" s="82"/>
      <c r="K133" s="81" t="s">
        <v>20</v>
      </c>
      <c r="L133" s="101" t="s">
        <v>476</v>
      </c>
      <c r="M133" s="81">
        <v>0.45</v>
      </c>
      <c r="N133" s="81" t="s">
        <v>456</v>
      </c>
      <c r="O133" s="81"/>
      <c r="P133" s="84">
        <v>0.15</v>
      </c>
      <c r="Q133" s="84"/>
      <c r="R133" s="84"/>
      <c r="S133" s="84">
        <v>0.8</v>
      </c>
      <c r="T133" s="84">
        <v>0.05</v>
      </c>
      <c r="U133" s="84"/>
      <c r="V133" s="84">
        <f t="shared" si="14"/>
        <v>1</v>
      </c>
      <c r="W133" s="81" t="s">
        <v>82</v>
      </c>
      <c r="X133" s="81" t="s">
        <v>87</v>
      </c>
      <c r="Y133" s="81" t="s">
        <v>462</v>
      </c>
      <c r="Z133" s="81" t="s">
        <v>463</v>
      </c>
      <c r="AA133" s="81" t="s">
        <v>153</v>
      </c>
      <c r="AB133">
        <v>1531274</v>
      </c>
      <c r="AC133" t="s">
        <v>20</v>
      </c>
      <c r="AD133" t="s">
        <v>857</v>
      </c>
      <c r="AE133">
        <v>0.86</v>
      </c>
      <c r="AF133">
        <v>53.3</v>
      </c>
      <c r="AG133">
        <v>6.66</v>
      </c>
      <c r="AH133">
        <v>73.3</v>
      </c>
      <c r="AI133">
        <v>108</v>
      </c>
      <c r="AJ133">
        <v>61.2</v>
      </c>
      <c r="AK133">
        <v>17.8</v>
      </c>
      <c r="AL133">
        <v>681</v>
      </c>
      <c r="AM133">
        <v>3.19</v>
      </c>
      <c r="AN133">
        <v>7.4</v>
      </c>
      <c r="AO133">
        <v>0.5</v>
      </c>
      <c r="AP133">
        <v>5.3</v>
      </c>
      <c r="AQ133">
        <v>2.2000000000000002</v>
      </c>
      <c r="AR133">
        <v>97.5</v>
      </c>
      <c r="AS133">
        <v>0.28000000000000003</v>
      </c>
      <c r="AT133">
        <v>0.5</v>
      </c>
      <c r="AU133">
        <v>0.08</v>
      </c>
      <c r="AV133">
        <v>73</v>
      </c>
      <c r="AW133">
        <v>4</v>
      </c>
      <c r="AX133">
        <v>0.107</v>
      </c>
      <c r="AY133">
        <v>12.2</v>
      </c>
      <c r="AZ133">
        <v>66.400000000000006</v>
      </c>
      <c r="BA133">
        <v>1.56</v>
      </c>
      <c r="BB133">
        <v>101.1</v>
      </c>
      <c r="BC133">
        <v>0.151</v>
      </c>
      <c r="BD133">
        <v>6</v>
      </c>
      <c r="BE133">
        <v>1.66</v>
      </c>
      <c r="BF133">
        <v>2.5999999999999999E-2</v>
      </c>
      <c r="BG133">
        <v>0.11</v>
      </c>
      <c r="BH133">
        <v>0.05</v>
      </c>
      <c r="BI133">
        <v>7.5</v>
      </c>
      <c r="BJ133">
        <v>0.08</v>
      </c>
      <c r="BK133">
        <v>1E-3</v>
      </c>
      <c r="BL133">
        <v>39</v>
      </c>
      <c r="BM133">
        <v>0.3</v>
      </c>
      <c r="BN133">
        <v>0.03</v>
      </c>
      <c r="BO133">
        <v>4.9000000000000004</v>
      </c>
      <c r="BP133">
        <v>0.67</v>
      </c>
      <c r="BQ133">
        <v>0.1</v>
      </c>
      <c r="BR133">
        <v>0.26</v>
      </c>
      <c r="BS133">
        <v>0.28000000000000003</v>
      </c>
      <c r="BT133">
        <v>7</v>
      </c>
      <c r="BU133">
        <v>1.3</v>
      </c>
      <c r="BV133">
        <v>2.5000000000000001E-2</v>
      </c>
      <c r="BW133">
        <v>12</v>
      </c>
      <c r="BX133">
        <v>11.59</v>
      </c>
      <c r="BY133">
        <v>24.8</v>
      </c>
      <c r="BZ133">
        <v>0.03</v>
      </c>
      <c r="CA133">
        <v>2</v>
      </c>
      <c r="CB133">
        <v>0.4</v>
      </c>
      <c r="CC133">
        <v>14</v>
      </c>
      <c r="CD133">
        <v>5</v>
      </c>
      <c r="CE133">
        <v>2</v>
      </c>
      <c r="CF133" s="108">
        <f t="shared" si="15"/>
        <v>12.3</v>
      </c>
      <c r="CG133" s="108">
        <f t="shared" si="16"/>
        <v>133.16</v>
      </c>
      <c r="CH133" s="108">
        <f t="shared" si="17"/>
        <v>160.74</v>
      </c>
      <c r="CI133" s="108">
        <f t="shared" si="18"/>
        <v>895.35</v>
      </c>
      <c r="CJ133" s="108">
        <f t="shared" si="19"/>
        <v>403.55999999999995</v>
      </c>
      <c r="CK133" s="108">
        <f t="shared" si="20"/>
        <v>764.05000000000007</v>
      </c>
    </row>
    <row r="134" spans="1:89" ht="30" x14ac:dyDescent="0.3">
      <c r="A134" s="78">
        <v>1531275</v>
      </c>
      <c r="B134" s="82" t="s">
        <v>454</v>
      </c>
      <c r="C134" s="79">
        <v>42628</v>
      </c>
      <c r="D134" s="80" t="s">
        <v>28</v>
      </c>
      <c r="E134" s="101" t="s">
        <v>455</v>
      </c>
      <c r="F134" s="81"/>
      <c r="G134" s="81" t="s">
        <v>242</v>
      </c>
      <c r="H134" s="81">
        <v>585981</v>
      </c>
      <c r="I134" s="81">
        <v>6804288</v>
      </c>
      <c r="J134" s="82">
        <v>1243</v>
      </c>
      <c r="K134" s="81" t="s">
        <v>20</v>
      </c>
      <c r="L134" s="101" t="s">
        <v>458</v>
      </c>
      <c r="M134" s="81">
        <v>1</v>
      </c>
      <c r="N134" s="81" t="s">
        <v>456</v>
      </c>
      <c r="O134" s="81"/>
      <c r="P134" s="84">
        <v>0.2</v>
      </c>
      <c r="Q134" s="84"/>
      <c r="R134" s="84"/>
      <c r="S134" s="84">
        <v>0.6</v>
      </c>
      <c r="T134" s="84">
        <v>0.2</v>
      </c>
      <c r="U134" s="84"/>
      <c r="V134" s="84">
        <f t="shared" si="14"/>
        <v>1</v>
      </c>
      <c r="W134" s="81" t="s">
        <v>82</v>
      </c>
      <c r="X134" s="81" t="s">
        <v>87</v>
      </c>
      <c r="Y134" s="81" t="s">
        <v>133</v>
      </c>
      <c r="Z134" s="81" t="s">
        <v>464</v>
      </c>
      <c r="AA134" s="81" t="s">
        <v>153</v>
      </c>
      <c r="AB134">
        <v>1531275</v>
      </c>
      <c r="AC134" t="s">
        <v>20</v>
      </c>
      <c r="AD134" t="s">
        <v>857</v>
      </c>
      <c r="AE134">
        <v>0.73</v>
      </c>
      <c r="AF134">
        <v>60.91</v>
      </c>
      <c r="AG134">
        <v>9.9499999999999993</v>
      </c>
      <c r="AH134">
        <v>67.900000000000006</v>
      </c>
      <c r="AI134">
        <v>138</v>
      </c>
      <c r="AJ134">
        <v>97.3</v>
      </c>
      <c r="AK134">
        <v>21.9</v>
      </c>
      <c r="AL134">
        <v>790</v>
      </c>
      <c r="AM134">
        <v>3.48</v>
      </c>
      <c r="AN134">
        <v>6.7</v>
      </c>
      <c r="AO134">
        <v>0.5</v>
      </c>
      <c r="AP134">
        <v>1.9</v>
      </c>
      <c r="AQ134">
        <v>2.2999999999999998</v>
      </c>
      <c r="AR134">
        <v>71.900000000000006</v>
      </c>
      <c r="AS134">
        <v>0.28000000000000003</v>
      </c>
      <c r="AT134">
        <v>0.43</v>
      </c>
      <c r="AU134">
        <v>7.0000000000000007E-2</v>
      </c>
      <c r="AV134">
        <v>79</v>
      </c>
      <c r="AW134">
        <v>2.3199999999999998</v>
      </c>
      <c r="AX134">
        <v>0.108</v>
      </c>
      <c r="AY134">
        <v>13</v>
      </c>
      <c r="AZ134">
        <v>80.900000000000006</v>
      </c>
      <c r="BA134">
        <v>1.73</v>
      </c>
      <c r="BB134">
        <v>114.8</v>
      </c>
      <c r="BC134">
        <v>0.14699999999999999</v>
      </c>
      <c r="BD134">
        <v>6</v>
      </c>
      <c r="BE134">
        <v>1.8</v>
      </c>
      <c r="BF134">
        <v>0.03</v>
      </c>
      <c r="BG134">
        <v>0.11</v>
      </c>
      <c r="BH134">
        <v>0.2</v>
      </c>
      <c r="BI134">
        <v>7.8</v>
      </c>
      <c r="BJ134">
        <v>0.1</v>
      </c>
      <c r="BK134">
        <v>1E-3</v>
      </c>
      <c r="BL134">
        <v>32</v>
      </c>
      <c r="BM134">
        <v>0.05</v>
      </c>
      <c r="BN134">
        <v>0.03</v>
      </c>
      <c r="BO134">
        <v>5.3</v>
      </c>
      <c r="BP134">
        <v>0.79</v>
      </c>
      <c r="BQ134">
        <v>0.1</v>
      </c>
      <c r="BR134">
        <v>0.21</v>
      </c>
      <c r="BS134">
        <v>0.34</v>
      </c>
      <c r="BT134">
        <v>9.4</v>
      </c>
      <c r="BU134">
        <v>8.6</v>
      </c>
      <c r="BV134">
        <v>2.5000000000000001E-2</v>
      </c>
      <c r="BW134">
        <v>11.1</v>
      </c>
      <c r="BX134">
        <v>11.91</v>
      </c>
      <c r="BY134">
        <v>25.1</v>
      </c>
      <c r="BZ134">
        <v>0.03</v>
      </c>
      <c r="CA134">
        <v>0.5</v>
      </c>
      <c r="CB134">
        <v>0.4</v>
      </c>
      <c r="CC134">
        <v>14.5</v>
      </c>
      <c r="CD134">
        <v>5</v>
      </c>
      <c r="CE134">
        <v>2</v>
      </c>
      <c r="CF134" s="108">
        <f t="shared" si="15"/>
        <v>8.9</v>
      </c>
      <c r="CG134" s="108">
        <f t="shared" si="16"/>
        <v>182.24999999999997</v>
      </c>
      <c r="CH134" s="108">
        <f t="shared" si="17"/>
        <v>179.48</v>
      </c>
      <c r="CI134" s="108">
        <f t="shared" si="18"/>
        <v>993.63</v>
      </c>
      <c r="CJ134" s="108">
        <f t="shared" si="19"/>
        <v>488.86</v>
      </c>
      <c r="CK134" s="108">
        <f t="shared" si="20"/>
        <v>913.41000000000008</v>
      </c>
    </row>
    <row r="135" spans="1:89" ht="30" x14ac:dyDescent="0.3">
      <c r="A135" s="78">
        <v>1531276</v>
      </c>
      <c r="B135" s="82" t="s">
        <v>454</v>
      </c>
      <c r="C135" s="79">
        <v>42628</v>
      </c>
      <c r="D135" s="80" t="s">
        <v>28</v>
      </c>
      <c r="E135" s="101" t="s">
        <v>455</v>
      </c>
      <c r="F135" s="81"/>
      <c r="G135" s="81" t="s">
        <v>242</v>
      </c>
      <c r="H135" s="81">
        <v>586031</v>
      </c>
      <c r="I135" s="81">
        <v>6804295</v>
      </c>
      <c r="J135" s="82"/>
      <c r="K135" s="81" t="s">
        <v>20</v>
      </c>
      <c r="L135" s="101" t="s">
        <v>465</v>
      </c>
      <c r="M135" s="81">
        <v>0.8</v>
      </c>
      <c r="N135" s="81" t="s">
        <v>456</v>
      </c>
      <c r="O135" s="81"/>
      <c r="P135" s="84">
        <v>0.3</v>
      </c>
      <c r="Q135" s="84"/>
      <c r="R135" s="84"/>
      <c r="S135" s="84">
        <v>0.5</v>
      </c>
      <c r="T135" s="84">
        <v>0.2</v>
      </c>
      <c r="U135" s="84"/>
      <c r="V135" s="84">
        <f t="shared" si="14"/>
        <v>1</v>
      </c>
      <c r="W135" s="81" t="s">
        <v>466</v>
      </c>
      <c r="X135" s="81" t="s">
        <v>87</v>
      </c>
      <c r="Y135" s="81" t="s">
        <v>125</v>
      </c>
      <c r="Z135" s="81" t="s">
        <v>467</v>
      </c>
      <c r="AA135" s="81" t="s">
        <v>153</v>
      </c>
      <c r="AB135">
        <v>1531276</v>
      </c>
      <c r="AC135" t="s">
        <v>20</v>
      </c>
      <c r="AD135" t="s">
        <v>857</v>
      </c>
      <c r="AE135">
        <v>1.1000000000000001</v>
      </c>
      <c r="AF135">
        <v>44.54</v>
      </c>
      <c r="AG135">
        <v>7.29</v>
      </c>
      <c r="AH135">
        <v>92.3</v>
      </c>
      <c r="AI135">
        <v>112</v>
      </c>
      <c r="AJ135">
        <v>51.1</v>
      </c>
      <c r="AK135">
        <v>17.399999999999999</v>
      </c>
      <c r="AL135">
        <v>681</v>
      </c>
      <c r="AM135">
        <v>3.27</v>
      </c>
      <c r="AN135">
        <v>8</v>
      </c>
      <c r="AO135">
        <v>0.9</v>
      </c>
      <c r="AP135">
        <v>2.4</v>
      </c>
      <c r="AQ135">
        <v>2.4</v>
      </c>
      <c r="AR135">
        <v>56</v>
      </c>
      <c r="AS135">
        <v>0.24</v>
      </c>
      <c r="AT135">
        <v>0.55000000000000004</v>
      </c>
      <c r="AU135">
        <v>0.11</v>
      </c>
      <c r="AV135">
        <v>71</v>
      </c>
      <c r="AW135">
        <v>0.82</v>
      </c>
      <c r="AX135">
        <v>0.10199999999999999</v>
      </c>
      <c r="AY135">
        <v>14.4</v>
      </c>
      <c r="AZ135">
        <v>59.7</v>
      </c>
      <c r="BA135">
        <v>1.05</v>
      </c>
      <c r="BB135">
        <v>160.9</v>
      </c>
      <c r="BC135">
        <v>0.111</v>
      </c>
      <c r="BD135">
        <v>5</v>
      </c>
      <c r="BE135">
        <v>1.92</v>
      </c>
      <c r="BF135">
        <v>2.5999999999999999E-2</v>
      </c>
      <c r="BG135">
        <v>0.09</v>
      </c>
      <c r="BH135">
        <v>0.2</v>
      </c>
      <c r="BI135">
        <v>7.1</v>
      </c>
      <c r="BJ135">
        <v>0.11</v>
      </c>
      <c r="BK135">
        <v>0.03</v>
      </c>
      <c r="BL135">
        <v>42</v>
      </c>
      <c r="BM135">
        <v>0.3</v>
      </c>
      <c r="BN135">
        <v>0.03</v>
      </c>
      <c r="BO135">
        <v>5.5</v>
      </c>
      <c r="BP135">
        <v>0.86</v>
      </c>
      <c r="BQ135">
        <v>0.05</v>
      </c>
      <c r="BR135">
        <v>7.0000000000000007E-2</v>
      </c>
      <c r="BS135">
        <v>1.03</v>
      </c>
      <c r="BT135">
        <v>9.5</v>
      </c>
      <c r="BU135">
        <v>1.2</v>
      </c>
      <c r="BV135">
        <v>2.5000000000000001E-2</v>
      </c>
      <c r="BW135">
        <v>4.5</v>
      </c>
      <c r="BX135">
        <v>10.83</v>
      </c>
      <c r="BY135">
        <v>28.1</v>
      </c>
      <c r="BZ135">
        <v>0.04</v>
      </c>
      <c r="CA135">
        <v>0.5</v>
      </c>
      <c r="CB135">
        <v>0.5</v>
      </c>
      <c r="CC135">
        <v>16</v>
      </c>
      <c r="CD135">
        <v>5</v>
      </c>
      <c r="CE135">
        <v>1</v>
      </c>
      <c r="CF135" s="108">
        <f t="shared" si="15"/>
        <v>8.4</v>
      </c>
      <c r="CG135" s="108">
        <f t="shared" si="16"/>
        <v>112.67</v>
      </c>
      <c r="CH135" s="108">
        <f t="shared" si="17"/>
        <v>165.70000000000002</v>
      </c>
      <c r="CI135" s="108">
        <f t="shared" si="18"/>
        <v>912.54</v>
      </c>
      <c r="CJ135" s="108">
        <f t="shared" si="19"/>
        <v>468.13</v>
      </c>
      <c r="CK135" s="108">
        <f t="shared" si="20"/>
        <v>753.87</v>
      </c>
    </row>
    <row r="136" spans="1:89" ht="30" x14ac:dyDescent="0.3">
      <c r="A136" s="78">
        <v>1531277</v>
      </c>
      <c r="B136" s="82" t="s">
        <v>454</v>
      </c>
      <c r="C136" s="79">
        <v>42628</v>
      </c>
      <c r="D136" s="80" t="s">
        <v>28</v>
      </c>
      <c r="E136" s="101" t="s">
        <v>455</v>
      </c>
      <c r="F136" s="81"/>
      <c r="G136" s="81" t="s">
        <v>242</v>
      </c>
      <c r="H136" s="81">
        <v>586077</v>
      </c>
      <c r="I136" s="81">
        <v>6804306</v>
      </c>
      <c r="J136" s="82">
        <v>1246</v>
      </c>
      <c r="K136" s="81" t="s">
        <v>20</v>
      </c>
      <c r="L136" s="101"/>
      <c r="M136" s="81">
        <v>0.3</v>
      </c>
      <c r="N136" s="81" t="s">
        <v>456</v>
      </c>
      <c r="O136" s="81"/>
      <c r="P136" s="84">
        <v>0.1</v>
      </c>
      <c r="Q136" s="84"/>
      <c r="R136" s="84"/>
      <c r="S136" s="84">
        <v>0.6</v>
      </c>
      <c r="T136" s="84">
        <v>0.3</v>
      </c>
      <c r="U136" s="84"/>
      <c r="V136" s="84">
        <f t="shared" si="14"/>
        <v>1</v>
      </c>
      <c r="W136" s="81" t="s">
        <v>82</v>
      </c>
      <c r="X136" s="81" t="s">
        <v>87</v>
      </c>
      <c r="Y136" s="81" t="s">
        <v>125</v>
      </c>
      <c r="Z136" s="81" t="s">
        <v>468</v>
      </c>
      <c r="AA136" s="81" t="s">
        <v>153</v>
      </c>
      <c r="AB136">
        <v>1531277</v>
      </c>
      <c r="AC136" t="s">
        <v>20</v>
      </c>
      <c r="AD136" t="s">
        <v>857</v>
      </c>
      <c r="AE136">
        <v>1.22</v>
      </c>
      <c r="AF136">
        <v>32.56</v>
      </c>
      <c r="AG136">
        <v>7.11</v>
      </c>
      <c r="AH136">
        <v>90.1</v>
      </c>
      <c r="AI136">
        <v>104</v>
      </c>
      <c r="AJ136">
        <v>38.4</v>
      </c>
      <c r="AK136">
        <v>14.9</v>
      </c>
      <c r="AL136">
        <v>423</v>
      </c>
      <c r="AM136">
        <v>3.19</v>
      </c>
      <c r="AN136">
        <v>11.5</v>
      </c>
      <c r="AO136">
        <v>0.8</v>
      </c>
      <c r="AP136">
        <v>5.8</v>
      </c>
      <c r="AQ136">
        <v>2</v>
      </c>
      <c r="AR136">
        <v>49.5</v>
      </c>
      <c r="AS136">
        <v>0.19</v>
      </c>
      <c r="AT136">
        <v>0.6</v>
      </c>
      <c r="AU136">
        <v>0.13</v>
      </c>
      <c r="AV136">
        <v>73</v>
      </c>
      <c r="AW136">
        <v>0.68</v>
      </c>
      <c r="AX136">
        <v>7.9000000000000001E-2</v>
      </c>
      <c r="AY136">
        <v>11.4</v>
      </c>
      <c r="AZ136">
        <v>51.9</v>
      </c>
      <c r="BA136">
        <v>0.91</v>
      </c>
      <c r="BB136">
        <v>143.4</v>
      </c>
      <c r="BC136">
        <v>8.6999999999999994E-2</v>
      </c>
      <c r="BD136">
        <v>4</v>
      </c>
      <c r="BE136">
        <v>1.81</v>
      </c>
      <c r="BF136">
        <v>2.1999999999999999E-2</v>
      </c>
      <c r="BG136">
        <v>0.09</v>
      </c>
      <c r="BH136">
        <v>0.05</v>
      </c>
      <c r="BI136">
        <v>6.1</v>
      </c>
      <c r="BJ136">
        <v>0.09</v>
      </c>
      <c r="BK136">
        <v>0.04</v>
      </c>
      <c r="BL136">
        <v>35</v>
      </c>
      <c r="BM136">
        <v>0.4</v>
      </c>
      <c r="BN136">
        <v>0.05</v>
      </c>
      <c r="BO136">
        <v>5.6</v>
      </c>
      <c r="BP136">
        <v>0.83</v>
      </c>
      <c r="BQ136">
        <v>0.05</v>
      </c>
      <c r="BR136">
        <v>0.06</v>
      </c>
      <c r="BS136">
        <v>1.08</v>
      </c>
      <c r="BT136">
        <v>9.8000000000000007</v>
      </c>
      <c r="BU136">
        <v>1</v>
      </c>
      <c r="BV136">
        <v>2.5000000000000001E-2</v>
      </c>
      <c r="BW136">
        <v>3.8</v>
      </c>
      <c r="BX136">
        <v>6.78</v>
      </c>
      <c r="BY136">
        <v>21.3</v>
      </c>
      <c r="BZ136">
        <v>0.02</v>
      </c>
      <c r="CA136">
        <v>0.5</v>
      </c>
      <c r="CB136">
        <v>0.1</v>
      </c>
      <c r="CC136">
        <v>15.4</v>
      </c>
      <c r="CD136">
        <v>5</v>
      </c>
      <c r="CE136">
        <v>1</v>
      </c>
      <c r="CF136" s="108">
        <f t="shared" si="15"/>
        <v>11.8</v>
      </c>
      <c r="CG136" s="108">
        <f t="shared" si="16"/>
        <v>91.89</v>
      </c>
      <c r="CH136" s="108">
        <f t="shared" si="17"/>
        <v>157.62</v>
      </c>
      <c r="CI136" s="108">
        <f t="shared" si="18"/>
        <v>630.48</v>
      </c>
      <c r="CJ136" s="108">
        <f t="shared" si="19"/>
        <v>415.56999999999994</v>
      </c>
      <c r="CK136" s="108">
        <f t="shared" si="20"/>
        <v>480.71</v>
      </c>
    </row>
    <row r="137" spans="1:89" ht="30" x14ac:dyDescent="0.3">
      <c r="A137" s="78">
        <v>1531278</v>
      </c>
      <c r="B137" s="82" t="s">
        <v>454</v>
      </c>
      <c r="C137" s="79">
        <v>42628</v>
      </c>
      <c r="D137" s="80" t="s">
        <v>28</v>
      </c>
      <c r="E137" s="101" t="s">
        <v>455</v>
      </c>
      <c r="F137" s="81"/>
      <c r="G137" s="81" t="s">
        <v>242</v>
      </c>
      <c r="H137" s="81">
        <v>586133</v>
      </c>
      <c r="I137" s="81">
        <v>6804293</v>
      </c>
      <c r="J137" s="82"/>
      <c r="K137" s="81" t="s">
        <v>20</v>
      </c>
      <c r="L137" s="101"/>
      <c r="M137" s="81">
        <v>0.8</v>
      </c>
      <c r="N137" s="81" t="s">
        <v>456</v>
      </c>
      <c r="O137" s="81"/>
      <c r="P137" s="84">
        <v>0.1</v>
      </c>
      <c r="Q137" s="84"/>
      <c r="R137" s="84"/>
      <c r="S137" s="84">
        <v>0.8</v>
      </c>
      <c r="T137" s="84">
        <v>0.1</v>
      </c>
      <c r="U137" s="84"/>
      <c r="V137" s="84">
        <f t="shared" si="14"/>
        <v>1</v>
      </c>
      <c r="W137" s="81" t="s">
        <v>82</v>
      </c>
      <c r="X137" s="81" t="s">
        <v>87</v>
      </c>
      <c r="Y137" s="81" t="s">
        <v>469</v>
      </c>
      <c r="Z137" s="81" t="s">
        <v>470</v>
      </c>
      <c r="AA137" s="81" t="s">
        <v>153</v>
      </c>
      <c r="AB137">
        <v>1531278</v>
      </c>
      <c r="AC137" t="s">
        <v>20</v>
      </c>
      <c r="AD137" t="s">
        <v>857</v>
      </c>
      <c r="AE137">
        <v>0.79</v>
      </c>
      <c r="AF137">
        <v>52.77</v>
      </c>
      <c r="AG137">
        <v>6.09</v>
      </c>
      <c r="AH137">
        <v>70.3</v>
      </c>
      <c r="AI137">
        <v>91</v>
      </c>
      <c r="AJ137">
        <v>64.599999999999994</v>
      </c>
      <c r="AK137">
        <v>18.399999999999999</v>
      </c>
      <c r="AL137">
        <v>709</v>
      </c>
      <c r="AM137">
        <v>3.29</v>
      </c>
      <c r="AN137">
        <v>8</v>
      </c>
      <c r="AO137">
        <v>0.7</v>
      </c>
      <c r="AP137">
        <v>1.7</v>
      </c>
      <c r="AQ137">
        <v>2.6</v>
      </c>
      <c r="AR137">
        <v>65</v>
      </c>
      <c r="AS137">
        <v>0.17</v>
      </c>
      <c r="AT137">
        <v>0.51</v>
      </c>
      <c r="AU137">
        <v>0.09</v>
      </c>
      <c r="AV137">
        <v>75</v>
      </c>
      <c r="AW137">
        <v>1.91</v>
      </c>
      <c r="AX137">
        <v>0.10199999999999999</v>
      </c>
      <c r="AY137">
        <v>14.2</v>
      </c>
      <c r="AZ137">
        <v>66.400000000000006</v>
      </c>
      <c r="BA137">
        <v>1.29</v>
      </c>
      <c r="BB137">
        <v>122.7</v>
      </c>
      <c r="BC137">
        <v>0.13100000000000001</v>
      </c>
      <c r="BD137">
        <v>5</v>
      </c>
      <c r="BE137">
        <v>1.7</v>
      </c>
      <c r="BF137">
        <v>2.7E-2</v>
      </c>
      <c r="BG137">
        <v>0.08</v>
      </c>
      <c r="BH137">
        <v>0.2</v>
      </c>
      <c r="BI137">
        <v>7.2</v>
      </c>
      <c r="BJ137">
        <v>0.08</v>
      </c>
      <c r="BK137">
        <v>1E-3</v>
      </c>
      <c r="BL137">
        <v>24</v>
      </c>
      <c r="BM137">
        <v>0.4</v>
      </c>
      <c r="BN137">
        <v>0.03</v>
      </c>
      <c r="BO137">
        <v>5.2</v>
      </c>
      <c r="BP137">
        <v>0.69</v>
      </c>
      <c r="BQ137">
        <v>0.05</v>
      </c>
      <c r="BR137">
        <v>0.15</v>
      </c>
      <c r="BS137">
        <v>0.74</v>
      </c>
      <c r="BT137">
        <v>7.1</v>
      </c>
      <c r="BU137">
        <v>1</v>
      </c>
      <c r="BV137">
        <v>2.5000000000000001E-2</v>
      </c>
      <c r="BW137">
        <v>8</v>
      </c>
      <c r="BX137">
        <v>11.72</v>
      </c>
      <c r="BY137">
        <v>28</v>
      </c>
      <c r="BZ137">
        <v>0.03</v>
      </c>
      <c r="CA137">
        <v>0.5</v>
      </c>
      <c r="CB137">
        <v>0.6</v>
      </c>
      <c r="CC137">
        <v>13.7</v>
      </c>
      <c r="CD137">
        <v>5</v>
      </c>
      <c r="CE137">
        <v>1</v>
      </c>
      <c r="CF137" s="108">
        <f t="shared" si="15"/>
        <v>7.7</v>
      </c>
      <c r="CG137" s="108">
        <f t="shared" si="16"/>
        <v>134.19999999999999</v>
      </c>
      <c r="CH137" s="108">
        <f t="shared" si="17"/>
        <v>126.01000000000002</v>
      </c>
      <c r="CI137" s="108">
        <f t="shared" si="18"/>
        <v>910.29</v>
      </c>
      <c r="CJ137" s="108">
        <f t="shared" si="19"/>
        <v>407.46</v>
      </c>
      <c r="CK137" s="108">
        <f t="shared" si="20"/>
        <v>796.07999999999993</v>
      </c>
    </row>
    <row r="138" spans="1:89" ht="30" x14ac:dyDescent="0.3">
      <c r="A138" s="78">
        <v>1531279</v>
      </c>
      <c r="B138" s="82" t="s">
        <v>454</v>
      </c>
      <c r="C138" s="79">
        <v>42628</v>
      </c>
      <c r="D138" s="80" t="s">
        <v>28</v>
      </c>
      <c r="E138" s="101" t="s">
        <v>455</v>
      </c>
      <c r="F138" s="81"/>
      <c r="G138" s="81" t="s">
        <v>242</v>
      </c>
      <c r="H138" s="81">
        <v>586178</v>
      </c>
      <c r="I138" s="81">
        <v>6804312</v>
      </c>
      <c r="J138" s="82">
        <v>1243</v>
      </c>
      <c r="K138" s="81" t="s">
        <v>20</v>
      </c>
      <c r="L138" s="101" t="s">
        <v>458</v>
      </c>
      <c r="M138" s="81">
        <v>0.4</v>
      </c>
      <c r="N138" s="81" t="s">
        <v>456</v>
      </c>
      <c r="O138" s="81"/>
      <c r="P138" s="84">
        <v>0.1</v>
      </c>
      <c r="Q138" s="84"/>
      <c r="R138" s="84"/>
      <c r="S138" s="84">
        <v>0.8</v>
      </c>
      <c r="T138" s="84">
        <v>0.1</v>
      </c>
      <c r="U138" s="84"/>
      <c r="V138" s="84">
        <f t="shared" si="14"/>
        <v>1</v>
      </c>
      <c r="W138" s="81" t="s">
        <v>82</v>
      </c>
      <c r="X138" s="81" t="s">
        <v>87</v>
      </c>
      <c r="Y138" s="81" t="s">
        <v>125</v>
      </c>
      <c r="Z138" s="81" t="s">
        <v>467</v>
      </c>
      <c r="AA138" s="81" t="s">
        <v>141</v>
      </c>
      <c r="AB138">
        <v>1531279</v>
      </c>
      <c r="AC138" t="s">
        <v>20</v>
      </c>
      <c r="AD138" t="s">
        <v>857</v>
      </c>
      <c r="AE138">
        <v>1.01</v>
      </c>
      <c r="AF138">
        <v>49.43</v>
      </c>
      <c r="AG138">
        <v>8.06</v>
      </c>
      <c r="AH138">
        <v>88.2</v>
      </c>
      <c r="AI138">
        <v>106</v>
      </c>
      <c r="AJ138">
        <v>59.2</v>
      </c>
      <c r="AK138">
        <v>17.2</v>
      </c>
      <c r="AL138">
        <v>389</v>
      </c>
      <c r="AM138">
        <v>3.31</v>
      </c>
      <c r="AN138">
        <v>6.9</v>
      </c>
      <c r="AO138">
        <v>0.9</v>
      </c>
      <c r="AP138">
        <v>1.6</v>
      </c>
      <c r="AQ138">
        <v>3.3</v>
      </c>
      <c r="AR138">
        <v>52.8</v>
      </c>
      <c r="AS138">
        <v>0.19</v>
      </c>
      <c r="AT138">
        <v>0.69</v>
      </c>
      <c r="AU138">
        <v>0.13</v>
      </c>
      <c r="AV138">
        <v>75</v>
      </c>
      <c r="AW138">
        <v>0.74</v>
      </c>
      <c r="AX138">
        <v>7.8E-2</v>
      </c>
      <c r="AY138">
        <v>15.5</v>
      </c>
      <c r="AZ138">
        <v>64.599999999999994</v>
      </c>
      <c r="BA138">
        <v>1.1299999999999999</v>
      </c>
      <c r="BB138">
        <v>163.4</v>
      </c>
      <c r="BC138">
        <v>0.122</v>
      </c>
      <c r="BD138">
        <v>3</v>
      </c>
      <c r="BE138">
        <v>2.0099999999999998</v>
      </c>
      <c r="BF138">
        <v>2.1000000000000001E-2</v>
      </c>
      <c r="BG138">
        <v>0.09</v>
      </c>
      <c r="BH138">
        <v>0.05</v>
      </c>
      <c r="BI138">
        <v>7.7</v>
      </c>
      <c r="BJ138">
        <v>0.12</v>
      </c>
      <c r="BK138">
        <v>0.02</v>
      </c>
      <c r="BL138">
        <v>40</v>
      </c>
      <c r="BM138">
        <v>0.4</v>
      </c>
      <c r="BN138">
        <v>0.03</v>
      </c>
      <c r="BO138">
        <v>6.1</v>
      </c>
      <c r="BP138">
        <v>0.88</v>
      </c>
      <c r="BQ138">
        <v>0.05</v>
      </c>
      <c r="BR138">
        <v>0.13</v>
      </c>
      <c r="BS138">
        <v>1.3</v>
      </c>
      <c r="BT138">
        <v>11.1</v>
      </c>
      <c r="BU138">
        <v>1.4</v>
      </c>
      <c r="BV138">
        <v>2.5000000000000001E-2</v>
      </c>
      <c r="BW138">
        <v>7</v>
      </c>
      <c r="BX138">
        <v>10.77</v>
      </c>
      <c r="BY138">
        <v>30</v>
      </c>
      <c r="BZ138">
        <v>0.03</v>
      </c>
      <c r="CA138">
        <v>0.5</v>
      </c>
      <c r="CB138">
        <v>0.6</v>
      </c>
      <c r="CC138">
        <v>17.7</v>
      </c>
      <c r="CD138">
        <v>5</v>
      </c>
      <c r="CE138">
        <v>1</v>
      </c>
      <c r="CF138" s="108">
        <f t="shared" si="15"/>
        <v>7.6</v>
      </c>
      <c r="CG138" s="108">
        <f t="shared" si="16"/>
        <v>125.66999999999999</v>
      </c>
      <c r="CH138" s="108">
        <f t="shared" si="17"/>
        <v>155.92000000000002</v>
      </c>
      <c r="CI138" s="108">
        <f t="shared" si="18"/>
        <v>621.48</v>
      </c>
      <c r="CJ138" s="108">
        <f t="shared" si="19"/>
        <v>474.28999999999996</v>
      </c>
      <c r="CK138" s="108">
        <f t="shared" si="20"/>
        <v>469.71999999999997</v>
      </c>
    </row>
    <row r="139" spans="1:89" ht="30" x14ac:dyDescent="0.3">
      <c r="A139" s="78">
        <v>1531280</v>
      </c>
      <c r="B139" s="82" t="s">
        <v>454</v>
      </c>
      <c r="C139" s="79">
        <v>42628</v>
      </c>
      <c r="D139" s="80" t="s">
        <v>28</v>
      </c>
      <c r="E139" s="101" t="s">
        <v>455</v>
      </c>
      <c r="F139" s="81"/>
      <c r="G139" s="81" t="s">
        <v>242</v>
      </c>
      <c r="H139" s="81">
        <v>586229</v>
      </c>
      <c r="I139" s="81">
        <v>6804320</v>
      </c>
      <c r="J139" s="82">
        <v>1245</v>
      </c>
      <c r="K139" s="81" t="s">
        <v>20</v>
      </c>
      <c r="L139" s="101"/>
      <c r="M139" s="81">
        <v>0.5</v>
      </c>
      <c r="N139" s="81" t="s">
        <v>456</v>
      </c>
      <c r="O139" s="81"/>
      <c r="P139" s="84" t="s">
        <v>471</v>
      </c>
      <c r="Q139" s="84"/>
      <c r="R139" s="84"/>
      <c r="S139" s="84">
        <v>0.9</v>
      </c>
      <c r="T139" s="84">
        <v>0.1</v>
      </c>
      <c r="U139" s="84"/>
      <c r="V139" s="84">
        <f t="shared" si="14"/>
        <v>1</v>
      </c>
      <c r="W139" s="81" t="s">
        <v>82</v>
      </c>
      <c r="X139" s="81" t="s">
        <v>87</v>
      </c>
      <c r="Y139" s="81" t="s">
        <v>125</v>
      </c>
      <c r="Z139" s="81" t="s">
        <v>467</v>
      </c>
      <c r="AA139" s="81" t="s">
        <v>153</v>
      </c>
      <c r="AB139">
        <v>1531280</v>
      </c>
      <c r="AC139" t="s">
        <v>20</v>
      </c>
      <c r="AD139" t="s">
        <v>857</v>
      </c>
      <c r="AE139">
        <v>1.1499999999999999</v>
      </c>
      <c r="AF139">
        <v>59.73</v>
      </c>
      <c r="AG139">
        <v>7.29</v>
      </c>
      <c r="AH139">
        <v>80.099999999999994</v>
      </c>
      <c r="AI139">
        <v>123</v>
      </c>
      <c r="AJ139">
        <v>51.4</v>
      </c>
      <c r="AK139">
        <v>17.899999999999999</v>
      </c>
      <c r="AL139">
        <v>582</v>
      </c>
      <c r="AM139">
        <v>3.81</v>
      </c>
      <c r="AN139">
        <v>8.9</v>
      </c>
      <c r="AO139">
        <v>0.8</v>
      </c>
      <c r="AP139">
        <v>3.3</v>
      </c>
      <c r="AQ139">
        <v>3.1</v>
      </c>
      <c r="AR139">
        <v>47.6</v>
      </c>
      <c r="AS139">
        <v>0.21</v>
      </c>
      <c r="AT139">
        <v>0.63</v>
      </c>
      <c r="AU139">
        <v>0.13</v>
      </c>
      <c r="AV139">
        <v>80</v>
      </c>
      <c r="AW139">
        <v>0.72</v>
      </c>
      <c r="AX139">
        <v>7.4999999999999997E-2</v>
      </c>
      <c r="AY139">
        <v>16.5</v>
      </c>
      <c r="AZ139">
        <v>65.8</v>
      </c>
      <c r="BA139">
        <v>1.1299999999999999</v>
      </c>
      <c r="BB139">
        <v>152.9</v>
      </c>
      <c r="BC139">
        <v>0.128</v>
      </c>
      <c r="BD139">
        <v>4</v>
      </c>
      <c r="BE139">
        <v>2.04</v>
      </c>
      <c r="BF139">
        <v>2.1999999999999999E-2</v>
      </c>
      <c r="BG139">
        <v>0.09</v>
      </c>
      <c r="BH139">
        <v>0.05</v>
      </c>
      <c r="BI139">
        <v>8.3000000000000007</v>
      </c>
      <c r="BJ139">
        <v>0.12</v>
      </c>
      <c r="BK139">
        <v>1E-3</v>
      </c>
      <c r="BL139">
        <v>57</v>
      </c>
      <c r="BM139">
        <v>0.5</v>
      </c>
      <c r="BN139">
        <v>0.03</v>
      </c>
      <c r="BO139">
        <v>6.2</v>
      </c>
      <c r="BP139">
        <v>0.93</v>
      </c>
      <c r="BQ139">
        <v>0.05</v>
      </c>
      <c r="BR139">
        <v>0.09</v>
      </c>
      <c r="BS139">
        <v>1.06</v>
      </c>
      <c r="BT139">
        <v>10.8</v>
      </c>
      <c r="BU139">
        <v>1</v>
      </c>
      <c r="BV139">
        <v>2.5000000000000001E-2</v>
      </c>
      <c r="BW139">
        <v>5.6</v>
      </c>
      <c r="BX139">
        <v>12.27</v>
      </c>
      <c r="BY139">
        <v>31.1</v>
      </c>
      <c r="BZ139">
        <v>0.03</v>
      </c>
      <c r="CA139">
        <v>0.5</v>
      </c>
      <c r="CB139">
        <v>0.6</v>
      </c>
      <c r="CC139">
        <v>17.8</v>
      </c>
      <c r="CD139">
        <v>5</v>
      </c>
      <c r="CE139">
        <v>3</v>
      </c>
      <c r="CF139" s="108">
        <f t="shared" si="15"/>
        <v>11.3</v>
      </c>
      <c r="CG139" s="108">
        <f t="shared" si="16"/>
        <v>119.04999999999998</v>
      </c>
      <c r="CH139" s="108">
        <f t="shared" si="17"/>
        <v>193.66000000000003</v>
      </c>
      <c r="CI139" s="108">
        <f t="shared" si="18"/>
        <v>798.95999999999992</v>
      </c>
      <c r="CJ139" s="108">
        <f t="shared" si="19"/>
        <v>474.41999999999996</v>
      </c>
      <c r="CK139" s="108">
        <f t="shared" si="20"/>
        <v>656.26</v>
      </c>
    </row>
    <row r="140" spans="1:89" ht="30" x14ac:dyDescent="0.3">
      <c r="A140" s="78">
        <v>1531281</v>
      </c>
      <c r="B140" s="82" t="s">
        <v>454</v>
      </c>
      <c r="C140" s="79">
        <v>42628</v>
      </c>
      <c r="D140" s="80" t="s">
        <v>28</v>
      </c>
      <c r="E140" s="101" t="s">
        <v>455</v>
      </c>
      <c r="F140" s="81"/>
      <c r="G140" s="81" t="s">
        <v>242</v>
      </c>
      <c r="H140" s="81">
        <v>586283</v>
      </c>
      <c r="I140" s="81">
        <v>6804329</v>
      </c>
      <c r="J140" s="82"/>
      <c r="K140" s="81" t="s">
        <v>20</v>
      </c>
      <c r="L140" s="101" t="s">
        <v>475</v>
      </c>
      <c r="M140" s="81">
        <v>0.5</v>
      </c>
      <c r="N140" s="81" t="s">
        <v>472</v>
      </c>
      <c r="O140" s="81"/>
      <c r="P140" s="84" t="s">
        <v>471</v>
      </c>
      <c r="Q140" s="84"/>
      <c r="R140" s="84"/>
      <c r="S140" s="84">
        <v>0.5</v>
      </c>
      <c r="T140" s="84">
        <v>0.1</v>
      </c>
      <c r="U140" s="84"/>
      <c r="V140" s="84">
        <f t="shared" si="14"/>
        <v>0.6</v>
      </c>
      <c r="W140" s="81" t="s">
        <v>88</v>
      </c>
      <c r="X140" s="81" t="s">
        <v>87</v>
      </c>
      <c r="Y140" s="81" t="s">
        <v>473</v>
      </c>
      <c r="Z140" s="81" t="s">
        <v>474</v>
      </c>
      <c r="AA140" s="81" t="s">
        <v>153</v>
      </c>
      <c r="AB140">
        <v>1531281</v>
      </c>
      <c r="AC140" t="s">
        <v>20</v>
      </c>
      <c r="AD140" t="s">
        <v>857</v>
      </c>
      <c r="AE140">
        <v>1.46</v>
      </c>
      <c r="AF140">
        <v>65.72</v>
      </c>
      <c r="AG140">
        <v>8.7200000000000006</v>
      </c>
      <c r="AH140">
        <v>79.2</v>
      </c>
      <c r="AI140">
        <v>134</v>
      </c>
      <c r="AJ140">
        <v>50.4</v>
      </c>
      <c r="AK140">
        <v>15</v>
      </c>
      <c r="AL140">
        <v>499</v>
      </c>
      <c r="AM140">
        <v>3.04</v>
      </c>
      <c r="AN140">
        <v>8.4</v>
      </c>
      <c r="AO140">
        <v>1.3</v>
      </c>
      <c r="AP140">
        <v>10</v>
      </c>
      <c r="AQ140">
        <v>2.8</v>
      </c>
      <c r="AR140">
        <v>64.5</v>
      </c>
      <c r="AS140">
        <v>0.23</v>
      </c>
      <c r="AT140">
        <v>0.78</v>
      </c>
      <c r="AU140">
        <v>0.17</v>
      </c>
      <c r="AV140">
        <v>66</v>
      </c>
      <c r="AW140">
        <v>0.86</v>
      </c>
      <c r="AX140">
        <v>7.5999999999999998E-2</v>
      </c>
      <c r="AY140">
        <v>19.899999999999999</v>
      </c>
      <c r="AZ140">
        <v>46.8</v>
      </c>
      <c r="BA140">
        <v>0.82</v>
      </c>
      <c r="BB140">
        <v>193.6</v>
      </c>
      <c r="BC140">
        <v>7.6999999999999999E-2</v>
      </c>
      <c r="BD140">
        <v>5</v>
      </c>
      <c r="BE140">
        <v>1.94</v>
      </c>
      <c r="BF140">
        <v>2.1999999999999999E-2</v>
      </c>
      <c r="BG140">
        <v>0.1</v>
      </c>
      <c r="BH140">
        <v>0.05</v>
      </c>
      <c r="BI140">
        <v>7.2</v>
      </c>
      <c r="BJ140">
        <v>0.12</v>
      </c>
      <c r="BK140">
        <v>0.05</v>
      </c>
      <c r="BL140">
        <v>52</v>
      </c>
      <c r="BM140">
        <v>0.5</v>
      </c>
      <c r="BN140">
        <v>0.04</v>
      </c>
      <c r="BO140">
        <v>5.8</v>
      </c>
      <c r="BP140">
        <v>0.97</v>
      </c>
      <c r="BQ140">
        <v>0.05</v>
      </c>
      <c r="BR140">
        <v>7.0000000000000007E-2</v>
      </c>
      <c r="BS140">
        <v>1.5</v>
      </c>
      <c r="BT140">
        <v>11.1</v>
      </c>
      <c r="BU140">
        <v>1.1000000000000001</v>
      </c>
      <c r="BV140">
        <v>2.5000000000000001E-2</v>
      </c>
      <c r="BW140">
        <v>4.0999999999999996</v>
      </c>
      <c r="BX140">
        <v>13.84</v>
      </c>
      <c r="BY140">
        <v>34.200000000000003</v>
      </c>
      <c r="BZ140">
        <v>0.04</v>
      </c>
      <c r="CA140">
        <v>0.5</v>
      </c>
      <c r="CB140">
        <v>0.7</v>
      </c>
      <c r="CC140">
        <v>17</v>
      </c>
      <c r="CD140">
        <v>5</v>
      </c>
      <c r="CE140">
        <v>1</v>
      </c>
      <c r="CF140" s="108">
        <f t="shared" si="15"/>
        <v>16</v>
      </c>
      <c r="CG140" s="108">
        <f t="shared" si="16"/>
        <v>98.879999999999981</v>
      </c>
      <c r="CH140" s="108">
        <f t="shared" si="17"/>
        <v>206.06</v>
      </c>
      <c r="CI140" s="108">
        <f t="shared" si="18"/>
        <v>772.92000000000007</v>
      </c>
      <c r="CJ140" s="108">
        <f t="shared" si="19"/>
        <v>531.64</v>
      </c>
      <c r="CK140" s="108">
        <f t="shared" si="20"/>
        <v>568.9</v>
      </c>
    </row>
    <row r="141" spans="1:89" ht="30" x14ac:dyDescent="0.3">
      <c r="A141" s="78">
        <v>1531282</v>
      </c>
      <c r="B141" s="82" t="s">
        <v>454</v>
      </c>
      <c r="C141" s="79">
        <v>42628</v>
      </c>
      <c r="D141" s="80" t="s">
        <v>28</v>
      </c>
      <c r="E141" s="101" t="s">
        <v>455</v>
      </c>
      <c r="F141" s="81"/>
      <c r="G141" s="81" t="s">
        <v>242</v>
      </c>
      <c r="H141" s="81">
        <v>586328</v>
      </c>
      <c r="I141" s="81">
        <v>6804334</v>
      </c>
      <c r="J141" s="82">
        <v>1241</v>
      </c>
      <c r="K141" s="81" t="s">
        <v>20</v>
      </c>
      <c r="L141" s="101" t="s">
        <v>477</v>
      </c>
      <c r="M141" s="81">
        <v>0.7</v>
      </c>
      <c r="N141" s="81" t="s">
        <v>456</v>
      </c>
      <c r="O141" s="81"/>
      <c r="P141" s="84" t="s">
        <v>471</v>
      </c>
      <c r="Q141" s="84"/>
      <c r="R141" s="84"/>
      <c r="S141" s="84">
        <v>0.9</v>
      </c>
      <c r="T141" s="84">
        <v>0.1</v>
      </c>
      <c r="U141" s="84"/>
      <c r="V141" s="84">
        <f t="shared" si="14"/>
        <v>1</v>
      </c>
      <c r="W141" s="81" t="s">
        <v>83</v>
      </c>
      <c r="X141" s="81" t="s">
        <v>360</v>
      </c>
      <c r="Y141" s="81" t="s">
        <v>125</v>
      </c>
      <c r="Z141" s="81" t="s">
        <v>464</v>
      </c>
      <c r="AA141" s="81" t="s">
        <v>153</v>
      </c>
      <c r="AB141">
        <v>1531282</v>
      </c>
      <c r="AC141" t="s">
        <v>20</v>
      </c>
      <c r="AD141" t="s">
        <v>857</v>
      </c>
      <c r="AE141">
        <v>0.97</v>
      </c>
      <c r="AF141">
        <v>52.57</v>
      </c>
      <c r="AG141">
        <v>5.77</v>
      </c>
      <c r="AH141">
        <v>58</v>
      </c>
      <c r="AI141">
        <v>61</v>
      </c>
      <c r="AJ141">
        <v>87.2</v>
      </c>
      <c r="AK141">
        <v>18.100000000000001</v>
      </c>
      <c r="AL141">
        <v>508</v>
      </c>
      <c r="AM141">
        <v>3.19</v>
      </c>
      <c r="AN141">
        <v>7.8</v>
      </c>
      <c r="AO141">
        <v>0.6</v>
      </c>
      <c r="AP141">
        <v>1.8</v>
      </c>
      <c r="AQ141">
        <v>2.2000000000000002</v>
      </c>
      <c r="AR141">
        <v>42.6</v>
      </c>
      <c r="AS141">
        <v>0.17</v>
      </c>
      <c r="AT141">
        <v>0.52</v>
      </c>
      <c r="AU141">
        <v>0.09</v>
      </c>
      <c r="AV141">
        <v>70</v>
      </c>
      <c r="AW141">
        <v>0.71</v>
      </c>
      <c r="AX141">
        <v>6.2E-2</v>
      </c>
      <c r="AY141">
        <v>12.4</v>
      </c>
      <c r="AZ141">
        <v>71.3</v>
      </c>
      <c r="BA141">
        <v>1.24</v>
      </c>
      <c r="BB141">
        <v>113.5</v>
      </c>
      <c r="BC141">
        <v>0.121</v>
      </c>
      <c r="BD141">
        <v>4</v>
      </c>
      <c r="BE141">
        <v>1.82</v>
      </c>
      <c r="BF141">
        <v>2.3E-2</v>
      </c>
      <c r="BG141">
        <v>0.08</v>
      </c>
      <c r="BH141">
        <v>0.2</v>
      </c>
      <c r="BI141">
        <v>6.9</v>
      </c>
      <c r="BJ141">
        <v>0.08</v>
      </c>
      <c r="BK141">
        <v>1E-3</v>
      </c>
      <c r="BL141">
        <v>22</v>
      </c>
      <c r="BM141">
        <v>0.2</v>
      </c>
      <c r="BN141">
        <v>0.03</v>
      </c>
      <c r="BO141">
        <v>5.0999999999999996</v>
      </c>
      <c r="BP141">
        <v>0.66</v>
      </c>
      <c r="BQ141">
        <v>0.05</v>
      </c>
      <c r="BR141">
        <v>0.06</v>
      </c>
      <c r="BS141">
        <v>1.02</v>
      </c>
      <c r="BT141">
        <v>7.3</v>
      </c>
      <c r="BU141">
        <v>0.8</v>
      </c>
      <c r="BV141">
        <v>2.5000000000000001E-2</v>
      </c>
      <c r="BW141">
        <v>4.7</v>
      </c>
      <c r="BX141">
        <v>8.7899999999999991</v>
      </c>
      <c r="BY141">
        <v>25.2</v>
      </c>
      <c r="BZ141">
        <v>0.03</v>
      </c>
      <c r="CA141">
        <v>0.5</v>
      </c>
      <c r="CB141">
        <v>0.5</v>
      </c>
      <c r="CC141">
        <v>15.3</v>
      </c>
      <c r="CD141">
        <v>5</v>
      </c>
      <c r="CE141">
        <v>1</v>
      </c>
      <c r="CF141" s="108">
        <f t="shared" si="15"/>
        <v>7.8</v>
      </c>
      <c r="CG141" s="108">
        <f t="shared" si="16"/>
        <v>160.45000000000002</v>
      </c>
      <c r="CH141" s="108">
        <f t="shared" si="17"/>
        <v>93.72</v>
      </c>
      <c r="CI141" s="108">
        <f t="shared" si="18"/>
        <v>676.54</v>
      </c>
      <c r="CJ141" s="108">
        <f t="shared" si="19"/>
        <v>378.04</v>
      </c>
      <c r="CK141" s="108">
        <f t="shared" si="20"/>
        <v>617.46</v>
      </c>
    </row>
    <row r="142" spans="1:89" ht="30" x14ac:dyDescent="0.3">
      <c r="A142" s="78">
        <v>1531283</v>
      </c>
      <c r="B142" s="82" t="s">
        <v>454</v>
      </c>
      <c r="C142" s="79">
        <v>42628</v>
      </c>
      <c r="D142" s="80" t="s">
        <v>28</v>
      </c>
      <c r="E142" s="101" t="s">
        <v>455</v>
      </c>
      <c r="F142" s="81"/>
      <c r="G142" s="81" t="s">
        <v>242</v>
      </c>
      <c r="H142" s="81">
        <v>586381</v>
      </c>
      <c r="I142" s="81">
        <v>6804334</v>
      </c>
      <c r="J142" s="82">
        <v>1221</v>
      </c>
      <c r="K142" s="81" t="s">
        <v>20</v>
      </c>
      <c r="L142" s="101" t="s">
        <v>478</v>
      </c>
      <c r="M142" s="81">
        <v>0.5</v>
      </c>
      <c r="N142" s="81" t="s">
        <v>456</v>
      </c>
      <c r="O142" s="81"/>
      <c r="P142" s="84" t="s">
        <v>471</v>
      </c>
      <c r="Q142" s="84"/>
      <c r="R142" s="84"/>
      <c r="S142" s="84">
        <v>0.9</v>
      </c>
      <c r="T142" s="84">
        <v>0.1</v>
      </c>
      <c r="U142" s="84"/>
      <c r="V142" s="84">
        <f t="shared" si="14"/>
        <v>1</v>
      </c>
      <c r="W142" s="81" t="s">
        <v>82</v>
      </c>
      <c r="X142" s="81" t="s">
        <v>87</v>
      </c>
      <c r="Y142" s="81" t="s">
        <v>133</v>
      </c>
      <c r="Z142" s="81" t="s">
        <v>464</v>
      </c>
      <c r="AA142" s="81" t="s">
        <v>146</v>
      </c>
      <c r="AB142">
        <v>1531283</v>
      </c>
      <c r="AC142" t="s">
        <v>20</v>
      </c>
      <c r="AD142" t="s">
        <v>857</v>
      </c>
      <c r="AE142">
        <v>1.1399999999999999</v>
      </c>
      <c r="AF142">
        <v>63.99</v>
      </c>
      <c r="AG142">
        <v>10.93</v>
      </c>
      <c r="AH142">
        <v>104.7</v>
      </c>
      <c r="AI142">
        <v>147</v>
      </c>
      <c r="AJ142">
        <v>78.599999999999994</v>
      </c>
      <c r="AK142">
        <v>23.4</v>
      </c>
      <c r="AL142">
        <v>906</v>
      </c>
      <c r="AM142">
        <v>4.16</v>
      </c>
      <c r="AN142">
        <v>11.3</v>
      </c>
      <c r="AO142">
        <v>0.6</v>
      </c>
      <c r="AP142">
        <v>2.9</v>
      </c>
      <c r="AQ142">
        <v>3</v>
      </c>
      <c r="AR142">
        <v>56</v>
      </c>
      <c r="AS142">
        <v>0.42</v>
      </c>
      <c r="AT142">
        <v>0.73</v>
      </c>
      <c r="AU142">
        <v>0.15</v>
      </c>
      <c r="AV142">
        <v>85</v>
      </c>
      <c r="AW142">
        <v>1.32</v>
      </c>
      <c r="AX142">
        <v>9.0999999999999998E-2</v>
      </c>
      <c r="AY142">
        <v>16</v>
      </c>
      <c r="AZ142">
        <v>81.900000000000006</v>
      </c>
      <c r="BA142">
        <v>1.79</v>
      </c>
      <c r="BB142">
        <v>154.4</v>
      </c>
      <c r="BC142">
        <v>0.13700000000000001</v>
      </c>
      <c r="BD142">
        <v>7</v>
      </c>
      <c r="BE142">
        <v>2.2999999999999998</v>
      </c>
      <c r="BF142">
        <v>2.7E-2</v>
      </c>
      <c r="BG142">
        <v>0.2</v>
      </c>
      <c r="BH142">
        <v>0.2</v>
      </c>
      <c r="BI142">
        <v>8.3000000000000007</v>
      </c>
      <c r="BJ142">
        <v>0.14000000000000001</v>
      </c>
      <c r="BK142">
        <v>1E-3</v>
      </c>
      <c r="BL142">
        <v>44</v>
      </c>
      <c r="BM142">
        <v>0.4</v>
      </c>
      <c r="BN142">
        <v>0.06</v>
      </c>
      <c r="BO142">
        <v>6.6</v>
      </c>
      <c r="BP142">
        <v>1.17</v>
      </c>
      <c r="BQ142">
        <v>0.05</v>
      </c>
      <c r="BR142">
        <v>0.15</v>
      </c>
      <c r="BS142">
        <v>0.73</v>
      </c>
      <c r="BT142">
        <v>12.8</v>
      </c>
      <c r="BU142">
        <v>2.6</v>
      </c>
      <c r="BV142">
        <v>2.5000000000000001E-2</v>
      </c>
      <c r="BW142">
        <v>8.6</v>
      </c>
      <c r="BX142">
        <v>12.16</v>
      </c>
      <c r="BY142">
        <v>32.1</v>
      </c>
      <c r="BZ142">
        <v>0.04</v>
      </c>
      <c r="CA142">
        <v>0.5</v>
      </c>
      <c r="CB142">
        <v>0.6</v>
      </c>
      <c r="CC142">
        <v>21.4</v>
      </c>
      <c r="CD142">
        <v>5</v>
      </c>
      <c r="CE142">
        <v>2</v>
      </c>
      <c r="CF142" s="108">
        <f t="shared" si="15"/>
        <v>9.9</v>
      </c>
      <c r="CG142" s="108">
        <f t="shared" si="16"/>
        <v>163.60999999999999</v>
      </c>
      <c r="CH142" s="108">
        <f t="shared" si="17"/>
        <v>206.88</v>
      </c>
      <c r="CI142" s="108">
        <f t="shared" si="18"/>
        <v>1136.47</v>
      </c>
      <c r="CJ142" s="108">
        <f t="shared" si="19"/>
        <v>559.62</v>
      </c>
      <c r="CK142" s="108">
        <f t="shared" si="20"/>
        <v>1013.3</v>
      </c>
    </row>
    <row r="143" spans="1:89" ht="30" x14ac:dyDescent="0.3">
      <c r="A143" s="78">
        <v>1531284</v>
      </c>
      <c r="B143" s="82" t="s">
        <v>454</v>
      </c>
      <c r="C143" s="79">
        <v>42628</v>
      </c>
      <c r="D143" s="80" t="s">
        <v>28</v>
      </c>
      <c r="E143" s="101" t="s">
        <v>455</v>
      </c>
      <c r="F143" s="81"/>
      <c r="G143" s="81" t="s">
        <v>242</v>
      </c>
      <c r="H143" s="81">
        <v>586437</v>
      </c>
      <c r="I143" s="81">
        <v>6804339</v>
      </c>
      <c r="J143" s="82"/>
      <c r="K143" s="81" t="s">
        <v>20</v>
      </c>
      <c r="L143" s="101"/>
      <c r="M143" s="81">
        <v>0.7</v>
      </c>
      <c r="N143" s="81" t="s">
        <v>456</v>
      </c>
      <c r="O143" s="81"/>
      <c r="P143" s="84">
        <v>0.1</v>
      </c>
      <c r="Q143" s="84"/>
      <c r="R143" s="84"/>
      <c r="S143" s="84">
        <v>0.7</v>
      </c>
      <c r="T143" s="84">
        <v>0.2</v>
      </c>
      <c r="U143" s="84"/>
      <c r="V143" s="84">
        <f t="shared" si="14"/>
        <v>1</v>
      </c>
      <c r="W143" s="81" t="s">
        <v>82</v>
      </c>
      <c r="X143" s="81" t="s">
        <v>479</v>
      </c>
      <c r="Y143" s="81" t="s">
        <v>480</v>
      </c>
      <c r="Z143" s="81" t="s">
        <v>464</v>
      </c>
      <c r="AA143" s="81" t="s">
        <v>153</v>
      </c>
      <c r="AB143">
        <v>1531284</v>
      </c>
      <c r="AC143" t="s">
        <v>20</v>
      </c>
      <c r="AD143" t="s">
        <v>857</v>
      </c>
      <c r="AE143">
        <v>0.97</v>
      </c>
      <c r="AF143">
        <v>46.46</v>
      </c>
      <c r="AG143">
        <v>8.0399999999999991</v>
      </c>
      <c r="AH143">
        <v>96.1</v>
      </c>
      <c r="AI143">
        <v>112</v>
      </c>
      <c r="AJ143">
        <v>56.1</v>
      </c>
      <c r="AK143">
        <v>18.899999999999999</v>
      </c>
      <c r="AL143">
        <v>570</v>
      </c>
      <c r="AM143">
        <v>3.85</v>
      </c>
      <c r="AN143">
        <v>6.5</v>
      </c>
      <c r="AO143">
        <v>0.9</v>
      </c>
      <c r="AP143">
        <v>4.8</v>
      </c>
      <c r="AQ143">
        <v>3</v>
      </c>
      <c r="AR143">
        <v>50.1</v>
      </c>
      <c r="AS143">
        <v>0.26</v>
      </c>
      <c r="AT143">
        <v>0.52</v>
      </c>
      <c r="AU143">
        <v>0.13</v>
      </c>
      <c r="AV143">
        <v>82</v>
      </c>
      <c r="AW143">
        <v>0.93</v>
      </c>
      <c r="AX143">
        <v>0.08</v>
      </c>
      <c r="AY143">
        <v>15</v>
      </c>
      <c r="AZ143">
        <v>68.099999999999994</v>
      </c>
      <c r="BA143">
        <v>1.25</v>
      </c>
      <c r="BB143">
        <v>152.80000000000001</v>
      </c>
      <c r="BC143">
        <v>0.123</v>
      </c>
      <c r="BD143">
        <v>4</v>
      </c>
      <c r="BE143">
        <v>2.19</v>
      </c>
      <c r="BF143">
        <v>2.5999999999999999E-2</v>
      </c>
      <c r="BG143">
        <v>0.13</v>
      </c>
      <c r="BH143">
        <v>0.05</v>
      </c>
      <c r="BI143">
        <v>8.6</v>
      </c>
      <c r="BJ143">
        <v>0.13</v>
      </c>
      <c r="BK143">
        <v>0.03</v>
      </c>
      <c r="BL143">
        <v>44</v>
      </c>
      <c r="BM143">
        <v>0.3</v>
      </c>
      <c r="BN143">
        <v>0.03</v>
      </c>
      <c r="BO143">
        <v>6.8</v>
      </c>
      <c r="BP143">
        <v>0.9</v>
      </c>
      <c r="BQ143">
        <v>0.05</v>
      </c>
      <c r="BR143">
        <v>0.18</v>
      </c>
      <c r="BS143">
        <v>1.48</v>
      </c>
      <c r="BT143">
        <v>11.4</v>
      </c>
      <c r="BU143">
        <v>1.4</v>
      </c>
      <c r="BV143">
        <v>2.5000000000000001E-2</v>
      </c>
      <c r="BW143">
        <v>11.5</v>
      </c>
      <c r="BX143">
        <v>10.78</v>
      </c>
      <c r="BY143">
        <v>30.1</v>
      </c>
      <c r="BZ143">
        <v>0.04</v>
      </c>
      <c r="CA143">
        <v>1</v>
      </c>
      <c r="CB143">
        <v>0.7</v>
      </c>
      <c r="CC143">
        <v>20.399999999999999</v>
      </c>
      <c r="CD143">
        <v>5</v>
      </c>
      <c r="CE143">
        <v>1</v>
      </c>
      <c r="CF143" s="108">
        <f t="shared" si="15"/>
        <v>10.8</v>
      </c>
      <c r="CG143" s="108">
        <f t="shared" si="16"/>
        <v>126.38</v>
      </c>
      <c r="CH143" s="108">
        <f t="shared" si="17"/>
        <v>168.46</v>
      </c>
      <c r="CI143" s="108">
        <f t="shared" si="18"/>
        <v>790.33</v>
      </c>
      <c r="CJ143" s="108">
        <f t="shared" si="19"/>
        <v>471.50000000000006</v>
      </c>
      <c r="CK143" s="108">
        <f t="shared" si="20"/>
        <v>649.82000000000005</v>
      </c>
    </row>
    <row r="144" spans="1:89" ht="30" x14ac:dyDescent="0.3">
      <c r="A144" s="78">
        <v>1531285</v>
      </c>
      <c r="B144" s="82" t="s">
        <v>454</v>
      </c>
      <c r="C144" s="79">
        <v>42628</v>
      </c>
      <c r="D144" s="80" t="s">
        <v>28</v>
      </c>
      <c r="E144" s="101" t="s">
        <v>455</v>
      </c>
      <c r="F144" s="81"/>
      <c r="G144" s="81" t="s">
        <v>242</v>
      </c>
      <c r="H144" s="81">
        <v>586482</v>
      </c>
      <c r="I144" s="81">
        <v>6804354</v>
      </c>
      <c r="J144" s="82">
        <v>1223</v>
      </c>
      <c r="K144" s="81" t="s">
        <v>20</v>
      </c>
      <c r="L144" s="101"/>
      <c r="M144" s="81"/>
      <c r="N144" s="81" t="s">
        <v>481</v>
      </c>
      <c r="O144" s="81"/>
      <c r="P144" s="84" t="s">
        <v>471</v>
      </c>
      <c r="Q144" s="84"/>
      <c r="R144" s="84"/>
      <c r="S144" s="84">
        <v>0.8</v>
      </c>
      <c r="T144" s="84">
        <v>0.2</v>
      </c>
      <c r="U144" s="84"/>
      <c r="V144" s="84">
        <f t="shared" si="14"/>
        <v>1</v>
      </c>
      <c r="W144" s="81" t="s">
        <v>83</v>
      </c>
      <c r="X144" s="81" t="s">
        <v>87</v>
      </c>
      <c r="Y144" s="81" t="s">
        <v>469</v>
      </c>
      <c r="Z144" s="81" t="s">
        <v>457</v>
      </c>
      <c r="AA144" s="81" t="s">
        <v>141</v>
      </c>
      <c r="AB144">
        <v>1531285</v>
      </c>
      <c r="AC144" t="s">
        <v>20</v>
      </c>
      <c r="AD144" t="s">
        <v>857</v>
      </c>
      <c r="AE144">
        <v>0.55000000000000004</v>
      </c>
      <c r="AF144">
        <v>65.53</v>
      </c>
      <c r="AG144">
        <v>6.02</v>
      </c>
      <c r="AH144">
        <v>69.7</v>
      </c>
      <c r="AI144">
        <v>121</v>
      </c>
      <c r="AJ144">
        <v>96.8</v>
      </c>
      <c r="AK144">
        <v>20.3</v>
      </c>
      <c r="AL144">
        <v>431</v>
      </c>
      <c r="AM144">
        <v>3.04</v>
      </c>
      <c r="AN144">
        <v>5.4</v>
      </c>
      <c r="AO144">
        <v>0.6</v>
      </c>
      <c r="AP144">
        <v>6.8</v>
      </c>
      <c r="AQ144">
        <v>2.2000000000000002</v>
      </c>
      <c r="AR144">
        <v>48.3</v>
      </c>
      <c r="AS144">
        <v>0.21</v>
      </c>
      <c r="AT144">
        <v>0.53</v>
      </c>
      <c r="AU144">
        <v>0.1</v>
      </c>
      <c r="AV144">
        <v>72</v>
      </c>
      <c r="AW144">
        <v>1.1599999999999999</v>
      </c>
      <c r="AX144">
        <v>8.3000000000000004E-2</v>
      </c>
      <c r="AY144">
        <v>13.3</v>
      </c>
      <c r="AZ144">
        <v>75.2</v>
      </c>
      <c r="BA144">
        <v>1.37</v>
      </c>
      <c r="BB144">
        <v>115.8</v>
      </c>
      <c r="BC144">
        <v>0.13500000000000001</v>
      </c>
      <c r="BD144">
        <v>6</v>
      </c>
      <c r="BE144">
        <v>1.68</v>
      </c>
      <c r="BF144">
        <v>2.5000000000000001E-2</v>
      </c>
      <c r="BG144">
        <v>0.1</v>
      </c>
      <c r="BH144">
        <v>0.1</v>
      </c>
      <c r="BI144">
        <v>7.9</v>
      </c>
      <c r="BJ144">
        <v>0.11</v>
      </c>
      <c r="BK144">
        <v>0.02</v>
      </c>
      <c r="BL144">
        <v>43</v>
      </c>
      <c r="BM144">
        <v>0.4</v>
      </c>
      <c r="BN144">
        <v>0.03</v>
      </c>
      <c r="BO144">
        <v>4.9000000000000004</v>
      </c>
      <c r="BP144">
        <v>0.75</v>
      </c>
      <c r="BQ144">
        <v>0.05</v>
      </c>
      <c r="BR144">
        <v>0.14000000000000001</v>
      </c>
      <c r="BS144">
        <v>1.1000000000000001</v>
      </c>
      <c r="BT144">
        <v>8.1999999999999993</v>
      </c>
      <c r="BU144">
        <v>1.1000000000000001</v>
      </c>
      <c r="BV144">
        <v>2.5000000000000001E-2</v>
      </c>
      <c r="BW144">
        <v>7.7</v>
      </c>
      <c r="BX144">
        <v>12.56</v>
      </c>
      <c r="BY144">
        <v>25.5</v>
      </c>
      <c r="BZ144">
        <v>0.04</v>
      </c>
      <c r="CA144">
        <v>1</v>
      </c>
      <c r="CB144">
        <v>0.7</v>
      </c>
      <c r="CC144">
        <v>14.5</v>
      </c>
      <c r="CD144">
        <v>5</v>
      </c>
      <c r="CE144">
        <v>3</v>
      </c>
      <c r="CF144" s="108">
        <f t="shared" si="15"/>
        <v>14.8</v>
      </c>
      <c r="CG144" s="108">
        <f t="shared" si="16"/>
        <v>174.53</v>
      </c>
      <c r="CH144" s="108">
        <f t="shared" si="17"/>
        <v>177.47000000000003</v>
      </c>
      <c r="CI144" s="108">
        <f t="shared" si="18"/>
        <v>608.87000000000012</v>
      </c>
      <c r="CJ144" s="108">
        <f t="shared" si="19"/>
        <v>474.85</v>
      </c>
      <c r="CK144" s="108">
        <f t="shared" si="20"/>
        <v>551.68999999999994</v>
      </c>
    </row>
    <row r="145" spans="1:89" ht="30" x14ac:dyDescent="0.3">
      <c r="A145" s="78">
        <v>1531286</v>
      </c>
      <c r="B145" s="82" t="s">
        <v>454</v>
      </c>
      <c r="C145" s="79">
        <v>42628</v>
      </c>
      <c r="D145" s="80" t="s">
        <v>28</v>
      </c>
      <c r="E145" s="101" t="s">
        <v>455</v>
      </c>
      <c r="F145" s="81"/>
      <c r="G145" s="81" t="s">
        <v>242</v>
      </c>
      <c r="H145" s="81">
        <v>586527</v>
      </c>
      <c r="I145" s="81">
        <v>6804358</v>
      </c>
      <c r="J145" s="82">
        <v>1233</v>
      </c>
      <c r="K145" s="81" t="s">
        <v>20</v>
      </c>
      <c r="L145" s="101" t="s">
        <v>477</v>
      </c>
      <c r="M145" s="81">
        <v>0.6</v>
      </c>
      <c r="N145" s="81" t="s">
        <v>481</v>
      </c>
      <c r="O145" s="81"/>
      <c r="P145" s="84" t="s">
        <v>471</v>
      </c>
      <c r="Q145" s="84"/>
      <c r="R145" s="84"/>
      <c r="S145" s="84">
        <v>0.8</v>
      </c>
      <c r="T145" s="84">
        <v>0.2</v>
      </c>
      <c r="U145" s="84"/>
      <c r="V145" s="84">
        <f t="shared" si="14"/>
        <v>1</v>
      </c>
      <c r="W145" s="81" t="s">
        <v>82</v>
      </c>
      <c r="X145" s="81" t="s">
        <v>360</v>
      </c>
      <c r="Y145" s="81" t="s">
        <v>480</v>
      </c>
      <c r="Z145" s="81" t="s">
        <v>457</v>
      </c>
      <c r="AA145" s="81"/>
      <c r="AB145">
        <v>1531286</v>
      </c>
      <c r="AC145" t="s">
        <v>20</v>
      </c>
      <c r="AD145" t="s">
        <v>857</v>
      </c>
      <c r="AE145">
        <v>1.1100000000000001</v>
      </c>
      <c r="AF145">
        <v>51.89</v>
      </c>
      <c r="AG145">
        <v>6.21</v>
      </c>
      <c r="AH145">
        <v>51.5</v>
      </c>
      <c r="AI145">
        <v>120</v>
      </c>
      <c r="AJ145">
        <v>42.3</v>
      </c>
      <c r="AK145">
        <v>11.2</v>
      </c>
      <c r="AL145">
        <v>463</v>
      </c>
      <c r="AM145">
        <v>2.2999999999999998</v>
      </c>
      <c r="AN145">
        <v>7.8</v>
      </c>
      <c r="AO145">
        <v>0.9</v>
      </c>
      <c r="AP145">
        <v>3.4</v>
      </c>
      <c r="AQ145">
        <v>1.6</v>
      </c>
      <c r="AR145">
        <v>38.700000000000003</v>
      </c>
      <c r="AS145">
        <v>0.11</v>
      </c>
      <c r="AT145">
        <v>0.52</v>
      </c>
      <c r="AU145">
        <v>0.1</v>
      </c>
      <c r="AV145">
        <v>48</v>
      </c>
      <c r="AW145">
        <v>0.48</v>
      </c>
      <c r="AX145">
        <v>6.4000000000000001E-2</v>
      </c>
      <c r="AY145">
        <v>16.100000000000001</v>
      </c>
      <c r="AZ145">
        <v>39.9</v>
      </c>
      <c r="BA145">
        <v>0.6</v>
      </c>
      <c r="BB145">
        <v>119.6</v>
      </c>
      <c r="BC145">
        <v>7.2999999999999995E-2</v>
      </c>
      <c r="BD145">
        <v>3</v>
      </c>
      <c r="BE145">
        <v>1.36</v>
      </c>
      <c r="BF145">
        <v>2.8000000000000001E-2</v>
      </c>
      <c r="BG145">
        <v>0.06</v>
      </c>
      <c r="BH145">
        <v>0.1</v>
      </c>
      <c r="BI145">
        <v>5.9</v>
      </c>
      <c r="BJ145">
        <v>0.08</v>
      </c>
      <c r="BK145">
        <v>0.03</v>
      </c>
      <c r="BL145">
        <v>36</v>
      </c>
      <c r="BM145">
        <v>0.4</v>
      </c>
      <c r="BN145">
        <v>0.04</v>
      </c>
      <c r="BO145">
        <v>4.2</v>
      </c>
      <c r="BP145">
        <v>0.67</v>
      </c>
      <c r="BQ145">
        <v>0.05</v>
      </c>
      <c r="BR145">
        <v>0.03</v>
      </c>
      <c r="BS145">
        <v>0.79</v>
      </c>
      <c r="BT145">
        <v>6.1</v>
      </c>
      <c r="BU145">
        <v>1</v>
      </c>
      <c r="BV145">
        <v>2.5000000000000001E-2</v>
      </c>
      <c r="BW145">
        <v>2.4</v>
      </c>
      <c r="BX145">
        <v>16.79</v>
      </c>
      <c r="BY145">
        <v>28.5</v>
      </c>
      <c r="BZ145">
        <v>0.02</v>
      </c>
      <c r="CA145">
        <v>0.5</v>
      </c>
      <c r="CB145">
        <v>0.2</v>
      </c>
      <c r="CC145">
        <v>10</v>
      </c>
      <c r="CD145">
        <v>5</v>
      </c>
      <c r="CE145">
        <v>1</v>
      </c>
      <c r="CF145" s="108">
        <f t="shared" si="15"/>
        <v>9.4</v>
      </c>
      <c r="CG145" s="108">
        <f t="shared" si="16"/>
        <v>83.279999999999987</v>
      </c>
      <c r="CH145" s="108">
        <f t="shared" si="17"/>
        <v>168.44</v>
      </c>
      <c r="CI145" s="108">
        <f t="shared" si="18"/>
        <v>630.78000000000009</v>
      </c>
      <c r="CJ145" s="108">
        <f t="shared" si="19"/>
        <v>391.5</v>
      </c>
      <c r="CK145" s="108">
        <f t="shared" si="20"/>
        <v>519.91</v>
      </c>
    </row>
    <row r="146" spans="1:89" ht="30" x14ac:dyDescent="0.3">
      <c r="A146" s="78">
        <v>1531287</v>
      </c>
      <c r="B146" s="82" t="s">
        <v>454</v>
      </c>
      <c r="C146" s="79">
        <v>42628</v>
      </c>
      <c r="D146" s="80" t="s">
        <v>28</v>
      </c>
      <c r="E146" s="101" t="s">
        <v>455</v>
      </c>
      <c r="F146" s="81"/>
      <c r="G146" s="81" t="s">
        <v>242</v>
      </c>
      <c r="H146" s="81">
        <v>586589</v>
      </c>
      <c r="I146" s="81">
        <v>6804350</v>
      </c>
      <c r="J146" s="82">
        <v>1233</v>
      </c>
      <c r="K146" s="81" t="s">
        <v>20</v>
      </c>
      <c r="L146" s="101" t="s">
        <v>482</v>
      </c>
      <c r="M146" s="81">
        <v>0.6</v>
      </c>
      <c r="N146" s="81" t="s">
        <v>456</v>
      </c>
      <c r="O146" s="81"/>
      <c r="P146" s="84" t="s">
        <v>471</v>
      </c>
      <c r="Q146" s="84"/>
      <c r="R146" s="84"/>
      <c r="S146" s="84">
        <v>0.9</v>
      </c>
      <c r="T146" s="84">
        <v>0.1</v>
      </c>
      <c r="U146" s="84"/>
      <c r="V146" s="84">
        <f t="shared" si="14"/>
        <v>1</v>
      </c>
      <c r="W146" s="81" t="s">
        <v>82</v>
      </c>
      <c r="X146" s="81" t="s">
        <v>479</v>
      </c>
      <c r="Y146" s="81" t="s">
        <v>85</v>
      </c>
      <c r="Z146" s="81" t="s">
        <v>464</v>
      </c>
      <c r="AA146" s="81" t="s">
        <v>153</v>
      </c>
      <c r="AB146">
        <v>1531287</v>
      </c>
      <c r="AC146" t="s">
        <v>20</v>
      </c>
      <c r="AD146" t="s">
        <v>857</v>
      </c>
      <c r="AE146">
        <v>1</v>
      </c>
      <c r="AF146">
        <v>58.8</v>
      </c>
      <c r="AG146">
        <v>7.21</v>
      </c>
      <c r="AH146">
        <v>87.7</v>
      </c>
      <c r="AI146">
        <v>125</v>
      </c>
      <c r="AJ146">
        <v>68</v>
      </c>
      <c r="AK146">
        <v>20.9</v>
      </c>
      <c r="AL146">
        <v>713</v>
      </c>
      <c r="AM146">
        <v>3.68</v>
      </c>
      <c r="AN146">
        <v>8.8000000000000007</v>
      </c>
      <c r="AO146">
        <v>0.9</v>
      </c>
      <c r="AP146">
        <v>2.2999999999999998</v>
      </c>
      <c r="AQ146">
        <v>2.8</v>
      </c>
      <c r="AR146">
        <v>54.6</v>
      </c>
      <c r="AS146">
        <v>0.2</v>
      </c>
      <c r="AT146">
        <v>0.73</v>
      </c>
      <c r="AU146">
        <v>0.12</v>
      </c>
      <c r="AV146">
        <v>84</v>
      </c>
      <c r="AW146">
        <v>0.89</v>
      </c>
      <c r="AX146">
        <v>8.7999999999999995E-2</v>
      </c>
      <c r="AY146">
        <v>16.2</v>
      </c>
      <c r="AZ146">
        <v>70.099999999999994</v>
      </c>
      <c r="BA146">
        <v>1.25</v>
      </c>
      <c r="BB146">
        <v>157.1</v>
      </c>
      <c r="BC146">
        <v>0.124</v>
      </c>
      <c r="BD146">
        <v>5</v>
      </c>
      <c r="BE146">
        <v>2.14</v>
      </c>
      <c r="BF146">
        <v>2.3E-2</v>
      </c>
      <c r="BG146">
        <v>0.1</v>
      </c>
      <c r="BH146">
        <v>0.05</v>
      </c>
      <c r="BI146">
        <v>8.8000000000000007</v>
      </c>
      <c r="BJ146">
        <v>0.1</v>
      </c>
      <c r="BK146">
        <v>0.03</v>
      </c>
      <c r="BL146">
        <v>45</v>
      </c>
      <c r="BM146">
        <v>0.4</v>
      </c>
      <c r="BN146">
        <v>0.04</v>
      </c>
      <c r="BO146">
        <v>6.2</v>
      </c>
      <c r="BP146">
        <v>0.85</v>
      </c>
      <c r="BQ146">
        <v>0.05</v>
      </c>
      <c r="BR146">
        <v>0.15</v>
      </c>
      <c r="BS146">
        <v>1.34</v>
      </c>
      <c r="BT146">
        <v>9.6999999999999993</v>
      </c>
      <c r="BU146">
        <v>0.9</v>
      </c>
      <c r="BV146">
        <v>2.5000000000000001E-2</v>
      </c>
      <c r="BW146">
        <v>8.1999999999999993</v>
      </c>
      <c r="BX146">
        <v>13.03</v>
      </c>
      <c r="BY146">
        <v>31.3</v>
      </c>
      <c r="BZ146">
        <v>0.03</v>
      </c>
      <c r="CA146">
        <v>0.5</v>
      </c>
      <c r="CB146">
        <v>0.6</v>
      </c>
      <c r="CC146">
        <v>17.7</v>
      </c>
      <c r="CD146">
        <v>5</v>
      </c>
      <c r="CE146">
        <v>1</v>
      </c>
      <c r="CF146" s="108">
        <f t="shared" si="15"/>
        <v>8.3000000000000007</v>
      </c>
      <c r="CG146" s="108">
        <f t="shared" si="16"/>
        <v>140.23999999999998</v>
      </c>
      <c r="CH146" s="108">
        <f t="shared" si="17"/>
        <v>182.54000000000002</v>
      </c>
      <c r="CI146" s="108">
        <f t="shared" si="18"/>
        <v>940.22</v>
      </c>
      <c r="CJ146" s="108">
        <f t="shared" si="19"/>
        <v>503.80999999999995</v>
      </c>
      <c r="CK146" s="108">
        <f t="shared" si="20"/>
        <v>806.57999999999993</v>
      </c>
    </row>
    <row r="147" spans="1:89" ht="30" x14ac:dyDescent="0.3">
      <c r="A147" s="78">
        <v>1531288</v>
      </c>
      <c r="B147" s="82" t="s">
        <v>454</v>
      </c>
      <c r="C147" s="79">
        <v>42628</v>
      </c>
      <c r="D147" s="80" t="s">
        <v>28</v>
      </c>
      <c r="E147" s="101" t="s">
        <v>455</v>
      </c>
      <c r="F147" s="81"/>
      <c r="G147" s="81" t="s">
        <v>242</v>
      </c>
      <c r="H147" s="81">
        <v>586636</v>
      </c>
      <c r="I147" s="81">
        <v>6804340</v>
      </c>
      <c r="J147" s="82">
        <v>1222</v>
      </c>
      <c r="K147" s="81" t="s">
        <v>20</v>
      </c>
      <c r="L147" s="101" t="s">
        <v>483</v>
      </c>
      <c r="M147" s="81">
        <v>0.6</v>
      </c>
      <c r="N147" s="81" t="s">
        <v>456</v>
      </c>
      <c r="O147" s="81"/>
      <c r="P147" s="84" t="s">
        <v>471</v>
      </c>
      <c r="Q147" s="84"/>
      <c r="R147" s="84"/>
      <c r="S147" s="84">
        <v>0.9</v>
      </c>
      <c r="T147" s="84">
        <v>0.1</v>
      </c>
      <c r="U147" s="84"/>
      <c r="V147" s="84">
        <f t="shared" si="14"/>
        <v>1</v>
      </c>
      <c r="W147" s="81" t="s">
        <v>82</v>
      </c>
      <c r="X147" s="81" t="s">
        <v>479</v>
      </c>
      <c r="Y147" s="81" t="s">
        <v>120</v>
      </c>
      <c r="Z147" s="81" t="s">
        <v>464</v>
      </c>
      <c r="AA147" s="81" t="s">
        <v>153</v>
      </c>
      <c r="AB147">
        <v>1531288</v>
      </c>
      <c r="AC147" t="s">
        <v>20</v>
      </c>
      <c r="AD147" t="s">
        <v>857</v>
      </c>
      <c r="AE147">
        <v>1.05</v>
      </c>
      <c r="AF147">
        <v>69.430000000000007</v>
      </c>
      <c r="AG147">
        <v>8.36</v>
      </c>
      <c r="AH147">
        <v>99.7</v>
      </c>
      <c r="AI147">
        <v>161</v>
      </c>
      <c r="AJ147">
        <v>83.2</v>
      </c>
      <c r="AK147">
        <v>22.1</v>
      </c>
      <c r="AL147">
        <v>801</v>
      </c>
      <c r="AM147">
        <v>3.85</v>
      </c>
      <c r="AN147">
        <v>9.6</v>
      </c>
      <c r="AO147">
        <v>0.6</v>
      </c>
      <c r="AP147">
        <v>1.5</v>
      </c>
      <c r="AQ147">
        <v>2.9</v>
      </c>
      <c r="AR147">
        <v>85.8</v>
      </c>
      <c r="AS147">
        <v>0.37</v>
      </c>
      <c r="AT147">
        <v>0.65</v>
      </c>
      <c r="AU147">
        <v>0.13</v>
      </c>
      <c r="AV147">
        <v>81</v>
      </c>
      <c r="AW147">
        <v>2.89</v>
      </c>
      <c r="AX147">
        <v>9.6000000000000002E-2</v>
      </c>
      <c r="AY147">
        <v>14</v>
      </c>
      <c r="AZ147">
        <v>80.5</v>
      </c>
      <c r="BA147">
        <v>1.73</v>
      </c>
      <c r="BB147">
        <v>150.69999999999999</v>
      </c>
      <c r="BC147">
        <v>0.14199999999999999</v>
      </c>
      <c r="BD147">
        <v>6</v>
      </c>
      <c r="BE147">
        <v>2.15</v>
      </c>
      <c r="BF147">
        <v>2.9000000000000001E-2</v>
      </c>
      <c r="BG147">
        <v>0.19</v>
      </c>
      <c r="BH147">
        <v>0.1</v>
      </c>
      <c r="BI147">
        <v>8.6</v>
      </c>
      <c r="BJ147">
        <v>0.13</v>
      </c>
      <c r="BK147">
        <v>1E-3</v>
      </c>
      <c r="BL147">
        <v>50</v>
      </c>
      <c r="BM147">
        <v>0.6</v>
      </c>
      <c r="BN147">
        <v>0.06</v>
      </c>
      <c r="BO147">
        <v>6.3</v>
      </c>
      <c r="BP147">
        <v>1.05</v>
      </c>
      <c r="BQ147">
        <v>0.1</v>
      </c>
      <c r="BR147">
        <v>0.16</v>
      </c>
      <c r="BS147">
        <v>0.63</v>
      </c>
      <c r="BT147">
        <v>12</v>
      </c>
      <c r="BU147">
        <v>1</v>
      </c>
      <c r="BV147">
        <v>2.5000000000000001E-2</v>
      </c>
      <c r="BW147">
        <v>9.6</v>
      </c>
      <c r="BX147">
        <v>12.4</v>
      </c>
      <c r="BY147">
        <v>28.1</v>
      </c>
      <c r="BZ147">
        <v>0.03</v>
      </c>
      <c r="CA147">
        <v>0.5</v>
      </c>
      <c r="CB147">
        <v>0.5</v>
      </c>
      <c r="CC147">
        <v>20.9</v>
      </c>
      <c r="CD147">
        <v>5</v>
      </c>
      <c r="CE147">
        <v>3</v>
      </c>
      <c r="CF147" s="108">
        <f t="shared" si="15"/>
        <v>9.5</v>
      </c>
      <c r="CG147" s="108">
        <f t="shared" si="16"/>
        <v>168.31999999999996</v>
      </c>
      <c r="CH147" s="108">
        <f t="shared" si="17"/>
        <v>223.76999999999998</v>
      </c>
      <c r="CI147" s="108">
        <f t="shared" si="18"/>
        <v>1057.97</v>
      </c>
      <c r="CJ147" s="108">
        <f t="shared" si="19"/>
        <v>572.39</v>
      </c>
      <c r="CK147" s="108">
        <f t="shared" si="20"/>
        <v>911.2</v>
      </c>
    </row>
    <row r="148" spans="1:89" ht="30" x14ac:dyDescent="0.3">
      <c r="A148" s="78">
        <v>1531289</v>
      </c>
      <c r="B148" s="82" t="s">
        <v>454</v>
      </c>
      <c r="C148" s="79">
        <v>42628</v>
      </c>
      <c r="D148" s="80" t="s">
        <v>28</v>
      </c>
      <c r="E148" s="101" t="s">
        <v>455</v>
      </c>
      <c r="F148" s="81"/>
      <c r="G148" s="81" t="s">
        <v>242</v>
      </c>
      <c r="H148" s="81">
        <v>586697</v>
      </c>
      <c r="I148" s="81">
        <v>6804430</v>
      </c>
      <c r="J148" s="82"/>
      <c r="K148" s="81" t="s">
        <v>20</v>
      </c>
      <c r="L148" s="101" t="s">
        <v>484</v>
      </c>
      <c r="M148" s="81">
        <v>0.4</v>
      </c>
      <c r="N148" s="81" t="s">
        <v>481</v>
      </c>
      <c r="O148" s="81"/>
      <c r="P148" s="84"/>
      <c r="Q148" s="84"/>
      <c r="R148" s="84"/>
      <c r="S148" s="84">
        <v>0.6</v>
      </c>
      <c r="T148" s="84">
        <v>0.2</v>
      </c>
      <c r="U148" s="84"/>
      <c r="V148" s="84">
        <f t="shared" si="14"/>
        <v>0.8</v>
      </c>
      <c r="W148" s="81" t="s">
        <v>82</v>
      </c>
      <c r="X148" s="81" t="s">
        <v>479</v>
      </c>
      <c r="Y148" s="81" t="s">
        <v>480</v>
      </c>
      <c r="Z148" s="81" t="s">
        <v>464</v>
      </c>
      <c r="AA148" s="81" t="s">
        <v>153</v>
      </c>
      <c r="AB148">
        <v>1531289</v>
      </c>
      <c r="AC148" t="s">
        <v>20</v>
      </c>
      <c r="AD148" t="s">
        <v>857</v>
      </c>
      <c r="AE148">
        <v>1.32</v>
      </c>
      <c r="AF148">
        <v>40.96</v>
      </c>
      <c r="AG148">
        <v>7.94</v>
      </c>
      <c r="AH148">
        <v>82.5</v>
      </c>
      <c r="AI148">
        <v>96</v>
      </c>
      <c r="AJ148">
        <v>46.2</v>
      </c>
      <c r="AK148">
        <v>18.2</v>
      </c>
      <c r="AL148">
        <v>612</v>
      </c>
      <c r="AM148">
        <v>3.33</v>
      </c>
      <c r="AN148">
        <v>10.1</v>
      </c>
      <c r="AO148">
        <v>0.8</v>
      </c>
      <c r="AP148">
        <v>2.2000000000000002</v>
      </c>
      <c r="AQ148">
        <v>2.2000000000000002</v>
      </c>
      <c r="AR148">
        <v>46.3</v>
      </c>
      <c r="AS148">
        <v>0.15</v>
      </c>
      <c r="AT148">
        <v>0.65</v>
      </c>
      <c r="AU148">
        <v>0.13</v>
      </c>
      <c r="AV148">
        <v>68</v>
      </c>
      <c r="AW148">
        <v>0.64</v>
      </c>
      <c r="AX148">
        <v>6.7000000000000004E-2</v>
      </c>
      <c r="AY148">
        <v>11.9</v>
      </c>
      <c r="AZ148">
        <v>58.8</v>
      </c>
      <c r="BA148">
        <v>1.01</v>
      </c>
      <c r="BB148">
        <v>148.19999999999999</v>
      </c>
      <c r="BC148">
        <v>9.9000000000000005E-2</v>
      </c>
      <c r="BD148">
        <v>4</v>
      </c>
      <c r="BE148">
        <v>1.92</v>
      </c>
      <c r="BF148">
        <v>2.3E-2</v>
      </c>
      <c r="BG148">
        <v>0.09</v>
      </c>
      <c r="BH148">
        <v>0.05</v>
      </c>
      <c r="BI148">
        <v>6.2</v>
      </c>
      <c r="BJ148">
        <v>0.1</v>
      </c>
      <c r="BK148">
        <v>0.02</v>
      </c>
      <c r="BL148">
        <v>23</v>
      </c>
      <c r="BM148">
        <v>0.1</v>
      </c>
      <c r="BN148">
        <v>0.03</v>
      </c>
      <c r="BO148">
        <v>5.6</v>
      </c>
      <c r="BP148">
        <v>0.93</v>
      </c>
      <c r="BQ148">
        <v>0.05</v>
      </c>
      <c r="BR148">
        <v>0.05</v>
      </c>
      <c r="BS148">
        <v>0.89</v>
      </c>
      <c r="BT148">
        <v>9.9</v>
      </c>
      <c r="BU148">
        <v>1.8</v>
      </c>
      <c r="BV148">
        <v>2.5000000000000001E-2</v>
      </c>
      <c r="BW148">
        <v>3.1</v>
      </c>
      <c r="BX148">
        <v>7.47</v>
      </c>
      <c r="BY148">
        <v>23.9</v>
      </c>
      <c r="BZ148">
        <v>0.03</v>
      </c>
      <c r="CA148">
        <v>0.5</v>
      </c>
      <c r="CB148">
        <v>0.4</v>
      </c>
      <c r="CC148">
        <v>17.600000000000001</v>
      </c>
      <c r="CD148">
        <v>5</v>
      </c>
      <c r="CE148">
        <v>1</v>
      </c>
      <c r="CF148" s="108">
        <f t="shared" si="15"/>
        <v>8.1999999999999993</v>
      </c>
      <c r="CG148" s="108">
        <f t="shared" si="16"/>
        <v>106.65</v>
      </c>
      <c r="CH148" s="108">
        <f t="shared" si="17"/>
        <v>132.35999999999999</v>
      </c>
      <c r="CI148" s="108">
        <f t="shared" si="18"/>
        <v>821.38</v>
      </c>
      <c r="CJ148" s="108">
        <f t="shared" si="19"/>
        <v>421.8</v>
      </c>
      <c r="CK148" s="108">
        <f t="shared" si="20"/>
        <v>681.05000000000007</v>
      </c>
    </row>
    <row r="149" spans="1:89" ht="30" x14ac:dyDescent="0.3">
      <c r="A149" s="78">
        <v>1531290</v>
      </c>
      <c r="B149" s="82" t="s">
        <v>454</v>
      </c>
      <c r="C149" s="79">
        <v>42628</v>
      </c>
      <c r="D149" s="80" t="s">
        <v>28</v>
      </c>
      <c r="E149" s="101" t="s">
        <v>455</v>
      </c>
      <c r="F149" s="81"/>
      <c r="G149" s="81" t="s">
        <v>242</v>
      </c>
      <c r="H149" s="81">
        <v>586753</v>
      </c>
      <c r="I149" s="81">
        <v>6804339</v>
      </c>
      <c r="J149" s="82">
        <v>1237</v>
      </c>
      <c r="K149" s="81" t="s">
        <v>20</v>
      </c>
      <c r="L149" s="101" t="s">
        <v>487</v>
      </c>
      <c r="M149" s="81">
        <v>0.8</v>
      </c>
      <c r="N149" s="81" t="s">
        <v>485</v>
      </c>
      <c r="O149" s="81"/>
      <c r="P149" s="84"/>
      <c r="Q149" s="84"/>
      <c r="R149" s="84"/>
      <c r="S149" s="84">
        <v>0.5</v>
      </c>
      <c r="T149" s="84">
        <v>0.3</v>
      </c>
      <c r="U149" s="84"/>
      <c r="V149" s="84">
        <f t="shared" si="14"/>
        <v>0.8</v>
      </c>
      <c r="W149" s="81" t="s">
        <v>86</v>
      </c>
      <c r="X149" s="81" t="s">
        <v>479</v>
      </c>
      <c r="Y149" s="81" t="s">
        <v>85</v>
      </c>
      <c r="Z149" s="81" t="s">
        <v>486</v>
      </c>
      <c r="AA149" s="81" t="s">
        <v>153</v>
      </c>
      <c r="AB149">
        <v>1531290</v>
      </c>
      <c r="AC149" t="s">
        <v>20</v>
      </c>
      <c r="AD149" t="s">
        <v>857</v>
      </c>
      <c r="AE149">
        <v>1.01</v>
      </c>
      <c r="AF149">
        <v>34.49</v>
      </c>
      <c r="AG149">
        <v>6.4</v>
      </c>
      <c r="AH149">
        <v>86.9</v>
      </c>
      <c r="AI149">
        <v>84</v>
      </c>
      <c r="AJ149">
        <v>37.700000000000003</v>
      </c>
      <c r="AK149">
        <v>13.2</v>
      </c>
      <c r="AL149">
        <v>499</v>
      </c>
      <c r="AM149">
        <v>2.92</v>
      </c>
      <c r="AN149">
        <v>7</v>
      </c>
      <c r="AO149">
        <v>0.9</v>
      </c>
      <c r="AP149">
        <v>4.4000000000000004</v>
      </c>
      <c r="AQ149">
        <v>1.9</v>
      </c>
      <c r="AR149">
        <v>50.8</v>
      </c>
      <c r="AS149">
        <v>0.24</v>
      </c>
      <c r="AT149">
        <v>0.6</v>
      </c>
      <c r="AU149">
        <v>0.13</v>
      </c>
      <c r="AV149">
        <v>59</v>
      </c>
      <c r="AW149">
        <v>0.85</v>
      </c>
      <c r="AX149">
        <v>8.5000000000000006E-2</v>
      </c>
      <c r="AY149">
        <v>10.8</v>
      </c>
      <c r="AZ149">
        <v>56.3</v>
      </c>
      <c r="BA149">
        <v>0.9</v>
      </c>
      <c r="BB149">
        <v>138.30000000000001</v>
      </c>
      <c r="BC149">
        <v>8.5000000000000006E-2</v>
      </c>
      <c r="BD149">
        <v>5</v>
      </c>
      <c r="BE149">
        <v>1.74</v>
      </c>
      <c r="BF149">
        <v>1.7000000000000001E-2</v>
      </c>
      <c r="BG149">
        <v>0.08</v>
      </c>
      <c r="BH149">
        <v>0.05</v>
      </c>
      <c r="BI149">
        <v>5.9</v>
      </c>
      <c r="BJ149">
        <v>0.09</v>
      </c>
      <c r="BK149">
        <v>0.05</v>
      </c>
      <c r="BL149">
        <v>38</v>
      </c>
      <c r="BM149">
        <v>0.3</v>
      </c>
      <c r="BN149">
        <v>0.04</v>
      </c>
      <c r="BO149">
        <v>5.3</v>
      </c>
      <c r="BP149">
        <v>0.73</v>
      </c>
      <c r="BQ149">
        <v>0.05</v>
      </c>
      <c r="BR149">
        <v>0.08</v>
      </c>
      <c r="BS149">
        <v>1.0900000000000001</v>
      </c>
      <c r="BT149">
        <v>8.6999999999999993</v>
      </c>
      <c r="BU149">
        <v>0.6</v>
      </c>
      <c r="BV149">
        <v>2.5000000000000001E-2</v>
      </c>
      <c r="BW149">
        <v>3.9</v>
      </c>
      <c r="BX149">
        <v>7.2</v>
      </c>
      <c r="BY149">
        <v>20.7</v>
      </c>
      <c r="BZ149">
        <v>0.04</v>
      </c>
      <c r="CA149">
        <v>0.5</v>
      </c>
      <c r="CB149">
        <v>0.3</v>
      </c>
      <c r="CC149">
        <v>14.2</v>
      </c>
      <c r="CD149">
        <v>5</v>
      </c>
      <c r="CE149">
        <v>1</v>
      </c>
      <c r="CF149" s="108">
        <f t="shared" si="15"/>
        <v>10.4</v>
      </c>
      <c r="CG149" s="108">
        <f t="shared" si="16"/>
        <v>95.75</v>
      </c>
      <c r="CH149" s="108">
        <f t="shared" si="17"/>
        <v>134.60999999999999</v>
      </c>
      <c r="CI149" s="108">
        <f t="shared" si="18"/>
        <v>701.47</v>
      </c>
      <c r="CJ149" s="108">
        <f t="shared" si="19"/>
        <v>387.79</v>
      </c>
      <c r="CK149" s="108">
        <f t="shared" si="20"/>
        <v>553.82999999999993</v>
      </c>
    </row>
    <row r="150" spans="1:89" ht="30" x14ac:dyDescent="0.3">
      <c r="A150" s="78">
        <v>1531291</v>
      </c>
      <c r="B150" s="82" t="s">
        <v>454</v>
      </c>
      <c r="C150" s="79">
        <v>42628</v>
      </c>
      <c r="D150" s="80" t="s">
        <v>28</v>
      </c>
      <c r="E150" s="101" t="s">
        <v>455</v>
      </c>
      <c r="F150" s="81"/>
      <c r="G150" s="81" t="s">
        <v>242</v>
      </c>
      <c r="H150" s="81">
        <v>586807</v>
      </c>
      <c r="I150" s="81">
        <v>6804347</v>
      </c>
      <c r="J150" s="82"/>
      <c r="K150" s="81" t="s">
        <v>20</v>
      </c>
      <c r="L150" s="101" t="s">
        <v>488</v>
      </c>
      <c r="M150" s="81">
        <v>0.7</v>
      </c>
      <c r="N150" s="81" t="s">
        <v>485</v>
      </c>
      <c r="O150" s="81"/>
      <c r="P150" s="84"/>
      <c r="Q150" s="84"/>
      <c r="R150" s="84"/>
      <c r="S150" s="84">
        <v>0.5</v>
      </c>
      <c r="T150" s="84">
        <v>0.4</v>
      </c>
      <c r="U150" s="84"/>
      <c r="V150" s="84">
        <f t="shared" si="14"/>
        <v>0.9</v>
      </c>
      <c r="W150" s="81" t="s">
        <v>82</v>
      </c>
      <c r="X150" s="81" t="s">
        <v>479</v>
      </c>
      <c r="Y150" s="81" t="s">
        <v>489</v>
      </c>
      <c r="Z150" s="81" t="s">
        <v>486</v>
      </c>
      <c r="AA150" s="81" t="s">
        <v>153</v>
      </c>
      <c r="AB150">
        <v>1531291</v>
      </c>
      <c r="AC150" t="s">
        <v>20</v>
      </c>
      <c r="AD150" t="s">
        <v>857</v>
      </c>
      <c r="AE150">
        <v>0.62</v>
      </c>
      <c r="AF150">
        <v>45.82</v>
      </c>
      <c r="AG150">
        <v>5.66</v>
      </c>
      <c r="AH150">
        <v>77.7</v>
      </c>
      <c r="AI150">
        <v>94</v>
      </c>
      <c r="AJ150">
        <v>58</v>
      </c>
      <c r="AK150">
        <v>14.8</v>
      </c>
      <c r="AL150">
        <v>403</v>
      </c>
      <c r="AM150">
        <v>2.86</v>
      </c>
      <c r="AN150">
        <v>5.5</v>
      </c>
      <c r="AO150">
        <v>0.7</v>
      </c>
      <c r="AP150">
        <v>3.8</v>
      </c>
      <c r="AQ150">
        <v>2.1</v>
      </c>
      <c r="AR150">
        <v>48.6</v>
      </c>
      <c r="AS150">
        <v>0.25</v>
      </c>
      <c r="AT150">
        <v>0.51</v>
      </c>
      <c r="AU150">
        <v>0.1</v>
      </c>
      <c r="AV150">
        <v>63</v>
      </c>
      <c r="AW150">
        <v>0.82</v>
      </c>
      <c r="AX150">
        <v>0.10299999999999999</v>
      </c>
      <c r="AY150">
        <v>12.1</v>
      </c>
      <c r="AZ150">
        <v>66.5</v>
      </c>
      <c r="BA150">
        <v>1.1499999999999999</v>
      </c>
      <c r="BB150">
        <v>117.9</v>
      </c>
      <c r="BC150">
        <v>0.111</v>
      </c>
      <c r="BD150">
        <v>5</v>
      </c>
      <c r="BE150">
        <v>1.61</v>
      </c>
      <c r="BF150">
        <v>2.4E-2</v>
      </c>
      <c r="BG150">
        <v>0.08</v>
      </c>
      <c r="BH150">
        <v>0.05</v>
      </c>
      <c r="BI150">
        <v>6.2</v>
      </c>
      <c r="BJ150">
        <v>0.08</v>
      </c>
      <c r="BK150">
        <v>0.03</v>
      </c>
      <c r="BL150">
        <v>44</v>
      </c>
      <c r="BM150">
        <v>0.4</v>
      </c>
      <c r="BN150">
        <v>0.01</v>
      </c>
      <c r="BO150">
        <v>4.8</v>
      </c>
      <c r="BP150">
        <v>0.7</v>
      </c>
      <c r="BQ150">
        <v>0.05</v>
      </c>
      <c r="BR150">
        <v>0.11</v>
      </c>
      <c r="BS150">
        <v>1.05</v>
      </c>
      <c r="BT150">
        <v>7.8</v>
      </c>
      <c r="BU150">
        <v>1.4</v>
      </c>
      <c r="BV150">
        <v>2.5000000000000001E-2</v>
      </c>
      <c r="BW150">
        <v>6.5</v>
      </c>
      <c r="BX150">
        <v>9.3699999999999992</v>
      </c>
      <c r="BY150">
        <v>23.3</v>
      </c>
      <c r="BZ150">
        <v>0.03</v>
      </c>
      <c r="CA150">
        <v>1</v>
      </c>
      <c r="CB150">
        <v>0.4</v>
      </c>
      <c r="CC150">
        <v>12.6</v>
      </c>
      <c r="CD150">
        <v>5</v>
      </c>
      <c r="CE150">
        <v>3</v>
      </c>
      <c r="CF150" s="108">
        <f t="shared" si="15"/>
        <v>11.8</v>
      </c>
      <c r="CG150" s="108">
        <f t="shared" si="16"/>
        <v>126.47</v>
      </c>
      <c r="CH150" s="108">
        <f t="shared" si="17"/>
        <v>148.44999999999999</v>
      </c>
      <c r="CI150" s="108">
        <f t="shared" si="18"/>
        <v>582.13</v>
      </c>
      <c r="CJ150" s="108">
        <f t="shared" si="19"/>
        <v>399.08000000000004</v>
      </c>
      <c r="CK150" s="108">
        <f t="shared" si="20"/>
        <v>479.28000000000003</v>
      </c>
    </row>
    <row r="151" spans="1:89" ht="30" x14ac:dyDescent="0.3">
      <c r="A151" s="78">
        <v>1531292</v>
      </c>
      <c r="B151" s="82" t="s">
        <v>454</v>
      </c>
      <c r="C151" s="79">
        <v>42628</v>
      </c>
      <c r="D151" s="80" t="s">
        <v>28</v>
      </c>
      <c r="E151" s="101" t="s">
        <v>455</v>
      </c>
      <c r="F151" s="81"/>
      <c r="G151" s="81" t="s">
        <v>242</v>
      </c>
      <c r="H151" s="81">
        <v>586849</v>
      </c>
      <c r="I151" s="81">
        <v>6804345</v>
      </c>
      <c r="J151" s="82">
        <v>1235</v>
      </c>
      <c r="K151" s="81" t="s">
        <v>20</v>
      </c>
      <c r="L151" s="101" t="s">
        <v>490</v>
      </c>
      <c r="M151" s="81">
        <v>0.4</v>
      </c>
      <c r="N151" s="81" t="s">
        <v>485</v>
      </c>
      <c r="O151" s="81"/>
      <c r="P151" s="84">
        <v>0.1</v>
      </c>
      <c r="Q151" s="84"/>
      <c r="R151" s="84"/>
      <c r="S151" s="84">
        <v>0.5</v>
      </c>
      <c r="T151" s="84">
        <v>0.4</v>
      </c>
      <c r="U151" s="84"/>
      <c r="V151" s="84">
        <f t="shared" si="14"/>
        <v>1</v>
      </c>
      <c r="W151" s="81" t="s">
        <v>82</v>
      </c>
      <c r="X151" s="81" t="s">
        <v>479</v>
      </c>
      <c r="Y151" s="81" t="s">
        <v>85</v>
      </c>
      <c r="Z151" s="81" t="s">
        <v>491</v>
      </c>
      <c r="AA151" s="81" t="s">
        <v>153</v>
      </c>
      <c r="AB151">
        <v>1531292</v>
      </c>
      <c r="AC151" t="s">
        <v>20</v>
      </c>
      <c r="AD151" t="s">
        <v>857</v>
      </c>
      <c r="AE151">
        <v>0.57999999999999996</v>
      </c>
      <c r="AF151">
        <v>57.78</v>
      </c>
      <c r="AG151">
        <v>7.1</v>
      </c>
      <c r="AH151">
        <v>88.7</v>
      </c>
      <c r="AI151">
        <v>94</v>
      </c>
      <c r="AJ151">
        <v>97.3</v>
      </c>
      <c r="AK151">
        <v>21.8</v>
      </c>
      <c r="AL151">
        <v>438</v>
      </c>
      <c r="AM151">
        <v>3.3</v>
      </c>
      <c r="AN151">
        <v>5.9</v>
      </c>
      <c r="AO151">
        <v>0.8</v>
      </c>
      <c r="AP151">
        <v>3.7</v>
      </c>
      <c r="AQ151">
        <v>2.2999999999999998</v>
      </c>
      <c r="AR151">
        <v>49</v>
      </c>
      <c r="AS151">
        <v>0.25</v>
      </c>
      <c r="AT151">
        <v>0.53</v>
      </c>
      <c r="AU151">
        <v>0.11</v>
      </c>
      <c r="AV151">
        <v>78</v>
      </c>
      <c r="AW151">
        <v>0.86</v>
      </c>
      <c r="AX151">
        <v>8.5000000000000006E-2</v>
      </c>
      <c r="AY151">
        <v>13.2</v>
      </c>
      <c r="AZ151">
        <v>119.1</v>
      </c>
      <c r="BA151">
        <v>1.42</v>
      </c>
      <c r="BB151">
        <v>130.19999999999999</v>
      </c>
      <c r="BC151">
        <v>0.126</v>
      </c>
      <c r="BD151">
        <v>5</v>
      </c>
      <c r="BE151">
        <v>1.98</v>
      </c>
      <c r="BF151">
        <v>2.3E-2</v>
      </c>
      <c r="BG151">
        <v>0.09</v>
      </c>
      <c r="BH151">
        <v>0.05</v>
      </c>
      <c r="BI151">
        <v>8.5</v>
      </c>
      <c r="BJ151">
        <v>0.1</v>
      </c>
      <c r="BK151">
        <v>0.03</v>
      </c>
      <c r="BL151">
        <v>39</v>
      </c>
      <c r="BM151">
        <v>0.2</v>
      </c>
      <c r="BN151">
        <v>0.03</v>
      </c>
      <c r="BO151">
        <v>5.7</v>
      </c>
      <c r="BP151">
        <v>0.73</v>
      </c>
      <c r="BQ151">
        <v>0.05</v>
      </c>
      <c r="BR151">
        <v>0.15</v>
      </c>
      <c r="BS151">
        <v>1.0900000000000001</v>
      </c>
      <c r="BT151">
        <v>10</v>
      </c>
      <c r="BU151">
        <v>1.2</v>
      </c>
      <c r="BV151">
        <v>2.5000000000000001E-2</v>
      </c>
      <c r="BW151">
        <v>7.6</v>
      </c>
      <c r="BX151">
        <v>10.48</v>
      </c>
      <c r="BY151">
        <v>26.5</v>
      </c>
      <c r="BZ151">
        <v>0.03</v>
      </c>
      <c r="CA151">
        <v>1</v>
      </c>
      <c r="CB151">
        <v>0.4</v>
      </c>
      <c r="CC151">
        <v>14.8</v>
      </c>
      <c r="CD151">
        <v>5</v>
      </c>
      <c r="CE151">
        <v>1</v>
      </c>
      <c r="CF151" s="108">
        <f t="shared" si="15"/>
        <v>9.6999999999999993</v>
      </c>
      <c r="CG151" s="108">
        <f t="shared" si="16"/>
        <v>218.67999999999998</v>
      </c>
      <c r="CH151" s="108">
        <f t="shared" si="17"/>
        <v>143.61999999999998</v>
      </c>
      <c r="CI151" s="108">
        <f t="shared" si="18"/>
        <v>632.78</v>
      </c>
      <c r="CJ151" s="108">
        <f t="shared" si="19"/>
        <v>475.08</v>
      </c>
      <c r="CK151" s="108">
        <f t="shared" si="20"/>
        <v>560.9799999999999</v>
      </c>
    </row>
    <row r="152" spans="1:89" ht="30" x14ac:dyDescent="0.3">
      <c r="A152" s="78">
        <v>1531293</v>
      </c>
      <c r="B152" s="82" t="s">
        <v>454</v>
      </c>
      <c r="C152" s="79">
        <v>42628</v>
      </c>
      <c r="D152" s="80" t="s">
        <v>28</v>
      </c>
      <c r="E152" s="101" t="s">
        <v>455</v>
      </c>
      <c r="F152" s="81"/>
      <c r="G152" s="81" t="s">
        <v>242</v>
      </c>
      <c r="H152" s="81">
        <v>586897</v>
      </c>
      <c r="I152" s="81">
        <v>6804351</v>
      </c>
      <c r="J152" s="82">
        <v>1232</v>
      </c>
      <c r="K152" s="81" t="s">
        <v>20</v>
      </c>
      <c r="L152" s="101" t="s">
        <v>492</v>
      </c>
      <c r="M152" s="81">
        <v>0.6</v>
      </c>
      <c r="N152" s="81" t="s">
        <v>456</v>
      </c>
      <c r="O152" s="81"/>
      <c r="P152" s="84" t="s">
        <v>471</v>
      </c>
      <c r="Q152" s="84"/>
      <c r="R152" s="84"/>
      <c r="S152" s="84">
        <v>0.8</v>
      </c>
      <c r="T152" s="84">
        <v>0.2</v>
      </c>
      <c r="U152" s="84"/>
      <c r="V152" s="84">
        <f t="shared" si="14"/>
        <v>1</v>
      </c>
      <c r="W152" s="81" t="s">
        <v>82</v>
      </c>
      <c r="X152" s="81" t="s">
        <v>87</v>
      </c>
      <c r="Y152" s="81" t="s">
        <v>85</v>
      </c>
      <c r="Z152" s="81" t="s">
        <v>486</v>
      </c>
      <c r="AA152" s="81" t="s">
        <v>153</v>
      </c>
      <c r="AB152">
        <v>1531293</v>
      </c>
      <c r="AC152" t="s">
        <v>20</v>
      </c>
      <c r="AD152" t="s">
        <v>857</v>
      </c>
      <c r="AE152">
        <v>0.78</v>
      </c>
      <c r="AF152">
        <v>65.03</v>
      </c>
      <c r="AG152">
        <v>8.6300000000000008</v>
      </c>
      <c r="AH152">
        <v>85.9</v>
      </c>
      <c r="AI152">
        <v>137</v>
      </c>
      <c r="AJ152">
        <v>138.80000000000001</v>
      </c>
      <c r="AK152">
        <v>28.9</v>
      </c>
      <c r="AL152">
        <v>958</v>
      </c>
      <c r="AM152">
        <v>3.44</v>
      </c>
      <c r="AN152">
        <v>5.8</v>
      </c>
      <c r="AO152">
        <v>0.7</v>
      </c>
      <c r="AP152">
        <v>2.9</v>
      </c>
      <c r="AQ152">
        <v>2.2000000000000002</v>
      </c>
      <c r="AR152">
        <v>48.9</v>
      </c>
      <c r="AS152">
        <v>0.28000000000000003</v>
      </c>
      <c r="AT152">
        <v>0.46</v>
      </c>
      <c r="AU152">
        <v>0.09</v>
      </c>
      <c r="AV152">
        <v>77</v>
      </c>
      <c r="AW152">
        <v>0.97</v>
      </c>
      <c r="AX152">
        <v>0.10199999999999999</v>
      </c>
      <c r="AY152">
        <v>12.6</v>
      </c>
      <c r="AZ152">
        <v>103.7</v>
      </c>
      <c r="BA152">
        <v>1.6</v>
      </c>
      <c r="BB152">
        <v>139.30000000000001</v>
      </c>
      <c r="BC152">
        <v>0.11600000000000001</v>
      </c>
      <c r="BD152">
        <v>6</v>
      </c>
      <c r="BE152">
        <v>1.89</v>
      </c>
      <c r="BF152">
        <v>2.4E-2</v>
      </c>
      <c r="BG152">
        <v>0.11</v>
      </c>
      <c r="BH152">
        <v>0.1</v>
      </c>
      <c r="BI152">
        <v>8.1999999999999993</v>
      </c>
      <c r="BJ152">
        <v>0.11</v>
      </c>
      <c r="BK152">
        <v>0.03</v>
      </c>
      <c r="BL152">
        <v>52</v>
      </c>
      <c r="BM152">
        <v>0.4</v>
      </c>
      <c r="BN152">
        <v>0.03</v>
      </c>
      <c r="BO152">
        <v>5.4</v>
      </c>
      <c r="BP152">
        <v>0.93</v>
      </c>
      <c r="BQ152">
        <v>0.05</v>
      </c>
      <c r="BR152">
        <v>0.12</v>
      </c>
      <c r="BS152">
        <v>0.76</v>
      </c>
      <c r="BT152">
        <v>10.4</v>
      </c>
      <c r="BU152">
        <v>4.8</v>
      </c>
      <c r="BV152">
        <v>2.5000000000000001E-2</v>
      </c>
      <c r="BW152">
        <v>6.8</v>
      </c>
      <c r="BX152">
        <v>10.84</v>
      </c>
      <c r="BY152">
        <v>25.3</v>
      </c>
      <c r="BZ152">
        <v>0.03</v>
      </c>
      <c r="CA152">
        <v>0.5</v>
      </c>
      <c r="CB152">
        <v>0.4</v>
      </c>
      <c r="CC152">
        <v>13.5</v>
      </c>
      <c r="CD152">
        <v>5</v>
      </c>
      <c r="CE152">
        <v>2</v>
      </c>
      <c r="CF152" s="108">
        <f t="shared" si="15"/>
        <v>9.9</v>
      </c>
      <c r="CG152" s="108">
        <f t="shared" si="16"/>
        <v>245.07</v>
      </c>
      <c r="CH152" s="108">
        <f t="shared" si="17"/>
        <v>198.89000000000004</v>
      </c>
      <c r="CI152" s="108">
        <f t="shared" si="18"/>
        <v>1162.6100000000001</v>
      </c>
      <c r="CJ152" s="108">
        <f t="shared" si="19"/>
        <v>574.66000000000008</v>
      </c>
      <c r="CK152" s="108">
        <f t="shared" si="20"/>
        <v>1129.92</v>
      </c>
    </row>
    <row r="153" spans="1:89" ht="30" x14ac:dyDescent="0.3">
      <c r="A153" s="78">
        <v>1531294</v>
      </c>
      <c r="B153" s="82" t="s">
        <v>454</v>
      </c>
      <c r="C153" s="79">
        <v>42628</v>
      </c>
      <c r="D153" s="80" t="s">
        <v>28</v>
      </c>
      <c r="E153" s="101" t="s">
        <v>455</v>
      </c>
      <c r="F153" s="81"/>
      <c r="G153" s="81" t="s">
        <v>242</v>
      </c>
      <c r="H153" s="81">
        <v>586951</v>
      </c>
      <c r="I153" s="81">
        <v>6804364</v>
      </c>
      <c r="J153" s="82">
        <v>1232</v>
      </c>
      <c r="K153" s="81" t="s">
        <v>20</v>
      </c>
      <c r="L153" s="101" t="s">
        <v>493</v>
      </c>
      <c r="M153" s="81">
        <v>0.5</v>
      </c>
      <c r="N153" s="81" t="s">
        <v>485</v>
      </c>
      <c r="O153" s="81"/>
      <c r="P153" s="84"/>
      <c r="Q153" s="84"/>
      <c r="R153" s="84"/>
      <c r="S153" s="84">
        <v>0.6</v>
      </c>
      <c r="T153" s="84">
        <v>0.2</v>
      </c>
      <c r="U153" s="84"/>
      <c r="V153" s="84">
        <f t="shared" si="14"/>
        <v>0.8</v>
      </c>
      <c r="W153" s="81" t="s">
        <v>82</v>
      </c>
      <c r="X153" s="81" t="s">
        <v>87</v>
      </c>
      <c r="Y153" s="81" t="s">
        <v>85</v>
      </c>
      <c r="Z153" s="81" t="s">
        <v>486</v>
      </c>
      <c r="AA153" s="81" t="s">
        <v>153</v>
      </c>
      <c r="AB153">
        <v>1531294</v>
      </c>
      <c r="AC153" t="s">
        <v>20</v>
      </c>
      <c r="AD153" t="s">
        <v>857</v>
      </c>
      <c r="AE153">
        <v>1.1599999999999999</v>
      </c>
      <c r="AF153">
        <v>38.64</v>
      </c>
      <c r="AG153">
        <v>7.71</v>
      </c>
      <c r="AH153">
        <v>79.7</v>
      </c>
      <c r="AI153">
        <v>58</v>
      </c>
      <c r="AJ153">
        <v>65.2</v>
      </c>
      <c r="AK153">
        <v>24.3</v>
      </c>
      <c r="AL153">
        <v>545</v>
      </c>
      <c r="AM153">
        <v>4.1900000000000004</v>
      </c>
      <c r="AN153">
        <v>11.1</v>
      </c>
      <c r="AO153">
        <v>0.6</v>
      </c>
      <c r="AP153">
        <v>2</v>
      </c>
      <c r="AQ153">
        <v>2.2999999999999998</v>
      </c>
      <c r="AR153">
        <v>44.6</v>
      </c>
      <c r="AS153">
        <v>0.13</v>
      </c>
      <c r="AT153">
        <v>0.52</v>
      </c>
      <c r="AU153">
        <v>0.11</v>
      </c>
      <c r="AV153">
        <v>90</v>
      </c>
      <c r="AW153">
        <v>0.72</v>
      </c>
      <c r="AX153">
        <v>4.9000000000000002E-2</v>
      </c>
      <c r="AY153">
        <v>9.4</v>
      </c>
      <c r="AZ153">
        <v>97.4</v>
      </c>
      <c r="BA153">
        <v>1.45</v>
      </c>
      <c r="BB153">
        <v>117.5</v>
      </c>
      <c r="BC153">
        <v>0.13700000000000001</v>
      </c>
      <c r="BD153">
        <v>5</v>
      </c>
      <c r="BE153">
        <v>2.1800000000000002</v>
      </c>
      <c r="BF153">
        <v>2.1999999999999999E-2</v>
      </c>
      <c r="BG153">
        <v>0.09</v>
      </c>
      <c r="BH153">
        <v>0.05</v>
      </c>
      <c r="BI153">
        <v>7.7</v>
      </c>
      <c r="BJ153">
        <v>0.1</v>
      </c>
      <c r="BK153">
        <v>1E-3</v>
      </c>
      <c r="BL153">
        <v>26</v>
      </c>
      <c r="BM153">
        <v>0.1</v>
      </c>
      <c r="BN153">
        <v>0.03</v>
      </c>
      <c r="BO153">
        <v>6.4</v>
      </c>
      <c r="BP153">
        <v>0.82</v>
      </c>
      <c r="BQ153">
        <v>0.05</v>
      </c>
      <c r="BR153">
        <v>0.11</v>
      </c>
      <c r="BS153">
        <v>0.9</v>
      </c>
      <c r="BT153">
        <v>8.5</v>
      </c>
      <c r="BU153">
        <v>1.3</v>
      </c>
      <c r="BV153">
        <v>2.5000000000000001E-2</v>
      </c>
      <c r="BW153">
        <v>6.4</v>
      </c>
      <c r="BX153">
        <v>5.32</v>
      </c>
      <c r="BY153">
        <v>19.8</v>
      </c>
      <c r="BZ153">
        <v>0.04</v>
      </c>
      <c r="CA153">
        <v>1</v>
      </c>
      <c r="CB153">
        <v>0.4</v>
      </c>
      <c r="CC153">
        <v>17.5</v>
      </c>
      <c r="CD153">
        <v>5</v>
      </c>
      <c r="CE153">
        <v>2</v>
      </c>
      <c r="CF153" s="108">
        <f t="shared" si="15"/>
        <v>9</v>
      </c>
      <c r="CG153" s="108">
        <f t="shared" si="16"/>
        <v>164.77</v>
      </c>
      <c r="CH153" s="108">
        <f t="shared" si="17"/>
        <v>98.009999999999977</v>
      </c>
      <c r="CI153" s="108">
        <f t="shared" si="18"/>
        <v>721.96000000000015</v>
      </c>
      <c r="CJ153" s="108">
        <f t="shared" si="19"/>
        <v>366.75</v>
      </c>
      <c r="CK153" s="108">
        <f t="shared" si="20"/>
        <v>639.85</v>
      </c>
    </row>
    <row r="154" spans="1:89" ht="30" x14ac:dyDescent="0.3">
      <c r="A154" s="78">
        <v>1531295</v>
      </c>
      <c r="B154" s="82" t="s">
        <v>454</v>
      </c>
      <c r="C154" s="79">
        <v>42628</v>
      </c>
      <c r="D154" s="80" t="s">
        <v>28</v>
      </c>
      <c r="E154" s="101" t="s">
        <v>455</v>
      </c>
      <c r="F154" s="81"/>
      <c r="G154" s="81" t="s">
        <v>242</v>
      </c>
      <c r="H154" s="81">
        <v>587002</v>
      </c>
      <c r="I154" s="81">
        <v>6804377</v>
      </c>
      <c r="J154" s="82"/>
      <c r="K154" s="81" t="s">
        <v>20</v>
      </c>
      <c r="L154" s="101" t="s">
        <v>494</v>
      </c>
      <c r="M154" s="81">
        <v>0.7</v>
      </c>
      <c r="N154" s="81" t="s">
        <v>485</v>
      </c>
      <c r="O154" s="81"/>
      <c r="P154" s="84"/>
      <c r="Q154" s="84"/>
      <c r="R154" s="84"/>
      <c r="S154" s="84">
        <v>0.7</v>
      </c>
      <c r="T154" s="84">
        <v>0.2</v>
      </c>
      <c r="U154" s="84"/>
      <c r="V154" s="84">
        <f t="shared" si="14"/>
        <v>0.89999999999999991</v>
      </c>
      <c r="W154" s="81" t="s">
        <v>82</v>
      </c>
      <c r="X154" s="81" t="s">
        <v>479</v>
      </c>
      <c r="Y154" s="81" t="s">
        <v>85</v>
      </c>
      <c r="Z154" s="81" t="s">
        <v>486</v>
      </c>
      <c r="AA154" s="81" t="s">
        <v>153</v>
      </c>
      <c r="AB154">
        <v>1531295</v>
      </c>
      <c r="AC154" t="s">
        <v>20</v>
      </c>
      <c r="AD154" t="s">
        <v>857</v>
      </c>
      <c r="AE154">
        <v>0.95</v>
      </c>
      <c r="AF154">
        <v>52.24</v>
      </c>
      <c r="AG154">
        <v>8.83</v>
      </c>
      <c r="AH154">
        <v>75.3</v>
      </c>
      <c r="AI154">
        <v>88</v>
      </c>
      <c r="AJ154">
        <v>70</v>
      </c>
      <c r="AK154">
        <v>21.6</v>
      </c>
      <c r="AL154">
        <v>402</v>
      </c>
      <c r="AM154">
        <v>3.73</v>
      </c>
      <c r="AN154">
        <v>8.5</v>
      </c>
      <c r="AO154">
        <v>0.7</v>
      </c>
      <c r="AP154">
        <v>2.8</v>
      </c>
      <c r="AQ154">
        <v>2.4</v>
      </c>
      <c r="AR154">
        <v>42.3</v>
      </c>
      <c r="AS154">
        <v>0.19</v>
      </c>
      <c r="AT154">
        <v>0.55000000000000004</v>
      </c>
      <c r="AU154">
        <v>0.1</v>
      </c>
      <c r="AV154">
        <v>79</v>
      </c>
      <c r="AW154">
        <v>0.64</v>
      </c>
      <c r="AX154">
        <v>6.5000000000000002E-2</v>
      </c>
      <c r="AY154">
        <v>12.1</v>
      </c>
      <c r="AZ154">
        <v>98.9</v>
      </c>
      <c r="BA154">
        <v>1.37</v>
      </c>
      <c r="BB154">
        <v>122.2</v>
      </c>
      <c r="BC154">
        <v>0.123</v>
      </c>
      <c r="BD154">
        <v>5</v>
      </c>
      <c r="BE154">
        <v>1.89</v>
      </c>
      <c r="BF154">
        <v>2.1999999999999999E-2</v>
      </c>
      <c r="BG154">
        <v>0.08</v>
      </c>
      <c r="BH154">
        <v>0.1</v>
      </c>
      <c r="BI154">
        <v>7.8</v>
      </c>
      <c r="BJ154">
        <v>0.1</v>
      </c>
      <c r="BK154">
        <v>0.02</v>
      </c>
      <c r="BL154">
        <v>42</v>
      </c>
      <c r="BM154">
        <v>0.4</v>
      </c>
      <c r="BN154">
        <v>0.04</v>
      </c>
      <c r="BO154">
        <v>5.5</v>
      </c>
      <c r="BP154">
        <v>0.79</v>
      </c>
      <c r="BQ154">
        <v>0.05</v>
      </c>
      <c r="BR154">
        <v>0.12</v>
      </c>
      <c r="BS154">
        <v>1.0900000000000001</v>
      </c>
      <c r="BT154">
        <v>8.3000000000000007</v>
      </c>
      <c r="BU154">
        <v>3.6</v>
      </c>
      <c r="BV154">
        <v>2.5000000000000001E-2</v>
      </c>
      <c r="BW154">
        <v>6.9</v>
      </c>
      <c r="BX154">
        <v>7.94</v>
      </c>
      <c r="BY154">
        <v>23.4</v>
      </c>
      <c r="BZ154">
        <v>0.04</v>
      </c>
      <c r="CA154">
        <v>2</v>
      </c>
      <c r="CB154">
        <v>0.4</v>
      </c>
      <c r="CC154">
        <v>13.8</v>
      </c>
      <c r="CD154">
        <v>5</v>
      </c>
      <c r="CE154">
        <v>3</v>
      </c>
      <c r="CF154" s="108">
        <f t="shared" si="15"/>
        <v>10.8</v>
      </c>
      <c r="CG154" s="108">
        <f t="shared" si="16"/>
        <v>170.91</v>
      </c>
      <c r="CH154" s="108">
        <f t="shared" si="17"/>
        <v>142.58999999999997</v>
      </c>
      <c r="CI154" s="108">
        <f t="shared" si="18"/>
        <v>580.54</v>
      </c>
      <c r="CJ154" s="108">
        <f t="shared" si="19"/>
        <v>416.57</v>
      </c>
      <c r="CK154" s="108">
        <f t="shared" si="20"/>
        <v>498.28000000000003</v>
      </c>
    </row>
    <row r="155" spans="1:89" ht="30" x14ac:dyDescent="0.3">
      <c r="A155" s="78">
        <v>1531296</v>
      </c>
      <c r="B155" s="82" t="s">
        <v>454</v>
      </c>
      <c r="C155" s="79">
        <v>42628</v>
      </c>
      <c r="D155" s="80" t="s">
        <v>28</v>
      </c>
      <c r="E155" s="101" t="s">
        <v>455</v>
      </c>
      <c r="F155" s="81"/>
      <c r="G155" s="81" t="s">
        <v>242</v>
      </c>
      <c r="H155" s="81">
        <v>587051</v>
      </c>
      <c r="I155" s="81">
        <v>6804395</v>
      </c>
      <c r="J155" s="82">
        <v>1227</v>
      </c>
      <c r="K155" s="81" t="s">
        <v>20</v>
      </c>
      <c r="L155" s="101" t="s">
        <v>495</v>
      </c>
      <c r="M155" s="81">
        <v>0.7</v>
      </c>
      <c r="N155" s="81" t="s">
        <v>485</v>
      </c>
      <c r="O155" s="81"/>
      <c r="P155" s="84"/>
      <c r="Q155" s="84"/>
      <c r="R155" s="84"/>
      <c r="S155" s="84">
        <v>0.6</v>
      </c>
      <c r="T155" s="84">
        <v>0.2</v>
      </c>
      <c r="U155" s="84"/>
      <c r="V155" s="84">
        <f t="shared" si="14"/>
        <v>0.8</v>
      </c>
      <c r="W155" s="81" t="s">
        <v>82</v>
      </c>
      <c r="X155" s="81" t="s">
        <v>479</v>
      </c>
      <c r="Y155" s="81" t="s">
        <v>85</v>
      </c>
      <c r="Z155" s="81" t="s">
        <v>486</v>
      </c>
      <c r="AA155" s="81" t="s">
        <v>153</v>
      </c>
      <c r="AB155">
        <v>1531296</v>
      </c>
      <c r="AC155" t="s">
        <v>20</v>
      </c>
      <c r="AD155" t="s">
        <v>857</v>
      </c>
      <c r="AE155">
        <v>1.37</v>
      </c>
      <c r="AF155">
        <v>34.729999999999997</v>
      </c>
      <c r="AG155">
        <v>5.88</v>
      </c>
      <c r="AH155">
        <v>54.9</v>
      </c>
      <c r="AI155">
        <v>70</v>
      </c>
      <c r="AJ155">
        <v>47.5</v>
      </c>
      <c r="AK155">
        <v>21.6</v>
      </c>
      <c r="AL155">
        <v>699</v>
      </c>
      <c r="AM155">
        <v>3.12</v>
      </c>
      <c r="AN155">
        <v>9.1999999999999993</v>
      </c>
      <c r="AO155">
        <v>0.7</v>
      </c>
      <c r="AP155">
        <v>3.7</v>
      </c>
      <c r="AQ155">
        <v>1.4</v>
      </c>
      <c r="AR155">
        <v>42.2</v>
      </c>
      <c r="AS155">
        <v>0.09</v>
      </c>
      <c r="AT155">
        <v>0.51</v>
      </c>
      <c r="AU155">
        <v>0.09</v>
      </c>
      <c r="AV155">
        <v>57</v>
      </c>
      <c r="AW155">
        <v>0.67</v>
      </c>
      <c r="AX155">
        <v>5.5E-2</v>
      </c>
      <c r="AY155">
        <v>8.4</v>
      </c>
      <c r="AZ155">
        <v>62.2</v>
      </c>
      <c r="BA155">
        <v>0.93</v>
      </c>
      <c r="BB155">
        <v>109.7</v>
      </c>
      <c r="BC155">
        <v>7.8E-2</v>
      </c>
      <c r="BD155">
        <v>4</v>
      </c>
      <c r="BE155">
        <v>1.35</v>
      </c>
      <c r="BF155">
        <v>2.1999999999999999E-2</v>
      </c>
      <c r="BG155">
        <v>7.0000000000000007E-2</v>
      </c>
      <c r="BH155">
        <v>0.1</v>
      </c>
      <c r="BI155">
        <v>5.6</v>
      </c>
      <c r="BJ155">
        <v>0.08</v>
      </c>
      <c r="BK155">
        <v>0.04</v>
      </c>
      <c r="BL155">
        <v>31</v>
      </c>
      <c r="BM155">
        <v>0.3</v>
      </c>
      <c r="BN155">
        <v>0.02</v>
      </c>
      <c r="BO155">
        <v>4.0999999999999996</v>
      </c>
      <c r="BP155">
        <v>0.57999999999999996</v>
      </c>
      <c r="BQ155">
        <v>0.05</v>
      </c>
      <c r="BR155">
        <v>0.06</v>
      </c>
      <c r="BS155">
        <v>0.93</v>
      </c>
      <c r="BT155">
        <v>6.9</v>
      </c>
      <c r="BU155">
        <v>1.1000000000000001</v>
      </c>
      <c r="BV155">
        <v>2.5000000000000001E-2</v>
      </c>
      <c r="BW155">
        <v>3.2</v>
      </c>
      <c r="BX155">
        <v>5.41</v>
      </c>
      <c r="BY155">
        <v>17</v>
      </c>
      <c r="BZ155">
        <v>0.03</v>
      </c>
      <c r="CA155">
        <v>0.5</v>
      </c>
      <c r="CB155">
        <v>0.3</v>
      </c>
      <c r="CC155">
        <v>10.3</v>
      </c>
      <c r="CD155">
        <v>5</v>
      </c>
      <c r="CE155">
        <v>1</v>
      </c>
      <c r="CF155" s="108">
        <f t="shared" si="15"/>
        <v>9.6999999999999993</v>
      </c>
      <c r="CG155" s="108">
        <f t="shared" si="16"/>
        <v>111.30000000000001</v>
      </c>
      <c r="CH155" s="108">
        <f t="shared" si="17"/>
        <v>115</v>
      </c>
      <c r="CI155" s="108">
        <f t="shared" si="18"/>
        <v>862.52</v>
      </c>
      <c r="CJ155" s="108">
        <f t="shared" si="19"/>
        <v>322.70999999999998</v>
      </c>
      <c r="CK155" s="108">
        <f t="shared" si="20"/>
        <v>772.59</v>
      </c>
    </row>
    <row r="156" spans="1:89" ht="30" x14ac:dyDescent="0.3">
      <c r="A156" s="78">
        <v>1531297</v>
      </c>
      <c r="B156" s="82" t="s">
        <v>454</v>
      </c>
      <c r="C156" s="79">
        <v>42628</v>
      </c>
      <c r="D156" s="80" t="s">
        <v>28</v>
      </c>
      <c r="E156" s="101" t="s">
        <v>455</v>
      </c>
      <c r="F156" s="81"/>
      <c r="G156" s="81" t="s">
        <v>242</v>
      </c>
      <c r="H156" s="81">
        <v>587093</v>
      </c>
      <c r="I156" s="81">
        <v>6804421</v>
      </c>
      <c r="J156" s="82">
        <v>1220</v>
      </c>
      <c r="K156" s="81" t="s">
        <v>20</v>
      </c>
      <c r="L156" s="101" t="s">
        <v>496</v>
      </c>
      <c r="M156" s="81">
        <v>0.7</v>
      </c>
      <c r="N156" s="81" t="s">
        <v>456</v>
      </c>
      <c r="O156" s="81"/>
      <c r="P156" s="84" t="s">
        <v>471</v>
      </c>
      <c r="Q156" s="84"/>
      <c r="R156" s="84"/>
      <c r="S156" s="84">
        <v>0.6</v>
      </c>
      <c r="T156" s="84">
        <v>0.2</v>
      </c>
      <c r="U156" s="84"/>
      <c r="V156" s="84">
        <f t="shared" si="14"/>
        <v>0.8</v>
      </c>
      <c r="W156" s="81" t="s">
        <v>82</v>
      </c>
      <c r="X156" s="81" t="s">
        <v>479</v>
      </c>
      <c r="Y156" s="81" t="s">
        <v>85</v>
      </c>
      <c r="Z156" s="81" t="s">
        <v>486</v>
      </c>
      <c r="AA156" s="81" t="s">
        <v>153</v>
      </c>
      <c r="AB156">
        <v>1531297</v>
      </c>
      <c r="AC156" t="s">
        <v>20</v>
      </c>
      <c r="AD156" t="s">
        <v>857</v>
      </c>
      <c r="AE156">
        <v>0.81</v>
      </c>
      <c r="AF156">
        <v>39.76</v>
      </c>
      <c r="AG156">
        <v>6.28</v>
      </c>
      <c r="AH156">
        <v>81.599999999999994</v>
      </c>
      <c r="AI156">
        <v>89</v>
      </c>
      <c r="AJ156">
        <v>55.7</v>
      </c>
      <c r="AK156">
        <v>13.8</v>
      </c>
      <c r="AL156">
        <v>379</v>
      </c>
      <c r="AM156">
        <v>2.76</v>
      </c>
      <c r="AN156">
        <v>7.8</v>
      </c>
      <c r="AO156">
        <v>0.7</v>
      </c>
      <c r="AP156">
        <v>6.1</v>
      </c>
      <c r="AQ156">
        <v>1.7</v>
      </c>
      <c r="AR156">
        <v>48.5</v>
      </c>
      <c r="AS156">
        <v>0.23</v>
      </c>
      <c r="AT156">
        <v>0.54</v>
      </c>
      <c r="AU156">
        <v>0.09</v>
      </c>
      <c r="AV156">
        <v>58</v>
      </c>
      <c r="AW156">
        <v>0.77</v>
      </c>
      <c r="AX156">
        <v>8.6999999999999994E-2</v>
      </c>
      <c r="AY156">
        <v>10.3</v>
      </c>
      <c r="AZ156">
        <v>79.3</v>
      </c>
      <c r="BA156">
        <v>1.08</v>
      </c>
      <c r="BB156">
        <v>116.3</v>
      </c>
      <c r="BC156">
        <v>9.2999999999999999E-2</v>
      </c>
      <c r="BD156">
        <v>4</v>
      </c>
      <c r="BE156">
        <v>1.48</v>
      </c>
      <c r="BF156">
        <v>2.1999999999999999E-2</v>
      </c>
      <c r="BG156">
        <v>0.08</v>
      </c>
      <c r="BH156">
        <v>0.2</v>
      </c>
      <c r="BI156">
        <v>5.6</v>
      </c>
      <c r="BJ156">
        <v>0.08</v>
      </c>
      <c r="BK156">
        <v>0.04</v>
      </c>
      <c r="BL156">
        <v>43</v>
      </c>
      <c r="BM156">
        <v>0.3</v>
      </c>
      <c r="BN156">
        <v>0.03</v>
      </c>
      <c r="BO156">
        <v>4.4000000000000004</v>
      </c>
      <c r="BP156">
        <v>0.65</v>
      </c>
      <c r="BQ156">
        <v>0.05</v>
      </c>
      <c r="BR156">
        <v>0.08</v>
      </c>
      <c r="BS156">
        <v>0.97</v>
      </c>
      <c r="BT156">
        <v>8.4</v>
      </c>
      <c r="BU156">
        <v>1.4</v>
      </c>
      <c r="BV156">
        <v>2.5000000000000001E-2</v>
      </c>
      <c r="BW156">
        <v>4.2</v>
      </c>
      <c r="BX156">
        <v>6.99</v>
      </c>
      <c r="BY156">
        <v>19.899999999999999</v>
      </c>
      <c r="BZ156">
        <v>0.04</v>
      </c>
      <c r="CA156">
        <v>0.5</v>
      </c>
      <c r="CB156">
        <v>0.3</v>
      </c>
      <c r="CC156">
        <v>11.5</v>
      </c>
      <c r="CD156">
        <v>5</v>
      </c>
      <c r="CE156">
        <v>1</v>
      </c>
      <c r="CF156" s="108">
        <f t="shared" si="15"/>
        <v>12.1</v>
      </c>
      <c r="CG156" s="108">
        <f t="shared" si="16"/>
        <v>136.85000000000002</v>
      </c>
      <c r="CH156" s="108">
        <f t="shared" si="17"/>
        <v>147.14000000000001</v>
      </c>
      <c r="CI156" s="108">
        <f t="shared" si="18"/>
        <v>556.80999999999995</v>
      </c>
      <c r="CJ156" s="108">
        <f t="shared" si="19"/>
        <v>388.64</v>
      </c>
      <c r="CK156" s="108">
        <f t="shared" si="20"/>
        <v>452.07</v>
      </c>
    </row>
    <row r="157" spans="1:89" ht="30" x14ac:dyDescent="0.3">
      <c r="A157" s="78">
        <v>1531298</v>
      </c>
      <c r="B157" s="82" t="s">
        <v>454</v>
      </c>
      <c r="C157" s="79">
        <v>42628</v>
      </c>
      <c r="D157" s="80" t="s">
        <v>28</v>
      </c>
      <c r="E157" s="101" t="s">
        <v>455</v>
      </c>
      <c r="F157" s="81"/>
      <c r="G157" s="81" t="s">
        <v>242</v>
      </c>
      <c r="H157" s="81">
        <v>587146</v>
      </c>
      <c r="I157" s="81">
        <v>6804455</v>
      </c>
      <c r="J157" s="82">
        <v>1214</v>
      </c>
      <c r="K157" s="81" t="s">
        <v>20</v>
      </c>
      <c r="L157" s="101" t="s">
        <v>475</v>
      </c>
      <c r="M157" s="81">
        <v>0.6</v>
      </c>
      <c r="N157" s="81" t="s">
        <v>485</v>
      </c>
      <c r="O157" s="81"/>
      <c r="P157" s="84" t="s">
        <v>471</v>
      </c>
      <c r="Q157" s="84"/>
      <c r="R157" s="84"/>
      <c r="S157" s="84">
        <v>0.7</v>
      </c>
      <c r="T157" s="84">
        <v>0.3</v>
      </c>
      <c r="U157" s="84"/>
      <c r="V157" s="84">
        <f t="shared" si="14"/>
        <v>1</v>
      </c>
      <c r="W157" s="81" t="s">
        <v>83</v>
      </c>
      <c r="X157" s="81" t="s">
        <v>87</v>
      </c>
      <c r="Y157" s="81" t="s">
        <v>85</v>
      </c>
      <c r="Z157" s="81" t="s">
        <v>486</v>
      </c>
      <c r="AA157" s="81" t="s">
        <v>153</v>
      </c>
      <c r="AB157">
        <v>1531298</v>
      </c>
      <c r="AC157" t="s">
        <v>20</v>
      </c>
      <c r="AD157" t="s">
        <v>857</v>
      </c>
      <c r="AE157">
        <v>1.33</v>
      </c>
      <c r="AF157">
        <v>74.819999999999993</v>
      </c>
      <c r="AG157">
        <v>8.8800000000000008</v>
      </c>
      <c r="AH157">
        <v>75.599999999999994</v>
      </c>
      <c r="AI157">
        <v>162</v>
      </c>
      <c r="AJ157">
        <v>58.5</v>
      </c>
      <c r="AK157">
        <v>18.8</v>
      </c>
      <c r="AL157">
        <v>697</v>
      </c>
      <c r="AM157">
        <v>3.17</v>
      </c>
      <c r="AN157">
        <v>9.5</v>
      </c>
      <c r="AO157">
        <v>1.1000000000000001</v>
      </c>
      <c r="AP157">
        <v>3.8</v>
      </c>
      <c r="AQ157">
        <v>1.8</v>
      </c>
      <c r="AR157">
        <v>62.6</v>
      </c>
      <c r="AS157">
        <v>0.35</v>
      </c>
      <c r="AT157">
        <v>0.85</v>
      </c>
      <c r="AU157">
        <v>0.13</v>
      </c>
      <c r="AV157">
        <v>64</v>
      </c>
      <c r="AW157">
        <v>1.24</v>
      </c>
      <c r="AX157">
        <v>9.2999999999999999E-2</v>
      </c>
      <c r="AY157">
        <v>16.5</v>
      </c>
      <c r="AZ157">
        <v>54.7</v>
      </c>
      <c r="BA157">
        <v>0.95</v>
      </c>
      <c r="BB157">
        <v>170.7</v>
      </c>
      <c r="BC157">
        <v>7.4999999999999997E-2</v>
      </c>
      <c r="BD157">
        <v>5</v>
      </c>
      <c r="BE157">
        <v>1.71</v>
      </c>
      <c r="BF157">
        <v>0.02</v>
      </c>
      <c r="BG157">
        <v>0.1</v>
      </c>
      <c r="BH157">
        <v>0.2</v>
      </c>
      <c r="BI157">
        <v>7</v>
      </c>
      <c r="BJ157">
        <v>0.09</v>
      </c>
      <c r="BK157">
        <v>7.0000000000000007E-2</v>
      </c>
      <c r="BL157">
        <v>63</v>
      </c>
      <c r="BM157">
        <v>0.7</v>
      </c>
      <c r="BN157">
        <v>0.03</v>
      </c>
      <c r="BO157">
        <v>5.0999999999999996</v>
      </c>
      <c r="BP157">
        <v>0.66</v>
      </c>
      <c r="BQ157">
        <v>0.05</v>
      </c>
      <c r="BR157">
        <v>0.1</v>
      </c>
      <c r="BS157">
        <v>1.42</v>
      </c>
      <c r="BT157">
        <v>8.9</v>
      </c>
      <c r="BU157">
        <v>3.6</v>
      </c>
      <c r="BV157">
        <v>2.5000000000000001E-2</v>
      </c>
      <c r="BW157">
        <v>5.5</v>
      </c>
      <c r="BX157">
        <v>12.97</v>
      </c>
      <c r="BY157">
        <v>30.5</v>
      </c>
      <c r="BZ157">
        <v>0.03</v>
      </c>
      <c r="CA157">
        <v>0.5</v>
      </c>
      <c r="CB157">
        <v>0.4</v>
      </c>
      <c r="CC157">
        <v>13.7</v>
      </c>
      <c r="CD157">
        <v>5</v>
      </c>
      <c r="CE157">
        <v>1</v>
      </c>
      <c r="CF157" s="108">
        <f t="shared" si="15"/>
        <v>9.8000000000000007</v>
      </c>
      <c r="CG157" s="108">
        <f t="shared" si="16"/>
        <v>115.39</v>
      </c>
      <c r="CH157" s="108">
        <f t="shared" si="17"/>
        <v>240.29999999999998</v>
      </c>
      <c r="CI157" s="108">
        <f t="shared" si="18"/>
        <v>944.56000000000006</v>
      </c>
      <c r="CJ157" s="108">
        <f t="shared" si="19"/>
        <v>550.5</v>
      </c>
      <c r="CK157" s="108">
        <f t="shared" si="20"/>
        <v>778.8</v>
      </c>
    </row>
    <row r="158" spans="1:89" ht="45" x14ac:dyDescent="0.3">
      <c r="A158" s="78">
        <v>1531301</v>
      </c>
      <c r="B158" s="82" t="s">
        <v>70</v>
      </c>
      <c r="C158" s="79">
        <v>42607</v>
      </c>
      <c r="D158" s="80" t="s">
        <v>28</v>
      </c>
      <c r="E158" s="100" t="s">
        <v>53</v>
      </c>
      <c r="F158" s="80"/>
      <c r="G158" s="80" t="s">
        <v>67</v>
      </c>
      <c r="H158" s="81">
        <v>589704</v>
      </c>
      <c r="I158" s="81">
        <v>6806970</v>
      </c>
      <c r="J158" s="82">
        <v>1281</v>
      </c>
      <c r="K158" s="81" t="s">
        <v>20</v>
      </c>
      <c r="L158" s="100" t="s">
        <v>54</v>
      </c>
      <c r="M158" s="81">
        <v>0.25</v>
      </c>
      <c r="N158" s="81" t="s">
        <v>30</v>
      </c>
      <c r="O158" s="80"/>
      <c r="P158" s="83">
        <v>0</v>
      </c>
      <c r="Q158" s="83">
        <v>0.5</v>
      </c>
      <c r="R158" s="83">
        <v>0.2</v>
      </c>
      <c r="S158" s="83">
        <v>0</v>
      </c>
      <c r="T158" s="83">
        <v>0.3</v>
      </c>
      <c r="U158" s="83">
        <v>0</v>
      </c>
      <c r="V158" s="83">
        <f t="shared" si="14"/>
        <v>1</v>
      </c>
      <c r="W158" s="81" t="s">
        <v>31</v>
      </c>
      <c r="X158" s="81" t="s">
        <v>37</v>
      </c>
      <c r="Y158" s="81" t="s">
        <v>43</v>
      </c>
      <c r="Z158" s="80" t="s">
        <v>58</v>
      </c>
      <c r="AA158" s="81"/>
      <c r="AB158">
        <v>1531301</v>
      </c>
      <c r="AC158" t="s">
        <v>20</v>
      </c>
      <c r="AD158" t="s">
        <v>857</v>
      </c>
      <c r="AE158">
        <v>1.94</v>
      </c>
      <c r="AF158">
        <v>109.45</v>
      </c>
      <c r="AG158">
        <v>7.58</v>
      </c>
      <c r="AH158">
        <v>90.1</v>
      </c>
      <c r="AI158">
        <v>161</v>
      </c>
      <c r="AJ158">
        <v>32.700000000000003</v>
      </c>
      <c r="AK158">
        <v>15</v>
      </c>
      <c r="AL158">
        <v>579</v>
      </c>
      <c r="AM158">
        <v>2.71</v>
      </c>
      <c r="AN158">
        <v>14.2</v>
      </c>
      <c r="AO158">
        <v>1</v>
      </c>
      <c r="AP158">
        <v>2.2000000000000002</v>
      </c>
      <c r="AQ158">
        <v>0.7</v>
      </c>
      <c r="AR158">
        <v>46.4</v>
      </c>
      <c r="AS158">
        <v>0.24</v>
      </c>
      <c r="AT158">
        <v>0.86</v>
      </c>
      <c r="AU158">
        <v>0.14000000000000001</v>
      </c>
      <c r="AV158">
        <v>56</v>
      </c>
      <c r="AW158">
        <v>1.37</v>
      </c>
      <c r="AX158">
        <v>0.08</v>
      </c>
      <c r="AY158">
        <v>13.8</v>
      </c>
      <c r="AZ158">
        <v>37.200000000000003</v>
      </c>
      <c r="BA158">
        <v>0.56999999999999995</v>
      </c>
      <c r="BB158">
        <v>138.6</v>
      </c>
      <c r="BC158">
        <v>4.3999999999999997E-2</v>
      </c>
      <c r="BD158">
        <v>4</v>
      </c>
      <c r="BE158">
        <v>1.48</v>
      </c>
      <c r="BF158">
        <v>2.5000000000000001E-2</v>
      </c>
      <c r="BG158">
        <v>7.0000000000000007E-2</v>
      </c>
      <c r="BH158">
        <v>0.05</v>
      </c>
      <c r="BI158">
        <v>4.5999999999999996</v>
      </c>
      <c r="BJ158">
        <v>0.09</v>
      </c>
      <c r="BK158">
        <v>7.0000000000000007E-2</v>
      </c>
      <c r="BL158">
        <v>51</v>
      </c>
      <c r="BM158">
        <v>0.7</v>
      </c>
      <c r="BN158">
        <v>0.04</v>
      </c>
      <c r="BO158">
        <v>4.8</v>
      </c>
      <c r="BP158">
        <v>0.92</v>
      </c>
      <c r="BQ158">
        <v>0.05</v>
      </c>
      <c r="BR158">
        <v>0.05</v>
      </c>
      <c r="BS158">
        <v>1.05</v>
      </c>
      <c r="BT158">
        <v>7.8</v>
      </c>
      <c r="BU158">
        <v>0.7</v>
      </c>
      <c r="BV158">
        <v>2.5000000000000001E-2</v>
      </c>
      <c r="BW158">
        <v>2.2000000000000002</v>
      </c>
      <c r="BX158">
        <v>10.85</v>
      </c>
      <c r="BY158">
        <v>23.4</v>
      </c>
      <c r="BZ158">
        <v>0.03</v>
      </c>
      <c r="CA158">
        <v>0.5</v>
      </c>
      <c r="CB158">
        <v>0.4</v>
      </c>
      <c r="CC158">
        <v>9.4</v>
      </c>
      <c r="CD158">
        <v>5</v>
      </c>
      <c r="CE158">
        <v>1</v>
      </c>
      <c r="CF158" s="108">
        <f t="shared" si="15"/>
        <v>8.1999999999999993</v>
      </c>
      <c r="CG158" s="108">
        <f t="shared" si="16"/>
        <v>71.84</v>
      </c>
      <c r="CH158" s="108">
        <f t="shared" si="17"/>
        <v>230.27999999999997</v>
      </c>
      <c r="CI158" s="108">
        <f t="shared" si="18"/>
        <v>776.45</v>
      </c>
      <c r="CJ158" s="108">
        <f t="shared" si="19"/>
        <v>539.42999999999995</v>
      </c>
      <c r="CK158" s="108">
        <f t="shared" si="20"/>
        <v>631.35</v>
      </c>
    </row>
    <row r="159" spans="1:89" ht="45" x14ac:dyDescent="0.3">
      <c r="A159" s="78">
        <v>1531302</v>
      </c>
      <c r="B159" s="82" t="s">
        <v>70</v>
      </c>
      <c r="C159" s="79">
        <v>42607</v>
      </c>
      <c r="D159" s="80" t="s">
        <v>28</v>
      </c>
      <c r="E159" s="100" t="s">
        <v>53</v>
      </c>
      <c r="F159" s="80"/>
      <c r="G159" s="80" t="s">
        <v>67</v>
      </c>
      <c r="H159" s="81">
        <v>589735</v>
      </c>
      <c r="I159" s="81">
        <v>6806930</v>
      </c>
      <c r="J159" s="82">
        <v>1285</v>
      </c>
      <c r="K159" s="81" t="s">
        <v>20</v>
      </c>
      <c r="L159" s="101" t="s">
        <v>29</v>
      </c>
      <c r="M159" s="81">
        <v>0.3</v>
      </c>
      <c r="N159" s="81" t="s">
        <v>30</v>
      </c>
      <c r="O159" s="80"/>
      <c r="P159" s="83">
        <v>0</v>
      </c>
      <c r="Q159" s="83">
        <v>0.7</v>
      </c>
      <c r="R159" s="83">
        <v>0.2</v>
      </c>
      <c r="S159" s="83">
        <v>0</v>
      </c>
      <c r="T159" s="83">
        <v>0.1</v>
      </c>
      <c r="U159" s="83">
        <v>0</v>
      </c>
      <c r="V159" s="83">
        <f t="shared" si="14"/>
        <v>0.99999999999999989</v>
      </c>
      <c r="W159" s="81" t="s">
        <v>31</v>
      </c>
      <c r="X159" s="81" t="s">
        <v>37</v>
      </c>
      <c r="Y159" s="81" t="s">
        <v>59</v>
      </c>
      <c r="Z159" s="81" t="s">
        <v>34</v>
      </c>
      <c r="AA159" s="81"/>
      <c r="AB159">
        <v>1531302</v>
      </c>
      <c r="AC159" t="s">
        <v>20</v>
      </c>
      <c r="AD159" t="s">
        <v>857</v>
      </c>
      <c r="AE159">
        <v>1.23</v>
      </c>
      <c r="AF159">
        <v>66.430000000000007</v>
      </c>
      <c r="AG159">
        <v>7.67</v>
      </c>
      <c r="AH159">
        <v>64.7</v>
      </c>
      <c r="AI159">
        <v>130</v>
      </c>
      <c r="AJ159">
        <v>26.3</v>
      </c>
      <c r="AK159">
        <v>9.6</v>
      </c>
      <c r="AL159">
        <v>372</v>
      </c>
      <c r="AM159">
        <v>1.68</v>
      </c>
      <c r="AN159">
        <v>7.6</v>
      </c>
      <c r="AO159">
        <v>0.8</v>
      </c>
      <c r="AP159">
        <v>4.3</v>
      </c>
      <c r="AQ159">
        <v>0.4</v>
      </c>
      <c r="AR159">
        <v>51.2</v>
      </c>
      <c r="AS159">
        <v>0.26</v>
      </c>
      <c r="AT159">
        <v>0.87</v>
      </c>
      <c r="AU159">
        <v>0.1</v>
      </c>
      <c r="AV159">
        <v>31</v>
      </c>
      <c r="AW159">
        <v>1.81</v>
      </c>
      <c r="AX159">
        <v>0.09</v>
      </c>
      <c r="AY159">
        <v>8.9</v>
      </c>
      <c r="AZ159">
        <v>23.3</v>
      </c>
      <c r="BA159">
        <v>0.5</v>
      </c>
      <c r="BB159">
        <v>104.2</v>
      </c>
      <c r="BC159">
        <v>3.4000000000000002E-2</v>
      </c>
      <c r="BD159">
        <v>7</v>
      </c>
      <c r="BE159">
        <v>0.92</v>
      </c>
      <c r="BF159">
        <v>4.2000000000000003E-2</v>
      </c>
      <c r="BG159">
        <v>0.05</v>
      </c>
      <c r="BH159">
        <v>0.05</v>
      </c>
      <c r="BI159">
        <v>2.5</v>
      </c>
      <c r="BJ159">
        <v>7.0000000000000007E-2</v>
      </c>
      <c r="BK159">
        <v>0.11</v>
      </c>
      <c r="BL159">
        <v>51</v>
      </c>
      <c r="BM159">
        <v>0.6</v>
      </c>
      <c r="BN159">
        <v>0.03</v>
      </c>
      <c r="BO159">
        <v>3</v>
      </c>
      <c r="BP159">
        <v>0.59</v>
      </c>
      <c r="BQ159">
        <v>0.05</v>
      </c>
      <c r="BR159">
        <v>0.05</v>
      </c>
      <c r="BS159">
        <v>0.79</v>
      </c>
      <c r="BT159">
        <v>5.2</v>
      </c>
      <c r="BU159">
        <v>6</v>
      </c>
      <c r="BV159">
        <v>2.5000000000000001E-2</v>
      </c>
      <c r="BW159">
        <v>2.9</v>
      </c>
      <c r="BX159">
        <v>6.69</v>
      </c>
      <c r="BY159">
        <v>17.3</v>
      </c>
      <c r="BZ159">
        <v>0.02</v>
      </c>
      <c r="CA159">
        <v>0.5</v>
      </c>
      <c r="CB159">
        <v>0.2</v>
      </c>
      <c r="CC159">
        <v>6.2</v>
      </c>
      <c r="CD159">
        <v>5</v>
      </c>
      <c r="CE159">
        <v>1</v>
      </c>
      <c r="CF159" s="108">
        <f t="shared" si="15"/>
        <v>10.3</v>
      </c>
      <c r="CG159" s="108">
        <f t="shared" si="16"/>
        <v>51.910000000000004</v>
      </c>
      <c r="CH159" s="108">
        <f t="shared" si="17"/>
        <v>194.62</v>
      </c>
      <c r="CI159" s="108">
        <f t="shared" si="18"/>
        <v>536.59</v>
      </c>
      <c r="CJ159" s="108">
        <f t="shared" si="19"/>
        <v>399.3</v>
      </c>
      <c r="CK159" s="108">
        <f t="shared" si="20"/>
        <v>410.81</v>
      </c>
    </row>
    <row r="160" spans="1:89" ht="45" x14ac:dyDescent="0.3">
      <c r="A160" s="78">
        <v>1531303</v>
      </c>
      <c r="B160" s="82" t="s">
        <v>70</v>
      </c>
      <c r="C160" s="79">
        <v>42607</v>
      </c>
      <c r="D160" s="80" t="s">
        <v>28</v>
      </c>
      <c r="E160" s="100" t="s">
        <v>53</v>
      </c>
      <c r="F160" s="80"/>
      <c r="G160" s="80" t="s">
        <v>67</v>
      </c>
      <c r="H160" s="81">
        <v>589771</v>
      </c>
      <c r="I160" s="81">
        <v>6806890</v>
      </c>
      <c r="J160" s="82">
        <v>1286</v>
      </c>
      <c r="K160" s="81" t="s">
        <v>20</v>
      </c>
      <c r="L160" s="100" t="s">
        <v>35</v>
      </c>
      <c r="M160" s="81">
        <v>0.25</v>
      </c>
      <c r="N160" s="81" t="s">
        <v>30</v>
      </c>
      <c r="O160" s="80"/>
      <c r="P160" s="83">
        <v>0</v>
      </c>
      <c r="Q160" s="83">
        <v>0.45</v>
      </c>
      <c r="R160" s="83">
        <v>0.45</v>
      </c>
      <c r="S160" s="83">
        <v>0</v>
      </c>
      <c r="T160" s="83">
        <v>0.1</v>
      </c>
      <c r="U160" s="83">
        <v>0</v>
      </c>
      <c r="V160" s="83">
        <f t="shared" si="14"/>
        <v>1</v>
      </c>
      <c r="W160" s="81" t="s">
        <v>31</v>
      </c>
      <c r="X160" s="81" t="s">
        <v>37</v>
      </c>
      <c r="Y160" s="81" t="s">
        <v>60</v>
      </c>
      <c r="Z160" s="80" t="s">
        <v>58</v>
      </c>
      <c r="AA160" s="81"/>
      <c r="AB160">
        <v>1531303</v>
      </c>
      <c r="AC160" t="s">
        <v>20</v>
      </c>
      <c r="AD160" t="s">
        <v>857</v>
      </c>
      <c r="AE160">
        <v>0.59</v>
      </c>
      <c r="AF160">
        <v>61.04</v>
      </c>
      <c r="AG160">
        <v>2.81</v>
      </c>
      <c r="AH160">
        <v>41.1</v>
      </c>
      <c r="AI160">
        <v>89</v>
      </c>
      <c r="AJ160">
        <v>19.2</v>
      </c>
      <c r="AK160">
        <v>6.9</v>
      </c>
      <c r="AL160">
        <v>728</v>
      </c>
      <c r="AM160">
        <v>1.03</v>
      </c>
      <c r="AN160">
        <v>4.7</v>
      </c>
      <c r="AO160">
        <v>0.6</v>
      </c>
      <c r="AP160">
        <v>1.3</v>
      </c>
      <c r="AQ160">
        <v>0.3</v>
      </c>
      <c r="AR160">
        <v>40.1</v>
      </c>
      <c r="AS160">
        <v>0.39</v>
      </c>
      <c r="AT160">
        <v>0.41</v>
      </c>
      <c r="AU160">
        <v>0.05</v>
      </c>
      <c r="AV160">
        <v>18</v>
      </c>
      <c r="AW160">
        <v>2.12</v>
      </c>
      <c r="AX160">
        <v>6.5000000000000002E-2</v>
      </c>
      <c r="AY160">
        <v>5.9</v>
      </c>
      <c r="AZ160">
        <v>11.5</v>
      </c>
      <c r="BA160">
        <v>0.28999999999999998</v>
      </c>
      <c r="BB160">
        <v>90.4</v>
      </c>
      <c r="BC160">
        <v>3.2000000000000001E-2</v>
      </c>
      <c r="BD160">
        <v>10</v>
      </c>
      <c r="BE160">
        <v>0.6</v>
      </c>
      <c r="BF160">
        <v>4.5999999999999999E-2</v>
      </c>
      <c r="BG160">
        <v>0.05</v>
      </c>
      <c r="BH160">
        <v>0.05</v>
      </c>
      <c r="BI160">
        <v>1.4</v>
      </c>
      <c r="BJ160">
        <v>7.0000000000000007E-2</v>
      </c>
      <c r="BK160">
        <v>0.09</v>
      </c>
      <c r="BL160">
        <v>37</v>
      </c>
      <c r="BM160">
        <v>0.2</v>
      </c>
      <c r="BN160">
        <v>0.03</v>
      </c>
      <c r="BO160">
        <v>1.5</v>
      </c>
      <c r="BP160">
        <v>0.31</v>
      </c>
      <c r="BQ160">
        <v>0.05</v>
      </c>
      <c r="BR160">
        <v>0.03</v>
      </c>
      <c r="BS160">
        <v>0.42</v>
      </c>
      <c r="BT160">
        <v>3</v>
      </c>
      <c r="BU160">
        <v>0.4</v>
      </c>
      <c r="BV160">
        <v>2.5000000000000001E-2</v>
      </c>
      <c r="BW160">
        <v>1.8</v>
      </c>
      <c r="BX160">
        <v>4.71</v>
      </c>
      <c r="BY160">
        <v>11.3</v>
      </c>
      <c r="BZ160">
        <v>0.01</v>
      </c>
      <c r="CA160">
        <v>1</v>
      </c>
      <c r="CB160">
        <v>0.2</v>
      </c>
      <c r="CC160">
        <v>2.9</v>
      </c>
      <c r="CD160">
        <v>5</v>
      </c>
      <c r="CE160">
        <v>1</v>
      </c>
      <c r="CF160" s="108">
        <f t="shared" si="15"/>
        <v>7.3</v>
      </c>
      <c r="CG160" s="108">
        <f t="shared" si="16"/>
        <v>33.11</v>
      </c>
      <c r="CH160" s="108">
        <f t="shared" si="17"/>
        <v>132.80999999999997</v>
      </c>
      <c r="CI160" s="108">
        <f t="shared" si="18"/>
        <v>864.93999999999994</v>
      </c>
      <c r="CJ160" s="108">
        <f t="shared" si="19"/>
        <v>303.54999999999995</v>
      </c>
      <c r="CK160" s="108">
        <f t="shared" si="20"/>
        <v>755.72</v>
      </c>
    </row>
    <row r="161" spans="1:89" ht="45" x14ac:dyDescent="0.3">
      <c r="A161" s="78">
        <v>1531304</v>
      </c>
      <c r="B161" s="82" t="s">
        <v>70</v>
      </c>
      <c r="C161" s="79">
        <v>42607</v>
      </c>
      <c r="D161" s="80" t="s">
        <v>28</v>
      </c>
      <c r="E161" s="100" t="s">
        <v>53</v>
      </c>
      <c r="F161" s="80"/>
      <c r="G161" s="80" t="s">
        <v>67</v>
      </c>
      <c r="H161" s="81">
        <v>589807</v>
      </c>
      <c r="I161" s="81">
        <v>6806860</v>
      </c>
      <c r="J161" s="82">
        <v>1295</v>
      </c>
      <c r="K161" s="81" t="s">
        <v>20</v>
      </c>
      <c r="L161" s="100" t="s">
        <v>35</v>
      </c>
      <c r="M161" s="81">
        <v>0.25</v>
      </c>
      <c r="N161" s="81" t="s">
        <v>21</v>
      </c>
      <c r="O161" s="80"/>
      <c r="P161" s="83">
        <v>0</v>
      </c>
      <c r="Q161" s="83">
        <v>0</v>
      </c>
      <c r="R161" s="83">
        <v>0.2</v>
      </c>
      <c r="S161" s="83">
        <v>0.7</v>
      </c>
      <c r="T161" s="83">
        <v>0.1</v>
      </c>
      <c r="U161" s="83">
        <v>0</v>
      </c>
      <c r="V161" s="83">
        <f t="shared" si="14"/>
        <v>0.99999999999999989</v>
      </c>
      <c r="W161" s="81" t="s">
        <v>31</v>
      </c>
      <c r="X161" s="81" t="s">
        <v>37</v>
      </c>
      <c r="Y161" s="81" t="s">
        <v>23</v>
      </c>
      <c r="Z161" s="81" t="s">
        <v>34</v>
      </c>
      <c r="AA161" s="81"/>
      <c r="AB161">
        <v>1531304</v>
      </c>
      <c r="AC161" t="s">
        <v>20</v>
      </c>
      <c r="AD161" t="s">
        <v>857</v>
      </c>
      <c r="AE161">
        <v>1.17</v>
      </c>
      <c r="AF161">
        <v>90</v>
      </c>
      <c r="AG161">
        <v>8.25</v>
      </c>
      <c r="AH161">
        <v>87.3</v>
      </c>
      <c r="AI161">
        <v>116</v>
      </c>
      <c r="AJ161">
        <v>69.599999999999994</v>
      </c>
      <c r="AK161">
        <v>22.3</v>
      </c>
      <c r="AL161">
        <v>580</v>
      </c>
      <c r="AM161">
        <v>4.3499999999999996</v>
      </c>
      <c r="AN161">
        <v>8.6999999999999993</v>
      </c>
      <c r="AO161">
        <v>0.5</v>
      </c>
      <c r="AP161">
        <v>4</v>
      </c>
      <c r="AQ161">
        <v>1.8</v>
      </c>
      <c r="AR161">
        <v>45.2</v>
      </c>
      <c r="AS161">
        <v>0.19</v>
      </c>
      <c r="AT161">
        <v>0.64</v>
      </c>
      <c r="AU161">
        <v>0.08</v>
      </c>
      <c r="AV161">
        <v>102</v>
      </c>
      <c r="AW161">
        <v>1.45</v>
      </c>
      <c r="AX161">
        <v>5.3999999999999999E-2</v>
      </c>
      <c r="AY161">
        <v>8.6</v>
      </c>
      <c r="AZ161">
        <v>86.9</v>
      </c>
      <c r="BA161">
        <v>1.7</v>
      </c>
      <c r="BB161">
        <v>118.4</v>
      </c>
      <c r="BC161">
        <v>0.22900000000000001</v>
      </c>
      <c r="BD161">
        <v>8</v>
      </c>
      <c r="BE161">
        <v>2.4900000000000002</v>
      </c>
      <c r="BF161">
        <v>2.3E-2</v>
      </c>
      <c r="BG161">
        <v>0.1</v>
      </c>
      <c r="BH161">
        <v>0.1</v>
      </c>
      <c r="BI161">
        <v>11.1</v>
      </c>
      <c r="BJ161">
        <v>0.09</v>
      </c>
      <c r="BK161">
        <v>0.03</v>
      </c>
      <c r="BL161">
        <v>32</v>
      </c>
      <c r="BM161">
        <v>0.3</v>
      </c>
      <c r="BN161">
        <v>0.06</v>
      </c>
      <c r="BO161">
        <v>7</v>
      </c>
      <c r="BP161">
        <v>1.08</v>
      </c>
      <c r="BQ161">
        <v>0.1</v>
      </c>
      <c r="BR161">
        <v>0.26</v>
      </c>
      <c r="BS161">
        <v>1.31</v>
      </c>
      <c r="BT161">
        <v>8.6</v>
      </c>
      <c r="BU161">
        <v>4.2</v>
      </c>
      <c r="BV161">
        <v>2.5000000000000001E-2</v>
      </c>
      <c r="BW161">
        <v>10.4</v>
      </c>
      <c r="BX161">
        <v>8.7200000000000006</v>
      </c>
      <c r="BY161">
        <v>19.8</v>
      </c>
      <c r="BZ161">
        <v>0.02</v>
      </c>
      <c r="CA161">
        <v>1</v>
      </c>
      <c r="CB161">
        <v>0.2</v>
      </c>
      <c r="CC161">
        <v>16.399999999999999</v>
      </c>
      <c r="CD161">
        <v>5</v>
      </c>
      <c r="CE161">
        <v>3</v>
      </c>
      <c r="CF161" s="108">
        <f t="shared" si="15"/>
        <v>12</v>
      </c>
      <c r="CG161" s="108">
        <f t="shared" si="16"/>
        <v>159.64999999999998</v>
      </c>
      <c r="CH161" s="108">
        <f t="shared" si="17"/>
        <v>161.97</v>
      </c>
      <c r="CI161" s="108">
        <f t="shared" si="18"/>
        <v>759.70000000000016</v>
      </c>
      <c r="CJ161" s="108">
        <f t="shared" si="19"/>
        <v>489.54999999999995</v>
      </c>
      <c r="CK161" s="108">
        <f t="shared" si="20"/>
        <v>677.42</v>
      </c>
    </row>
    <row r="162" spans="1:89" ht="45" x14ac:dyDescent="0.3">
      <c r="A162" s="78">
        <v>1531305</v>
      </c>
      <c r="B162" s="82" t="s">
        <v>70</v>
      </c>
      <c r="C162" s="79">
        <v>42607</v>
      </c>
      <c r="D162" s="80" t="s">
        <v>28</v>
      </c>
      <c r="E162" s="100" t="s">
        <v>53</v>
      </c>
      <c r="F162" s="80"/>
      <c r="G162" s="80" t="s">
        <v>67</v>
      </c>
      <c r="H162" s="81">
        <v>589852</v>
      </c>
      <c r="I162" s="81">
        <v>6806830</v>
      </c>
      <c r="J162" s="82">
        <v>1296</v>
      </c>
      <c r="K162" s="81" t="s">
        <v>20</v>
      </c>
      <c r="L162" s="101" t="s">
        <v>29</v>
      </c>
      <c r="M162" s="81">
        <v>0.25</v>
      </c>
      <c r="N162" s="81" t="s">
        <v>21</v>
      </c>
      <c r="O162" s="80"/>
      <c r="P162" s="83">
        <v>0.1</v>
      </c>
      <c r="Q162" s="83">
        <v>0</v>
      </c>
      <c r="R162" s="83">
        <v>0</v>
      </c>
      <c r="S162" s="83">
        <v>0</v>
      </c>
      <c r="T162" s="83">
        <v>0.1</v>
      </c>
      <c r="U162" s="83">
        <v>0.8</v>
      </c>
      <c r="V162" s="83">
        <f t="shared" si="14"/>
        <v>1</v>
      </c>
      <c r="W162" s="81" t="s">
        <v>31</v>
      </c>
      <c r="X162" s="81" t="s">
        <v>37</v>
      </c>
      <c r="Y162" s="81" t="s">
        <v>23</v>
      </c>
      <c r="Z162" s="81" t="s">
        <v>34</v>
      </c>
      <c r="AA162" s="81"/>
      <c r="AB162">
        <v>1531305</v>
      </c>
      <c r="AC162" t="s">
        <v>20</v>
      </c>
      <c r="AD162" t="s">
        <v>857</v>
      </c>
      <c r="AE162">
        <v>0.98</v>
      </c>
      <c r="AF162">
        <v>89.26</v>
      </c>
      <c r="AG162">
        <v>5.74</v>
      </c>
      <c r="AH162">
        <v>93.1</v>
      </c>
      <c r="AI162">
        <v>106</v>
      </c>
      <c r="AJ162">
        <v>66.7</v>
      </c>
      <c r="AK162">
        <v>20.8</v>
      </c>
      <c r="AL162">
        <v>538</v>
      </c>
      <c r="AM162">
        <v>3.88</v>
      </c>
      <c r="AN162">
        <v>7.4</v>
      </c>
      <c r="AO162">
        <v>0.5</v>
      </c>
      <c r="AP162">
        <v>3.8</v>
      </c>
      <c r="AQ162">
        <v>1.7</v>
      </c>
      <c r="AR162">
        <v>44.1</v>
      </c>
      <c r="AS162">
        <v>0.23</v>
      </c>
      <c r="AT162">
        <v>0.52</v>
      </c>
      <c r="AU162">
        <v>0.08</v>
      </c>
      <c r="AV162">
        <v>98</v>
      </c>
      <c r="AW162">
        <v>1.64</v>
      </c>
      <c r="AX162">
        <v>8.4000000000000005E-2</v>
      </c>
      <c r="AY162">
        <v>10.7</v>
      </c>
      <c r="AZ162">
        <v>79.8</v>
      </c>
      <c r="BA162">
        <v>1.56</v>
      </c>
      <c r="BB162">
        <v>112.3</v>
      </c>
      <c r="BC162">
        <v>0.189</v>
      </c>
      <c r="BD162">
        <v>7</v>
      </c>
      <c r="BE162">
        <v>2.4</v>
      </c>
      <c r="BF162">
        <v>2.1000000000000001E-2</v>
      </c>
      <c r="BG162">
        <v>0.1</v>
      </c>
      <c r="BH162">
        <v>0.05</v>
      </c>
      <c r="BI162">
        <v>11.1</v>
      </c>
      <c r="BJ162">
        <v>0.08</v>
      </c>
      <c r="BK162">
        <v>0.04</v>
      </c>
      <c r="BL162">
        <v>52</v>
      </c>
      <c r="BM162">
        <v>0.5</v>
      </c>
      <c r="BN162">
        <v>0.03</v>
      </c>
      <c r="BO162">
        <v>6.9</v>
      </c>
      <c r="BP162">
        <v>0.89</v>
      </c>
      <c r="BQ162">
        <v>0.05</v>
      </c>
      <c r="BR162">
        <v>0.23</v>
      </c>
      <c r="BS162">
        <v>1.25</v>
      </c>
      <c r="BT162">
        <v>8.1</v>
      </c>
      <c r="BU162">
        <v>1.3</v>
      </c>
      <c r="BV162">
        <v>2.5000000000000001E-2</v>
      </c>
      <c r="BW162">
        <v>10.6</v>
      </c>
      <c r="BX162">
        <v>11.5</v>
      </c>
      <c r="BY162">
        <v>19.899999999999999</v>
      </c>
      <c r="BZ162">
        <v>0.03</v>
      </c>
      <c r="CA162">
        <v>2</v>
      </c>
      <c r="CB162">
        <v>0.3</v>
      </c>
      <c r="CC162">
        <v>16.8</v>
      </c>
      <c r="CD162">
        <v>5</v>
      </c>
      <c r="CE162">
        <v>1</v>
      </c>
      <c r="CF162" s="108">
        <f t="shared" si="15"/>
        <v>9.8000000000000007</v>
      </c>
      <c r="CG162" s="108">
        <f t="shared" si="16"/>
        <v>149.69999999999999</v>
      </c>
      <c r="CH162" s="108">
        <f t="shared" si="17"/>
        <v>170.46</v>
      </c>
      <c r="CI162" s="108">
        <f t="shared" si="18"/>
        <v>709.57999999999993</v>
      </c>
      <c r="CJ162" s="108">
        <f t="shared" si="19"/>
        <v>473.1</v>
      </c>
      <c r="CK162" s="108">
        <f t="shared" si="20"/>
        <v>630.36</v>
      </c>
    </row>
    <row r="163" spans="1:89" ht="45" x14ac:dyDescent="0.3">
      <c r="A163" s="78">
        <v>1531306</v>
      </c>
      <c r="B163" s="82" t="s">
        <v>70</v>
      </c>
      <c r="C163" s="79">
        <v>42607</v>
      </c>
      <c r="D163" s="80" t="s">
        <v>28</v>
      </c>
      <c r="E163" s="100" t="s">
        <v>53</v>
      </c>
      <c r="F163" s="80"/>
      <c r="G163" s="80" t="s">
        <v>67</v>
      </c>
      <c r="H163" s="81">
        <v>589895</v>
      </c>
      <c r="I163" s="81">
        <v>6806800</v>
      </c>
      <c r="J163" s="82">
        <v>1298</v>
      </c>
      <c r="K163" s="81" t="s">
        <v>20</v>
      </c>
      <c r="L163" s="100" t="s">
        <v>54</v>
      </c>
      <c r="M163" s="81">
        <v>0.25</v>
      </c>
      <c r="N163" s="81" t="s">
        <v>21</v>
      </c>
      <c r="O163" s="80"/>
      <c r="P163" s="83">
        <v>0</v>
      </c>
      <c r="Q163" s="83">
        <v>0.3</v>
      </c>
      <c r="R163" s="83">
        <v>0.6</v>
      </c>
      <c r="S163" s="83">
        <v>0</v>
      </c>
      <c r="T163" s="83">
        <v>0.1</v>
      </c>
      <c r="U163" s="83">
        <v>0</v>
      </c>
      <c r="V163" s="83">
        <f t="shared" si="14"/>
        <v>0.99999999999999989</v>
      </c>
      <c r="W163" s="81" t="s">
        <v>31</v>
      </c>
      <c r="X163" s="81" t="s">
        <v>37</v>
      </c>
      <c r="Y163" s="81" t="s">
        <v>61</v>
      </c>
      <c r="Z163" s="81" t="s">
        <v>34</v>
      </c>
      <c r="AA163" s="81"/>
      <c r="AB163">
        <v>1531306</v>
      </c>
      <c r="AC163" t="s">
        <v>20</v>
      </c>
      <c r="AD163" t="s">
        <v>857</v>
      </c>
      <c r="AE163">
        <v>0.41</v>
      </c>
      <c r="AF163">
        <v>34.1</v>
      </c>
      <c r="AG163">
        <v>4.26</v>
      </c>
      <c r="AH163">
        <v>52.6</v>
      </c>
      <c r="AI163">
        <v>71</v>
      </c>
      <c r="AJ163">
        <v>20.399999999999999</v>
      </c>
      <c r="AK163">
        <v>7.6</v>
      </c>
      <c r="AL163">
        <v>286</v>
      </c>
      <c r="AM163">
        <v>1.24</v>
      </c>
      <c r="AN163">
        <v>4.2</v>
      </c>
      <c r="AO163">
        <v>0.6</v>
      </c>
      <c r="AP163">
        <v>1.4</v>
      </c>
      <c r="AQ163">
        <v>0.4</v>
      </c>
      <c r="AR163">
        <v>56.3</v>
      </c>
      <c r="AS163">
        <v>0.45</v>
      </c>
      <c r="AT163">
        <v>0.51</v>
      </c>
      <c r="AU163">
        <v>0.09</v>
      </c>
      <c r="AV163">
        <v>22</v>
      </c>
      <c r="AW163">
        <v>2.0099999999999998</v>
      </c>
      <c r="AX163">
        <v>8.8999999999999996E-2</v>
      </c>
      <c r="AY163">
        <v>7.3</v>
      </c>
      <c r="AZ163">
        <v>18.3</v>
      </c>
      <c r="BA163">
        <v>0.4</v>
      </c>
      <c r="BB163">
        <v>111.6</v>
      </c>
      <c r="BC163">
        <v>3.2000000000000001E-2</v>
      </c>
      <c r="BD163">
        <v>7</v>
      </c>
      <c r="BE163">
        <v>0.72</v>
      </c>
      <c r="BF163">
        <v>4.2000000000000003E-2</v>
      </c>
      <c r="BG163">
        <v>0.06</v>
      </c>
      <c r="BH163">
        <v>0.05</v>
      </c>
      <c r="BI163">
        <v>1.7</v>
      </c>
      <c r="BJ163">
        <v>0.06</v>
      </c>
      <c r="BK163">
        <v>0.11</v>
      </c>
      <c r="BL163">
        <v>43</v>
      </c>
      <c r="BM163">
        <v>0.4</v>
      </c>
      <c r="BN163">
        <v>0.02</v>
      </c>
      <c r="BO163">
        <v>2.2999999999999998</v>
      </c>
      <c r="BP163">
        <v>0.52</v>
      </c>
      <c r="BQ163">
        <v>0.05</v>
      </c>
      <c r="BR163">
        <v>0.05</v>
      </c>
      <c r="BS163">
        <v>0.67</v>
      </c>
      <c r="BT163">
        <v>6.1</v>
      </c>
      <c r="BU163">
        <v>1.2</v>
      </c>
      <c r="BV163">
        <v>2.5000000000000001E-2</v>
      </c>
      <c r="BW163">
        <v>2.6</v>
      </c>
      <c r="BX163">
        <v>4.6100000000000003</v>
      </c>
      <c r="BY163">
        <v>14.3</v>
      </c>
      <c r="BZ163">
        <v>0.01</v>
      </c>
      <c r="CA163">
        <v>0.5</v>
      </c>
      <c r="CB163">
        <v>0.2</v>
      </c>
      <c r="CC163">
        <v>4.5999999999999996</v>
      </c>
      <c r="CD163">
        <v>5</v>
      </c>
      <c r="CE163">
        <v>1</v>
      </c>
      <c r="CF163" s="108">
        <f t="shared" si="15"/>
        <v>7.4</v>
      </c>
      <c r="CG163" s="108">
        <f t="shared" si="16"/>
        <v>41.11</v>
      </c>
      <c r="CH163" s="108">
        <f t="shared" si="17"/>
        <v>120.73000000000002</v>
      </c>
      <c r="CI163" s="108">
        <f t="shared" si="18"/>
        <v>463.65</v>
      </c>
      <c r="CJ163" s="108">
        <f t="shared" si="19"/>
        <v>293.96000000000004</v>
      </c>
      <c r="CK163" s="108">
        <f t="shared" si="20"/>
        <v>315.64999999999998</v>
      </c>
    </row>
    <row r="164" spans="1:89" ht="45" x14ac:dyDescent="0.3">
      <c r="A164" s="78">
        <v>1531307</v>
      </c>
      <c r="B164" s="82" t="s">
        <v>70</v>
      </c>
      <c r="C164" s="79">
        <v>42607</v>
      </c>
      <c r="D164" s="80" t="s">
        <v>28</v>
      </c>
      <c r="E164" s="100" t="s">
        <v>53</v>
      </c>
      <c r="F164" s="80"/>
      <c r="G164" s="80" t="s">
        <v>67</v>
      </c>
      <c r="H164" s="81">
        <v>589934</v>
      </c>
      <c r="I164" s="81">
        <v>6806780</v>
      </c>
      <c r="J164" s="82">
        <v>1299</v>
      </c>
      <c r="K164" s="81" t="s">
        <v>20</v>
      </c>
      <c r="L164" s="101" t="s">
        <v>29</v>
      </c>
      <c r="M164" s="81">
        <v>0.35</v>
      </c>
      <c r="N164" s="81" t="s">
        <v>21</v>
      </c>
      <c r="O164" s="80"/>
      <c r="P164" s="83">
        <v>0.1</v>
      </c>
      <c r="Q164" s="83">
        <v>0</v>
      </c>
      <c r="R164" s="83">
        <v>0</v>
      </c>
      <c r="S164" s="83">
        <v>0.8</v>
      </c>
      <c r="T164" s="83">
        <v>0</v>
      </c>
      <c r="U164" s="83">
        <v>0.1</v>
      </c>
      <c r="V164" s="83">
        <f t="shared" si="14"/>
        <v>1</v>
      </c>
      <c r="W164" s="81" t="s">
        <v>31</v>
      </c>
      <c r="X164" s="81" t="s">
        <v>37</v>
      </c>
      <c r="Y164" s="81" t="s">
        <v>23</v>
      </c>
      <c r="Z164" s="80" t="s">
        <v>62</v>
      </c>
      <c r="AA164" s="81"/>
      <c r="AB164">
        <v>1531307</v>
      </c>
      <c r="AC164" t="s">
        <v>20</v>
      </c>
      <c r="AD164" t="s">
        <v>857</v>
      </c>
      <c r="AE164">
        <v>1.52</v>
      </c>
      <c r="AF164">
        <v>70.34</v>
      </c>
      <c r="AG164">
        <v>8.81</v>
      </c>
      <c r="AH164">
        <v>78.2</v>
      </c>
      <c r="AI164">
        <v>97</v>
      </c>
      <c r="AJ164">
        <v>57.4</v>
      </c>
      <c r="AK164">
        <v>21.1</v>
      </c>
      <c r="AL164">
        <v>721</v>
      </c>
      <c r="AM164">
        <v>3.55</v>
      </c>
      <c r="AN164">
        <v>10.7</v>
      </c>
      <c r="AO164">
        <v>0.7</v>
      </c>
      <c r="AP164">
        <v>2.7</v>
      </c>
      <c r="AQ164">
        <v>1.4</v>
      </c>
      <c r="AR164">
        <v>47.8</v>
      </c>
      <c r="AS164">
        <v>0.2</v>
      </c>
      <c r="AT164">
        <v>0.75</v>
      </c>
      <c r="AU164">
        <v>0.11</v>
      </c>
      <c r="AV164">
        <v>82</v>
      </c>
      <c r="AW164">
        <v>1.38</v>
      </c>
      <c r="AX164">
        <v>6.5000000000000002E-2</v>
      </c>
      <c r="AY164">
        <v>10.9</v>
      </c>
      <c r="AZ164">
        <v>70</v>
      </c>
      <c r="BA164">
        <v>1.26</v>
      </c>
      <c r="BB164">
        <v>137.4</v>
      </c>
      <c r="BC164">
        <v>0.13100000000000001</v>
      </c>
      <c r="BD164">
        <v>6</v>
      </c>
      <c r="BE164">
        <v>2.09</v>
      </c>
      <c r="BF164">
        <v>2.1999999999999999E-2</v>
      </c>
      <c r="BG164">
        <v>0.08</v>
      </c>
      <c r="BH164">
        <v>0.05</v>
      </c>
      <c r="BI164">
        <v>8.6</v>
      </c>
      <c r="BJ164">
        <v>0.09</v>
      </c>
      <c r="BK164">
        <v>0.05</v>
      </c>
      <c r="BL164">
        <v>59</v>
      </c>
      <c r="BM164">
        <v>0.5</v>
      </c>
      <c r="BN164">
        <v>0.04</v>
      </c>
      <c r="BO164">
        <v>5.9</v>
      </c>
      <c r="BP164">
        <v>0.77</v>
      </c>
      <c r="BQ164">
        <v>0.05</v>
      </c>
      <c r="BR164">
        <v>0.12</v>
      </c>
      <c r="BS164">
        <v>1.21</v>
      </c>
      <c r="BT164">
        <v>8.1</v>
      </c>
      <c r="BU164">
        <v>2.6</v>
      </c>
      <c r="BV164">
        <v>2.5000000000000001E-2</v>
      </c>
      <c r="BW164">
        <v>5.6</v>
      </c>
      <c r="BX164">
        <v>9.61</v>
      </c>
      <c r="BY164">
        <v>23.3</v>
      </c>
      <c r="BZ164">
        <v>0.04</v>
      </c>
      <c r="CA164">
        <v>0.5</v>
      </c>
      <c r="CB164">
        <v>0.5</v>
      </c>
      <c r="CC164">
        <v>15.2</v>
      </c>
      <c r="CD164">
        <v>5</v>
      </c>
      <c r="CE164">
        <v>2</v>
      </c>
      <c r="CF164" s="108">
        <f t="shared" si="15"/>
        <v>9.6999999999999993</v>
      </c>
      <c r="CG164" s="108">
        <f t="shared" si="16"/>
        <v>130.04</v>
      </c>
      <c r="CH164" s="108">
        <f t="shared" si="17"/>
        <v>170.94</v>
      </c>
      <c r="CI164" s="108">
        <f t="shared" si="18"/>
        <v>920.4899999999999</v>
      </c>
      <c r="CJ164" s="108">
        <f t="shared" si="19"/>
        <v>449.15</v>
      </c>
      <c r="CK164" s="108">
        <f t="shared" si="20"/>
        <v>804.56999999999994</v>
      </c>
    </row>
    <row r="165" spans="1:89" ht="45" x14ac:dyDescent="0.3">
      <c r="A165" s="78">
        <v>1531308</v>
      </c>
      <c r="B165" s="82" t="s">
        <v>70</v>
      </c>
      <c r="C165" s="79">
        <v>42607</v>
      </c>
      <c r="D165" s="80" t="s">
        <v>28</v>
      </c>
      <c r="E165" s="100" t="s">
        <v>53</v>
      </c>
      <c r="F165" s="80"/>
      <c r="G165" s="80" t="s">
        <v>67</v>
      </c>
      <c r="H165" s="81">
        <v>589987</v>
      </c>
      <c r="I165" s="81">
        <v>6806760</v>
      </c>
      <c r="J165" s="82">
        <v>1295</v>
      </c>
      <c r="K165" s="81" t="s">
        <v>20</v>
      </c>
      <c r="L165" s="100" t="s">
        <v>54</v>
      </c>
      <c r="M165" s="81">
        <v>0.3</v>
      </c>
      <c r="N165" s="81" t="s">
        <v>55</v>
      </c>
      <c r="O165" s="81"/>
      <c r="P165" s="84">
        <v>0</v>
      </c>
      <c r="Q165" s="84">
        <v>0</v>
      </c>
      <c r="R165" s="84">
        <v>0.5</v>
      </c>
      <c r="S165" s="84">
        <v>0</v>
      </c>
      <c r="T165" s="84">
        <v>0.5</v>
      </c>
      <c r="U165" s="84">
        <v>0</v>
      </c>
      <c r="V165" s="84">
        <f t="shared" si="14"/>
        <v>1</v>
      </c>
      <c r="W165" s="81" t="s">
        <v>31</v>
      </c>
      <c r="X165" s="81" t="s">
        <v>37</v>
      </c>
      <c r="Y165" s="81" t="s">
        <v>42</v>
      </c>
      <c r="Z165" s="80" t="s">
        <v>62</v>
      </c>
      <c r="AA165" s="81"/>
      <c r="AB165">
        <v>1531308</v>
      </c>
      <c r="AC165" t="s">
        <v>20</v>
      </c>
      <c r="AD165" t="s">
        <v>857</v>
      </c>
      <c r="AE165">
        <v>0.95</v>
      </c>
      <c r="AF165">
        <v>71.87</v>
      </c>
      <c r="AG165">
        <v>5.28</v>
      </c>
      <c r="AH165">
        <v>48.9</v>
      </c>
      <c r="AI165">
        <v>107</v>
      </c>
      <c r="AJ165">
        <v>34.5</v>
      </c>
      <c r="AK165">
        <v>11.6</v>
      </c>
      <c r="AL165">
        <v>388</v>
      </c>
      <c r="AM165">
        <v>1.93</v>
      </c>
      <c r="AN165">
        <v>11.6</v>
      </c>
      <c r="AO165">
        <v>0.8</v>
      </c>
      <c r="AP165">
        <v>2.4</v>
      </c>
      <c r="AQ165">
        <v>0.6</v>
      </c>
      <c r="AR165">
        <v>65.2</v>
      </c>
      <c r="AS165">
        <v>0.19</v>
      </c>
      <c r="AT165">
        <v>0.92</v>
      </c>
      <c r="AU165">
        <v>0.09</v>
      </c>
      <c r="AV165">
        <v>35</v>
      </c>
      <c r="AW165">
        <v>2.25</v>
      </c>
      <c r="AX165">
        <v>0.115</v>
      </c>
      <c r="AY165">
        <v>10.6</v>
      </c>
      <c r="AZ165">
        <v>30.3</v>
      </c>
      <c r="BA165">
        <v>0.57999999999999996</v>
      </c>
      <c r="BB165">
        <v>175.6</v>
      </c>
      <c r="BC165">
        <v>3.2000000000000001E-2</v>
      </c>
      <c r="BD165">
        <v>7</v>
      </c>
      <c r="BE165">
        <v>1.19</v>
      </c>
      <c r="BF165">
        <v>2.5000000000000001E-2</v>
      </c>
      <c r="BG165">
        <v>0.04</v>
      </c>
      <c r="BH165">
        <v>0.1</v>
      </c>
      <c r="BI165">
        <v>2.7</v>
      </c>
      <c r="BJ165">
        <v>0.08</v>
      </c>
      <c r="BK165">
        <v>0.12</v>
      </c>
      <c r="BL165">
        <v>71</v>
      </c>
      <c r="BM165">
        <v>0.8</v>
      </c>
      <c r="BN165">
        <v>0.04</v>
      </c>
      <c r="BO165">
        <v>3.4</v>
      </c>
      <c r="BP165">
        <v>0.63</v>
      </c>
      <c r="BQ165">
        <v>0.05</v>
      </c>
      <c r="BR165">
        <v>0.09</v>
      </c>
      <c r="BS165">
        <v>0.83</v>
      </c>
      <c r="BT165">
        <v>5.0999999999999996</v>
      </c>
      <c r="BU165">
        <v>0.4</v>
      </c>
      <c r="BV165">
        <v>2.5000000000000001E-2</v>
      </c>
      <c r="BW165">
        <v>3.8</v>
      </c>
      <c r="BX165">
        <v>7.88</v>
      </c>
      <c r="BY165">
        <v>19.600000000000001</v>
      </c>
      <c r="BZ165">
        <v>0.03</v>
      </c>
      <c r="CA165">
        <v>0.5</v>
      </c>
      <c r="CB165">
        <v>0.3</v>
      </c>
      <c r="CC165">
        <v>7.5</v>
      </c>
      <c r="CD165">
        <v>5</v>
      </c>
      <c r="CE165">
        <v>1</v>
      </c>
      <c r="CF165" s="108">
        <f t="shared" si="15"/>
        <v>8.4</v>
      </c>
      <c r="CG165" s="108">
        <f t="shared" si="16"/>
        <v>67.63</v>
      </c>
      <c r="CH165" s="108">
        <f t="shared" si="17"/>
        <v>194.03</v>
      </c>
      <c r="CI165" s="108">
        <f t="shared" si="18"/>
        <v>638.66</v>
      </c>
      <c r="CJ165" s="108">
        <f t="shared" si="19"/>
        <v>443.15</v>
      </c>
      <c r="CK165" s="108">
        <f t="shared" si="20"/>
        <v>436.98</v>
      </c>
    </row>
    <row r="166" spans="1:89" ht="45" x14ac:dyDescent="0.3">
      <c r="A166" s="78">
        <v>1531309</v>
      </c>
      <c r="B166" s="82" t="s">
        <v>70</v>
      </c>
      <c r="C166" s="79">
        <v>42607</v>
      </c>
      <c r="D166" s="80" t="s">
        <v>28</v>
      </c>
      <c r="E166" s="100" t="s">
        <v>53</v>
      </c>
      <c r="F166" s="80"/>
      <c r="G166" s="80" t="s">
        <v>67</v>
      </c>
      <c r="H166" s="81">
        <v>590032</v>
      </c>
      <c r="I166" s="81">
        <v>6806760</v>
      </c>
      <c r="J166" s="82">
        <v>1290</v>
      </c>
      <c r="K166" s="81" t="s">
        <v>20</v>
      </c>
      <c r="L166" s="100" t="s">
        <v>54</v>
      </c>
      <c r="M166" s="81">
        <v>0.25</v>
      </c>
      <c r="N166" s="81" t="s">
        <v>56</v>
      </c>
      <c r="O166" s="80"/>
      <c r="P166" s="83">
        <v>0</v>
      </c>
      <c r="Q166" s="83">
        <v>0</v>
      </c>
      <c r="R166" s="83">
        <v>0</v>
      </c>
      <c r="S166" s="83">
        <v>0</v>
      </c>
      <c r="T166" s="83">
        <v>0.1</v>
      </c>
      <c r="U166" s="83">
        <v>0.9</v>
      </c>
      <c r="V166" s="83">
        <f t="shared" si="14"/>
        <v>1</v>
      </c>
      <c r="W166" s="81" t="s">
        <v>31</v>
      </c>
      <c r="X166" s="81" t="s">
        <v>37</v>
      </c>
      <c r="Y166" s="81" t="s">
        <v>63</v>
      </c>
      <c r="Z166" s="81" t="s">
        <v>34</v>
      </c>
      <c r="AA166" s="81"/>
      <c r="AB166">
        <v>1531309</v>
      </c>
      <c r="AC166" t="s">
        <v>20</v>
      </c>
      <c r="AD166" t="s">
        <v>857</v>
      </c>
      <c r="AE166">
        <v>1.53</v>
      </c>
      <c r="AF166">
        <v>69.72</v>
      </c>
      <c r="AG166">
        <v>7.46</v>
      </c>
      <c r="AH166">
        <v>89.4</v>
      </c>
      <c r="AI166">
        <v>119</v>
      </c>
      <c r="AJ166">
        <v>57</v>
      </c>
      <c r="AK166">
        <v>23.1</v>
      </c>
      <c r="AL166">
        <v>814</v>
      </c>
      <c r="AM166">
        <v>3.68</v>
      </c>
      <c r="AN166">
        <v>9.8000000000000007</v>
      </c>
      <c r="AO166">
        <v>0.9</v>
      </c>
      <c r="AP166">
        <v>5.9</v>
      </c>
      <c r="AQ166">
        <v>2.2000000000000002</v>
      </c>
      <c r="AR166">
        <v>40</v>
      </c>
      <c r="AS166">
        <v>0.15</v>
      </c>
      <c r="AT166">
        <v>0.82</v>
      </c>
      <c r="AU166">
        <v>0.13</v>
      </c>
      <c r="AV166">
        <v>81</v>
      </c>
      <c r="AW166">
        <v>0.84</v>
      </c>
      <c r="AX166">
        <v>5.5E-2</v>
      </c>
      <c r="AY166">
        <v>11.2</v>
      </c>
      <c r="AZ166">
        <v>70.599999999999994</v>
      </c>
      <c r="BA166">
        <v>1.3</v>
      </c>
      <c r="BB166">
        <v>145.1</v>
      </c>
      <c r="BC166">
        <v>0.13100000000000001</v>
      </c>
      <c r="BD166">
        <v>4</v>
      </c>
      <c r="BE166">
        <v>2.27</v>
      </c>
      <c r="BF166">
        <v>1.7000000000000001E-2</v>
      </c>
      <c r="BG166">
        <v>7.0000000000000007E-2</v>
      </c>
      <c r="BH166">
        <v>0.05</v>
      </c>
      <c r="BI166">
        <v>9.1</v>
      </c>
      <c r="BJ166">
        <v>0.1</v>
      </c>
      <c r="BK166">
        <v>0.03</v>
      </c>
      <c r="BL166">
        <v>80</v>
      </c>
      <c r="BM166">
        <v>0.6</v>
      </c>
      <c r="BN166">
        <v>0.05</v>
      </c>
      <c r="BO166">
        <v>6.3</v>
      </c>
      <c r="BP166">
        <v>0.98</v>
      </c>
      <c r="BQ166">
        <v>0.05</v>
      </c>
      <c r="BR166">
        <v>0.1</v>
      </c>
      <c r="BS166">
        <v>1.0900000000000001</v>
      </c>
      <c r="BT166">
        <v>7.8</v>
      </c>
      <c r="BU166">
        <v>1</v>
      </c>
      <c r="BV166">
        <v>2.5000000000000001E-2</v>
      </c>
      <c r="BW166">
        <v>5.6</v>
      </c>
      <c r="BX166">
        <v>8.5500000000000007</v>
      </c>
      <c r="BY166">
        <v>24.4</v>
      </c>
      <c r="BZ166">
        <v>0.04</v>
      </c>
      <c r="CA166">
        <v>0.5</v>
      </c>
      <c r="CB166">
        <v>0.4</v>
      </c>
      <c r="CC166">
        <v>18.2</v>
      </c>
      <c r="CD166">
        <v>5</v>
      </c>
      <c r="CE166">
        <v>1</v>
      </c>
      <c r="CF166" s="108">
        <f t="shared" si="15"/>
        <v>11.9</v>
      </c>
      <c r="CG166" s="108">
        <f t="shared" si="16"/>
        <v>129.74</v>
      </c>
      <c r="CH166" s="108">
        <f t="shared" si="17"/>
        <v>216.45000000000002</v>
      </c>
      <c r="CI166" s="108">
        <f t="shared" si="18"/>
        <v>1012.7199999999999</v>
      </c>
      <c r="CJ166" s="108">
        <f t="shared" si="19"/>
        <v>487.67999999999995</v>
      </c>
      <c r="CK166" s="108">
        <f t="shared" si="20"/>
        <v>899.31</v>
      </c>
    </row>
    <row r="167" spans="1:89" ht="45" x14ac:dyDescent="0.3">
      <c r="A167" s="78">
        <v>1531310</v>
      </c>
      <c r="B167" s="82" t="s">
        <v>70</v>
      </c>
      <c r="C167" s="79">
        <v>42607</v>
      </c>
      <c r="D167" s="80" t="s">
        <v>28</v>
      </c>
      <c r="E167" s="100" t="s">
        <v>53</v>
      </c>
      <c r="F167" s="80"/>
      <c r="G167" s="80" t="s">
        <v>67</v>
      </c>
      <c r="H167" s="81">
        <v>590074</v>
      </c>
      <c r="I167" s="81">
        <v>6806730</v>
      </c>
      <c r="J167" s="82">
        <v>1289</v>
      </c>
      <c r="K167" s="81" t="s">
        <v>20</v>
      </c>
      <c r="L167" s="101" t="s">
        <v>29</v>
      </c>
      <c r="M167" s="81">
        <v>0.3</v>
      </c>
      <c r="N167" s="81" t="s">
        <v>21</v>
      </c>
      <c r="O167" s="80"/>
      <c r="P167" s="83">
        <v>0.1</v>
      </c>
      <c r="Q167" s="83">
        <v>0</v>
      </c>
      <c r="R167" s="83">
        <v>0</v>
      </c>
      <c r="S167" s="83">
        <v>0.4</v>
      </c>
      <c r="T167" s="83">
        <v>0</v>
      </c>
      <c r="U167" s="83">
        <v>0.5</v>
      </c>
      <c r="V167" s="83">
        <f t="shared" si="14"/>
        <v>1</v>
      </c>
      <c r="W167" s="81" t="s">
        <v>31</v>
      </c>
      <c r="X167" s="81" t="s">
        <v>37</v>
      </c>
      <c r="Y167" s="81" t="s">
        <v>23</v>
      </c>
      <c r="Z167" s="81" t="s">
        <v>34</v>
      </c>
      <c r="AA167" s="81"/>
      <c r="AB167">
        <v>1531310</v>
      </c>
      <c r="AC167" t="s">
        <v>20</v>
      </c>
      <c r="AD167" t="s">
        <v>857</v>
      </c>
      <c r="AE167">
        <v>0.91</v>
      </c>
      <c r="AF167">
        <v>83.59</v>
      </c>
      <c r="AG167">
        <v>5.0199999999999996</v>
      </c>
      <c r="AH167">
        <v>76</v>
      </c>
      <c r="AI167">
        <v>74</v>
      </c>
      <c r="AJ167">
        <v>71.400000000000006</v>
      </c>
      <c r="AK167">
        <v>23.9</v>
      </c>
      <c r="AL167">
        <v>627</v>
      </c>
      <c r="AM167">
        <v>4.16</v>
      </c>
      <c r="AN167">
        <v>8.5</v>
      </c>
      <c r="AO167">
        <v>0.3</v>
      </c>
      <c r="AP167">
        <v>3.7</v>
      </c>
      <c r="AQ167">
        <v>1.5</v>
      </c>
      <c r="AR167">
        <v>38</v>
      </c>
      <c r="AS167">
        <v>0.23</v>
      </c>
      <c r="AT167">
        <v>0.5</v>
      </c>
      <c r="AU167">
        <v>7.0000000000000007E-2</v>
      </c>
      <c r="AV167">
        <v>109</v>
      </c>
      <c r="AW167">
        <v>1.3</v>
      </c>
      <c r="AX167">
        <v>3.7999999999999999E-2</v>
      </c>
      <c r="AY167">
        <v>6.3</v>
      </c>
      <c r="AZ167">
        <v>85.5</v>
      </c>
      <c r="BA167">
        <v>1.79</v>
      </c>
      <c r="BB167">
        <v>116.4</v>
      </c>
      <c r="BC167">
        <v>0.23100000000000001</v>
      </c>
      <c r="BD167">
        <v>8</v>
      </c>
      <c r="BE167">
        <v>2.42</v>
      </c>
      <c r="BF167">
        <v>2.3E-2</v>
      </c>
      <c r="BG167">
        <v>0.08</v>
      </c>
      <c r="BH167">
        <v>0.05</v>
      </c>
      <c r="BI167">
        <v>10.6</v>
      </c>
      <c r="BJ167">
        <v>7.0000000000000007E-2</v>
      </c>
      <c r="BK167">
        <v>1E-3</v>
      </c>
      <c r="BL167">
        <v>42</v>
      </c>
      <c r="BM167">
        <v>0.3</v>
      </c>
      <c r="BN167">
        <v>0.03</v>
      </c>
      <c r="BO167">
        <v>6.6</v>
      </c>
      <c r="BP167">
        <v>0.72</v>
      </c>
      <c r="BQ167">
        <v>0.05</v>
      </c>
      <c r="BR167">
        <v>0.25</v>
      </c>
      <c r="BS167">
        <v>0.74</v>
      </c>
      <c r="BT167">
        <v>6.4</v>
      </c>
      <c r="BU167">
        <v>1.3</v>
      </c>
      <c r="BV167">
        <v>2.5000000000000001E-2</v>
      </c>
      <c r="BW167">
        <v>10.4</v>
      </c>
      <c r="BX167">
        <v>6.37</v>
      </c>
      <c r="BY167">
        <v>14</v>
      </c>
      <c r="BZ167">
        <v>0.03</v>
      </c>
      <c r="CA167">
        <v>0.5</v>
      </c>
      <c r="CB167">
        <v>0.3</v>
      </c>
      <c r="CC167">
        <v>15.9</v>
      </c>
      <c r="CD167">
        <v>5</v>
      </c>
      <c r="CE167">
        <v>2</v>
      </c>
      <c r="CF167" s="108">
        <f t="shared" si="15"/>
        <v>10.7</v>
      </c>
      <c r="CG167" s="108">
        <f t="shared" si="16"/>
        <v>159.99</v>
      </c>
      <c r="CH167" s="108">
        <f t="shared" si="17"/>
        <v>129.22</v>
      </c>
      <c r="CI167" s="108">
        <f t="shared" si="18"/>
        <v>795.04999999999984</v>
      </c>
      <c r="CJ167" s="108">
        <f t="shared" si="19"/>
        <v>426.40999999999997</v>
      </c>
      <c r="CK167" s="108">
        <f t="shared" si="20"/>
        <v>727.37</v>
      </c>
    </row>
    <row r="168" spans="1:89" ht="45" x14ac:dyDescent="0.3">
      <c r="A168" s="78">
        <v>1531311</v>
      </c>
      <c r="B168" s="82" t="s">
        <v>70</v>
      </c>
      <c r="C168" s="79">
        <v>42607</v>
      </c>
      <c r="D168" s="80" t="s">
        <v>28</v>
      </c>
      <c r="E168" s="100" t="s">
        <v>53</v>
      </c>
      <c r="F168" s="80"/>
      <c r="G168" s="80" t="s">
        <v>67</v>
      </c>
      <c r="H168" s="81">
        <v>590115</v>
      </c>
      <c r="I168" s="81">
        <v>6806700</v>
      </c>
      <c r="J168" s="82">
        <v>1284</v>
      </c>
      <c r="K168" s="81" t="s">
        <v>20</v>
      </c>
      <c r="L168" s="100" t="s">
        <v>172</v>
      </c>
      <c r="M168" s="81">
        <v>0.15</v>
      </c>
      <c r="N168" s="81" t="s">
        <v>21</v>
      </c>
      <c r="O168" s="80"/>
      <c r="P168" s="83">
        <v>0.3</v>
      </c>
      <c r="Q168" s="83">
        <v>0</v>
      </c>
      <c r="R168" s="83">
        <v>0</v>
      </c>
      <c r="S168" s="83">
        <v>0.6</v>
      </c>
      <c r="T168" s="83">
        <v>0.1</v>
      </c>
      <c r="U168" s="83">
        <v>0</v>
      </c>
      <c r="V168" s="83">
        <f t="shared" si="14"/>
        <v>0.99999999999999989</v>
      </c>
      <c r="W168" s="81" t="s">
        <v>31</v>
      </c>
      <c r="X168" s="81" t="s">
        <v>37</v>
      </c>
      <c r="Y168" s="81" t="s">
        <v>39</v>
      </c>
      <c r="Z168" s="80" t="s">
        <v>62</v>
      </c>
      <c r="AA168" s="81"/>
      <c r="AB168">
        <v>1531311</v>
      </c>
      <c r="AC168" t="s">
        <v>20</v>
      </c>
      <c r="AD168" t="s">
        <v>857</v>
      </c>
      <c r="AE168">
        <v>0.34</v>
      </c>
      <c r="AF168">
        <v>174.69</v>
      </c>
      <c r="AG168">
        <v>3.21</v>
      </c>
      <c r="AH168">
        <v>90.2</v>
      </c>
      <c r="AI168">
        <v>88</v>
      </c>
      <c r="AJ168">
        <v>74.5</v>
      </c>
      <c r="AK168">
        <v>31.1</v>
      </c>
      <c r="AL168">
        <v>525</v>
      </c>
      <c r="AM168">
        <v>4.4000000000000004</v>
      </c>
      <c r="AN168">
        <v>3.7</v>
      </c>
      <c r="AO168">
        <v>0.5</v>
      </c>
      <c r="AP168">
        <v>4</v>
      </c>
      <c r="AQ168">
        <v>1.5</v>
      </c>
      <c r="AR168">
        <v>50</v>
      </c>
      <c r="AS168">
        <v>0.24</v>
      </c>
      <c r="AT168">
        <v>0.45</v>
      </c>
      <c r="AU168">
        <v>0.06</v>
      </c>
      <c r="AV168">
        <v>120</v>
      </c>
      <c r="AW168">
        <v>1.93</v>
      </c>
      <c r="AX168">
        <v>6.5000000000000002E-2</v>
      </c>
      <c r="AY168">
        <v>9.6</v>
      </c>
      <c r="AZ168">
        <v>81.7</v>
      </c>
      <c r="BA168">
        <v>2.4700000000000002</v>
      </c>
      <c r="BB168">
        <v>85.5</v>
      </c>
      <c r="BC168">
        <v>0.29799999999999999</v>
      </c>
      <c r="BD168">
        <v>10</v>
      </c>
      <c r="BE168">
        <v>2.99</v>
      </c>
      <c r="BF168">
        <v>1.6E-2</v>
      </c>
      <c r="BG168">
        <v>0.09</v>
      </c>
      <c r="BH168">
        <v>0.05</v>
      </c>
      <c r="BI168">
        <v>15.9</v>
      </c>
      <c r="BJ168">
        <v>0.04</v>
      </c>
      <c r="BK168">
        <v>0.04</v>
      </c>
      <c r="BL168">
        <v>80</v>
      </c>
      <c r="BM168">
        <v>0.6</v>
      </c>
      <c r="BN168">
        <v>0.04</v>
      </c>
      <c r="BO168">
        <v>8</v>
      </c>
      <c r="BP168">
        <v>0.62</v>
      </c>
      <c r="BQ168">
        <v>0.05</v>
      </c>
      <c r="BR168">
        <v>0.51</v>
      </c>
      <c r="BS168">
        <v>1.92</v>
      </c>
      <c r="BT168">
        <v>4.8</v>
      </c>
      <c r="BU168">
        <v>0.7</v>
      </c>
      <c r="BV168">
        <v>2.5000000000000001E-2</v>
      </c>
      <c r="BW168">
        <v>21.1</v>
      </c>
      <c r="BX168">
        <v>14.06</v>
      </c>
      <c r="BY168">
        <v>19.899999999999999</v>
      </c>
      <c r="BZ168">
        <v>0.03</v>
      </c>
      <c r="CA168">
        <v>0.5</v>
      </c>
      <c r="CB168">
        <v>0.3</v>
      </c>
      <c r="CC168">
        <v>23.9</v>
      </c>
      <c r="CD168">
        <v>12</v>
      </c>
      <c r="CE168">
        <v>5</v>
      </c>
      <c r="CF168" s="108">
        <f t="shared" si="15"/>
        <v>21</v>
      </c>
      <c r="CG168" s="108">
        <f t="shared" si="16"/>
        <v>160.6</v>
      </c>
      <c r="CH168" s="108">
        <f t="shared" si="17"/>
        <v>176.94</v>
      </c>
      <c r="CI168" s="108">
        <f t="shared" si="18"/>
        <v>674.09999999999991</v>
      </c>
      <c r="CJ168" s="108">
        <f t="shared" si="19"/>
        <v>516.1</v>
      </c>
      <c r="CK168" s="108">
        <f t="shared" si="20"/>
        <v>635.34</v>
      </c>
    </row>
    <row r="169" spans="1:89" ht="45" x14ac:dyDescent="0.3">
      <c r="A169" s="78">
        <v>1531312</v>
      </c>
      <c r="B169" s="82" t="s">
        <v>70</v>
      </c>
      <c r="C169" s="79">
        <v>42607</v>
      </c>
      <c r="D169" s="80" t="s">
        <v>28</v>
      </c>
      <c r="E169" s="100" t="s">
        <v>53</v>
      </c>
      <c r="F169" s="80"/>
      <c r="G169" s="80" t="s">
        <v>67</v>
      </c>
      <c r="H169" s="81">
        <v>590136</v>
      </c>
      <c r="I169" s="81">
        <v>6806660</v>
      </c>
      <c r="J169" s="82">
        <v>1281</v>
      </c>
      <c r="K169" s="81" t="s">
        <v>20</v>
      </c>
      <c r="L169" s="100" t="s">
        <v>50</v>
      </c>
      <c r="M169" s="81">
        <v>0.35</v>
      </c>
      <c r="N169" s="81" t="s">
        <v>21</v>
      </c>
      <c r="O169" s="80"/>
      <c r="P169" s="83">
        <v>0</v>
      </c>
      <c r="Q169" s="83">
        <v>0</v>
      </c>
      <c r="R169" s="83">
        <v>0</v>
      </c>
      <c r="S169" s="83">
        <v>0</v>
      </c>
      <c r="T169" s="83">
        <v>0.1</v>
      </c>
      <c r="U169" s="83">
        <v>0.9</v>
      </c>
      <c r="V169" s="83">
        <f t="shared" si="14"/>
        <v>1</v>
      </c>
      <c r="W169" s="81" t="s">
        <v>31</v>
      </c>
      <c r="X169" s="81" t="s">
        <v>37</v>
      </c>
      <c r="Y169" s="81" t="s">
        <v>39</v>
      </c>
      <c r="Z169" s="81" t="s">
        <v>34</v>
      </c>
      <c r="AA169" s="81"/>
      <c r="AB169">
        <v>1531312</v>
      </c>
      <c r="AC169" t="s">
        <v>20</v>
      </c>
      <c r="AD169" t="s">
        <v>857</v>
      </c>
      <c r="AE169">
        <v>0.99</v>
      </c>
      <c r="AF169">
        <v>114.01</v>
      </c>
      <c r="AG169">
        <v>10.029999999999999</v>
      </c>
      <c r="AH169">
        <v>85.1</v>
      </c>
      <c r="AI169">
        <v>177</v>
      </c>
      <c r="AJ169">
        <v>69.599999999999994</v>
      </c>
      <c r="AK169">
        <v>24.6</v>
      </c>
      <c r="AL169">
        <v>741</v>
      </c>
      <c r="AM169">
        <v>4</v>
      </c>
      <c r="AN169">
        <v>7.8</v>
      </c>
      <c r="AO169">
        <v>0.6</v>
      </c>
      <c r="AP169">
        <v>6.1</v>
      </c>
      <c r="AQ169">
        <v>1.4</v>
      </c>
      <c r="AR169">
        <v>45.1</v>
      </c>
      <c r="AS169">
        <v>0.25</v>
      </c>
      <c r="AT169">
        <v>0.68</v>
      </c>
      <c r="AU169">
        <v>0.09</v>
      </c>
      <c r="AV169">
        <v>98</v>
      </c>
      <c r="AW169">
        <v>1.87</v>
      </c>
      <c r="AX169">
        <v>8.1000000000000003E-2</v>
      </c>
      <c r="AY169">
        <v>11.3</v>
      </c>
      <c r="AZ169">
        <v>81.8</v>
      </c>
      <c r="BA169">
        <v>1.55</v>
      </c>
      <c r="BB169">
        <v>139.30000000000001</v>
      </c>
      <c r="BC169">
        <v>0.16800000000000001</v>
      </c>
      <c r="BD169">
        <v>9</v>
      </c>
      <c r="BE169">
        <v>2.34</v>
      </c>
      <c r="BF169">
        <v>1.9E-2</v>
      </c>
      <c r="BG169">
        <v>0.09</v>
      </c>
      <c r="BH169">
        <v>0.05</v>
      </c>
      <c r="BI169">
        <v>12.2</v>
      </c>
      <c r="BJ169">
        <v>0.08</v>
      </c>
      <c r="BK169">
        <v>0.04</v>
      </c>
      <c r="BL169">
        <v>92</v>
      </c>
      <c r="BM169">
        <v>0.5</v>
      </c>
      <c r="BN169">
        <v>0.04</v>
      </c>
      <c r="BO169">
        <v>6.4</v>
      </c>
      <c r="BP169">
        <v>0.83</v>
      </c>
      <c r="BQ169">
        <v>0.05</v>
      </c>
      <c r="BR169">
        <v>0.2</v>
      </c>
      <c r="BS169">
        <v>1.39</v>
      </c>
      <c r="BT169">
        <v>6.9</v>
      </c>
      <c r="BU169">
        <v>9</v>
      </c>
      <c r="BV169">
        <v>2.5000000000000001E-2</v>
      </c>
      <c r="BW169">
        <v>8.9</v>
      </c>
      <c r="BX169">
        <v>13.7</v>
      </c>
      <c r="BY169">
        <v>21.4</v>
      </c>
      <c r="BZ169">
        <v>0.05</v>
      </c>
      <c r="CA169">
        <v>0.5</v>
      </c>
      <c r="CB169">
        <v>0.5</v>
      </c>
      <c r="CC169">
        <v>17.3</v>
      </c>
      <c r="CD169">
        <v>5</v>
      </c>
      <c r="CE169">
        <v>3</v>
      </c>
      <c r="CF169" s="108">
        <f t="shared" si="15"/>
        <v>14.1</v>
      </c>
      <c r="CG169" s="108">
        <f t="shared" si="16"/>
        <v>154.82</v>
      </c>
      <c r="CH169" s="108">
        <f t="shared" si="17"/>
        <v>284.34000000000009</v>
      </c>
      <c r="CI169" s="108">
        <f t="shared" si="18"/>
        <v>939.71999999999991</v>
      </c>
      <c r="CJ169" s="108">
        <f t="shared" si="19"/>
        <v>595.04</v>
      </c>
      <c r="CK169" s="108">
        <f t="shared" si="20"/>
        <v>840.19</v>
      </c>
    </row>
    <row r="170" spans="1:89" ht="45" x14ac:dyDescent="0.3">
      <c r="A170" s="78">
        <v>1531313</v>
      </c>
      <c r="B170" s="82" t="s">
        <v>70</v>
      </c>
      <c r="C170" s="79">
        <v>42607</v>
      </c>
      <c r="D170" s="80" t="s">
        <v>28</v>
      </c>
      <c r="E170" s="100" t="s">
        <v>53</v>
      </c>
      <c r="F170" s="80"/>
      <c r="G170" s="80" t="s">
        <v>67</v>
      </c>
      <c r="H170" s="81">
        <v>590158</v>
      </c>
      <c r="I170" s="81">
        <v>6806610</v>
      </c>
      <c r="J170" s="82">
        <v>1287</v>
      </c>
      <c r="K170" s="81" t="s">
        <v>20</v>
      </c>
      <c r="L170" s="100" t="s">
        <v>35</v>
      </c>
      <c r="M170" s="81">
        <v>0.3</v>
      </c>
      <c r="N170" s="81" t="s">
        <v>55</v>
      </c>
      <c r="O170" s="80"/>
      <c r="P170" s="83">
        <v>0</v>
      </c>
      <c r="Q170" s="83">
        <v>0.1</v>
      </c>
      <c r="R170" s="83">
        <v>0</v>
      </c>
      <c r="S170" s="83">
        <v>0.3</v>
      </c>
      <c r="T170" s="83">
        <v>0.6</v>
      </c>
      <c r="U170" s="83">
        <v>0</v>
      </c>
      <c r="V170" s="83">
        <f t="shared" si="14"/>
        <v>1</v>
      </c>
      <c r="W170" s="81" t="s">
        <v>31</v>
      </c>
      <c r="X170" s="81" t="s">
        <v>37</v>
      </c>
      <c r="Y170" s="81" t="s">
        <v>60</v>
      </c>
      <c r="Z170" s="81" t="s">
        <v>34</v>
      </c>
      <c r="AA170" s="81"/>
      <c r="AB170">
        <v>1531313</v>
      </c>
      <c r="AC170" t="s">
        <v>20</v>
      </c>
      <c r="AD170" t="s">
        <v>857</v>
      </c>
      <c r="AE170">
        <v>1.21</v>
      </c>
      <c r="AF170">
        <v>130.91999999999999</v>
      </c>
      <c r="AG170">
        <v>6.42</v>
      </c>
      <c r="AH170">
        <v>88.3</v>
      </c>
      <c r="AI170">
        <v>144</v>
      </c>
      <c r="AJ170">
        <v>82.2</v>
      </c>
      <c r="AK170">
        <v>24.3</v>
      </c>
      <c r="AL170">
        <v>634</v>
      </c>
      <c r="AM170">
        <v>4.63</v>
      </c>
      <c r="AN170">
        <v>9.3000000000000007</v>
      </c>
      <c r="AO170">
        <v>0.5</v>
      </c>
      <c r="AP170">
        <v>3.6</v>
      </c>
      <c r="AQ170">
        <v>1.7</v>
      </c>
      <c r="AR170">
        <v>38.200000000000003</v>
      </c>
      <c r="AS170">
        <v>0.28999999999999998</v>
      </c>
      <c r="AT170">
        <v>0.63</v>
      </c>
      <c r="AU170">
        <v>0.12</v>
      </c>
      <c r="AV170">
        <v>118</v>
      </c>
      <c r="AW170">
        <v>1.58</v>
      </c>
      <c r="AX170">
        <v>8.4000000000000005E-2</v>
      </c>
      <c r="AY170">
        <v>10.6</v>
      </c>
      <c r="AZ170">
        <v>98.6</v>
      </c>
      <c r="BA170">
        <v>1.89</v>
      </c>
      <c r="BB170">
        <v>119</v>
      </c>
      <c r="BC170">
        <v>0.214</v>
      </c>
      <c r="BD170">
        <v>12</v>
      </c>
      <c r="BE170">
        <v>2.75</v>
      </c>
      <c r="BF170">
        <v>1.9E-2</v>
      </c>
      <c r="BG170">
        <v>0.1</v>
      </c>
      <c r="BH170">
        <v>0.05</v>
      </c>
      <c r="BI170">
        <v>14</v>
      </c>
      <c r="BJ170">
        <v>0.09</v>
      </c>
      <c r="BK170">
        <v>1E-3</v>
      </c>
      <c r="BL170">
        <v>81</v>
      </c>
      <c r="BM170">
        <v>0.4</v>
      </c>
      <c r="BN170">
        <v>0.04</v>
      </c>
      <c r="BO170">
        <v>7.6</v>
      </c>
      <c r="BP170">
        <v>1.02</v>
      </c>
      <c r="BQ170">
        <v>0.05</v>
      </c>
      <c r="BR170">
        <v>0.25</v>
      </c>
      <c r="BS170">
        <v>0.82</v>
      </c>
      <c r="BT170">
        <v>8.4</v>
      </c>
      <c r="BU170">
        <v>1.9</v>
      </c>
      <c r="BV170">
        <v>2.5000000000000001E-2</v>
      </c>
      <c r="BW170">
        <v>12.1</v>
      </c>
      <c r="BX170">
        <v>13.02</v>
      </c>
      <c r="BY170">
        <v>18.399999999999999</v>
      </c>
      <c r="BZ170">
        <v>0.04</v>
      </c>
      <c r="CA170">
        <v>0.5</v>
      </c>
      <c r="CB170">
        <v>0.4</v>
      </c>
      <c r="CC170">
        <v>19</v>
      </c>
      <c r="CD170">
        <v>5</v>
      </c>
      <c r="CE170">
        <v>3</v>
      </c>
      <c r="CF170" s="108">
        <f t="shared" si="15"/>
        <v>11.6</v>
      </c>
      <c r="CG170" s="108">
        <f t="shared" si="16"/>
        <v>184.27</v>
      </c>
      <c r="CH170" s="108">
        <f t="shared" si="17"/>
        <v>239.23000000000002</v>
      </c>
      <c r="CI170" s="108">
        <f t="shared" si="18"/>
        <v>807.7</v>
      </c>
      <c r="CJ170" s="108">
        <f t="shared" si="19"/>
        <v>570.83999999999992</v>
      </c>
      <c r="CK170" s="108">
        <f t="shared" si="20"/>
        <v>746.34</v>
      </c>
    </row>
    <row r="171" spans="1:89" ht="45" x14ac:dyDescent="0.3">
      <c r="A171" s="78">
        <v>1531314</v>
      </c>
      <c r="B171" s="82" t="s">
        <v>70</v>
      </c>
      <c r="C171" s="79">
        <v>42607</v>
      </c>
      <c r="D171" s="80" t="s">
        <v>28</v>
      </c>
      <c r="E171" s="100" t="s">
        <v>53</v>
      </c>
      <c r="F171" s="80"/>
      <c r="G171" s="80" t="s">
        <v>67</v>
      </c>
      <c r="H171" s="81">
        <v>590180</v>
      </c>
      <c r="I171" s="81">
        <v>6806570</v>
      </c>
      <c r="J171" s="82">
        <v>1290</v>
      </c>
      <c r="K171" s="81" t="s">
        <v>20</v>
      </c>
      <c r="L171" s="100" t="s">
        <v>29</v>
      </c>
      <c r="M171" s="81">
        <v>0.35</v>
      </c>
      <c r="N171" s="81" t="s">
        <v>57</v>
      </c>
      <c r="O171" s="81"/>
      <c r="P171" s="84">
        <v>0.1</v>
      </c>
      <c r="Q171" s="84">
        <v>0.2</v>
      </c>
      <c r="R171" s="84">
        <v>0</v>
      </c>
      <c r="S171" s="84">
        <v>0.2</v>
      </c>
      <c r="T171" s="84">
        <v>0.5</v>
      </c>
      <c r="U171" s="84">
        <v>0</v>
      </c>
      <c r="V171" s="84">
        <f t="shared" si="14"/>
        <v>1</v>
      </c>
      <c r="W171" s="81" t="s">
        <v>31</v>
      </c>
      <c r="X171" s="81" t="s">
        <v>37</v>
      </c>
      <c r="Y171" s="81" t="s">
        <v>42</v>
      </c>
      <c r="Z171" s="80" t="s">
        <v>62</v>
      </c>
      <c r="AA171" s="81"/>
      <c r="AB171">
        <v>1531314</v>
      </c>
      <c r="AC171" t="s">
        <v>20</v>
      </c>
      <c r="AD171" t="s">
        <v>857</v>
      </c>
      <c r="AE171">
        <v>1.08</v>
      </c>
      <c r="AF171">
        <v>119.36</v>
      </c>
      <c r="AG171">
        <v>6.18</v>
      </c>
      <c r="AH171">
        <v>83.4</v>
      </c>
      <c r="AI171">
        <v>120</v>
      </c>
      <c r="AJ171">
        <v>63.8</v>
      </c>
      <c r="AK171">
        <v>25.6</v>
      </c>
      <c r="AL171">
        <v>723</v>
      </c>
      <c r="AM171">
        <v>4.12</v>
      </c>
      <c r="AN171">
        <v>7.8</v>
      </c>
      <c r="AO171">
        <v>0.7</v>
      </c>
      <c r="AP171">
        <v>3</v>
      </c>
      <c r="AQ171">
        <v>1.5</v>
      </c>
      <c r="AR171">
        <v>46.7</v>
      </c>
      <c r="AS171">
        <v>0.34</v>
      </c>
      <c r="AT171">
        <v>0.71</v>
      </c>
      <c r="AU171">
        <v>0.08</v>
      </c>
      <c r="AV171">
        <v>108</v>
      </c>
      <c r="AW171">
        <v>1.63</v>
      </c>
      <c r="AX171">
        <v>6.5000000000000002E-2</v>
      </c>
      <c r="AY171">
        <v>11.3</v>
      </c>
      <c r="AZ171">
        <v>87.4</v>
      </c>
      <c r="BA171">
        <v>1.59</v>
      </c>
      <c r="BB171">
        <v>117.6</v>
      </c>
      <c r="BC171">
        <v>0.23200000000000001</v>
      </c>
      <c r="BD171">
        <v>8</v>
      </c>
      <c r="BE171">
        <v>2.4700000000000002</v>
      </c>
      <c r="BF171">
        <v>1.7000000000000001E-2</v>
      </c>
      <c r="BG171">
        <v>0.1</v>
      </c>
      <c r="BH171">
        <v>0.1</v>
      </c>
      <c r="BI171">
        <v>12.9</v>
      </c>
      <c r="BJ171">
        <v>0.09</v>
      </c>
      <c r="BK171">
        <v>0.04</v>
      </c>
      <c r="BL171">
        <v>67</v>
      </c>
      <c r="BM171">
        <v>0.4</v>
      </c>
      <c r="BN171">
        <v>0.04</v>
      </c>
      <c r="BO171">
        <v>6.8</v>
      </c>
      <c r="BP171">
        <v>0.89</v>
      </c>
      <c r="BQ171">
        <v>0.05</v>
      </c>
      <c r="BR171">
        <v>0.21</v>
      </c>
      <c r="BS171">
        <v>1.45</v>
      </c>
      <c r="BT171">
        <v>7.3</v>
      </c>
      <c r="BU171">
        <v>2.5</v>
      </c>
      <c r="BV171">
        <v>2.5000000000000001E-2</v>
      </c>
      <c r="BW171">
        <v>9.6</v>
      </c>
      <c r="BX171">
        <v>12.89</v>
      </c>
      <c r="BY171">
        <v>27.4</v>
      </c>
      <c r="BZ171">
        <v>0.05</v>
      </c>
      <c r="CA171">
        <v>0.5</v>
      </c>
      <c r="CB171">
        <v>0.3</v>
      </c>
      <c r="CC171">
        <v>16.8</v>
      </c>
      <c r="CD171">
        <v>5</v>
      </c>
      <c r="CE171">
        <v>1</v>
      </c>
      <c r="CF171" s="108">
        <f t="shared" si="15"/>
        <v>9</v>
      </c>
      <c r="CG171" s="108">
        <f t="shared" si="16"/>
        <v>154.41999999999999</v>
      </c>
      <c r="CH171" s="108">
        <f t="shared" si="17"/>
        <v>199.22000000000003</v>
      </c>
      <c r="CI171" s="108">
        <f t="shared" si="18"/>
        <v>901.94</v>
      </c>
      <c r="CJ171" s="108">
        <f t="shared" si="19"/>
        <v>510.34000000000003</v>
      </c>
      <c r="CK171" s="108">
        <f t="shared" si="20"/>
        <v>817.6</v>
      </c>
    </row>
    <row r="172" spans="1:89" ht="45" x14ac:dyDescent="0.3">
      <c r="A172" s="78">
        <v>1531315</v>
      </c>
      <c r="B172" s="82" t="s">
        <v>70</v>
      </c>
      <c r="C172" s="79">
        <v>42607</v>
      </c>
      <c r="D172" s="80" t="s">
        <v>28</v>
      </c>
      <c r="E172" s="100" t="s">
        <v>53</v>
      </c>
      <c r="F172" s="80"/>
      <c r="G172" s="80" t="s">
        <v>67</v>
      </c>
      <c r="H172" s="81">
        <v>590208</v>
      </c>
      <c r="I172" s="81">
        <v>6806520</v>
      </c>
      <c r="J172" s="82">
        <v>1286</v>
      </c>
      <c r="K172" s="81" t="s">
        <v>20</v>
      </c>
      <c r="L172" s="101" t="s">
        <v>29</v>
      </c>
      <c r="M172" s="81">
        <v>0.3</v>
      </c>
      <c r="N172" s="81" t="s">
        <v>57</v>
      </c>
      <c r="O172" s="81"/>
      <c r="P172" s="84">
        <v>0.2</v>
      </c>
      <c r="Q172" s="84">
        <v>0</v>
      </c>
      <c r="R172" s="84">
        <v>0</v>
      </c>
      <c r="S172" s="84">
        <v>0.3</v>
      </c>
      <c r="T172" s="84">
        <v>0.5</v>
      </c>
      <c r="U172" s="84">
        <v>0</v>
      </c>
      <c r="V172" s="84">
        <f t="shared" si="14"/>
        <v>1</v>
      </c>
      <c r="W172" s="81" t="s">
        <v>31</v>
      </c>
      <c r="X172" s="81" t="s">
        <v>33</v>
      </c>
      <c r="Y172" s="81" t="s">
        <v>42</v>
      </c>
      <c r="Z172" s="80" t="s">
        <v>62</v>
      </c>
      <c r="AA172" s="81"/>
      <c r="AB172">
        <v>1531315</v>
      </c>
      <c r="AC172" t="s">
        <v>20</v>
      </c>
      <c r="AD172" t="s">
        <v>857</v>
      </c>
      <c r="AE172">
        <v>1.28</v>
      </c>
      <c r="AF172">
        <v>90.83</v>
      </c>
      <c r="AG172">
        <v>5.03</v>
      </c>
      <c r="AH172">
        <v>89.5</v>
      </c>
      <c r="AI172">
        <v>104</v>
      </c>
      <c r="AJ172">
        <v>57.2</v>
      </c>
      <c r="AK172">
        <v>21.4</v>
      </c>
      <c r="AL172">
        <v>595</v>
      </c>
      <c r="AM172">
        <v>3.61</v>
      </c>
      <c r="AN172">
        <v>8.6</v>
      </c>
      <c r="AO172">
        <v>0.7</v>
      </c>
      <c r="AP172">
        <v>6.3</v>
      </c>
      <c r="AQ172">
        <v>1.4</v>
      </c>
      <c r="AR172">
        <v>45.4</v>
      </c>
      <c r="AS172">
        <v>0.24</v>
      </c>
      <c r="AT172">
        <v>0.69</v>
      </c>
      <c r="AU172">
        <v>0.09</v>
      </c>
      <c r="AV172">
        <v>96</v>
      </c>
      <c r="AW172">
        <v>1.84</v>
      </c>
      <c r="AX172">
        <v>6.9000000000000006E-2</v>
      </c>
      <c r="AY172">
        <v>10.5</v>
      </c>
      <c r="AZ172">
        <v>75</v>
      </c>
      <c r="BA172">
        <v>1.42</v>
      </c>
      <c r="BB172">
        <v>129.5</v>
      </c>
      <c r="BC172">
        <v>0.18</v>
      </c>
      <c r="BD172">
        <v>7</v>
      </c>
      <c r="BE172">
        <v>2.25</v>
      </c>
      <c r="BF172">
        <v>1.7999999999999999E-2</v>
      </c>
      <c r="BG172">
        <v>0.08</v>
      </c>
      <c r="BH172">
        <v>0.05</v>
      </c>
      <c r="BI172">
        <v>10.9</v>
      </c>
      <c r="BJ172">
        <v>0.08</v>
      </c>
      <c r="BK172">
        <v>0.05</v>
      </c>
      <c r="BL172">
        <v>76</v>
      </c>
      <c r="BM172">
        <v>0.6</v>
      </c>
      <c r="BN172">
        <v>0.03</v>
      </c>
      <c r="BO172">
        <v>6.5</v>
      </c>
      <c r="BP172">
        <v>0.73</v>
      </c>
      <c r="BQ172">
        <v>0.05</v>
      </c>
      <c r="BR172">
        <v>0.19</v>
      </c>
      <c r="BS172">
        <v>1.44</v>
      </c>
      <c r="BT172">
        <v>6.8</v>
      </c>
      <c r="BU172">
        <v>0.7</v>
      </c>
      <c r="BV172">
        <v>2.5000000000000001E-2</v>
      </c>
      <c r="BW172">
        <v>9</v>
      </c>
      <c r="BX172">
        <v>11.61</v>
      </c>
      <c r="BY172">
        <v>21.4</v>
      </c>
      <c r="BZ172">
        <v>0.03</v>
      </c>
      <c r="CA172">
        <v>0.5</v>
      </c>
      <c r="CB172">
        <v>0.4</v>
      </c>
      <c r="CC172">
        <v>17.399999999999999</v>
      </c>
      <c r="CD172">
        <v>5</v>
      </c>
      <c r="CE172">
        <v>2</v>
      </c>
      <c r="CF172" s="108">
        <f t="shared" si="15"/>
        <v>13.3</v>
      </c>
      <c r="CG172" s="108">
        <f t="shared" si="16"/>
        <v>135.45999999999998</v>
      </c>
      <c r="CH172" s="108">
        <f t="shared" si="17"/>
        <v>196.44</v>
      </c>
      <c r="CI172" s="108">
        <f t="shared" si="18"/>
        <v>783.56999999999994</v>
      </c>
      <c r="CJ172" s="108">
        <f t="shared" si="19"/>
        <v>476.06</v>
      </c>
      <c r="CK172" s="108">
        <f t="shared" si="20"/>
        <v>678.49</v>
      </c>
    </row>
    <row r="173" spans="1:89" ht="45" x14ac:dyDescent="0.3">
      <c r="A173" s="78">
        <v>1531316</v>
      </c>
      <c r="B173" s="82" t="s">
        <v>70</v>
      </c>
      <c r="C173" s="79">
        <v>42607</v>
      </c>
      <c r="D173" s="80" t="s">
        <v>28</v>
      </c>
      <c r="E173" s="100" t="s">
        <v>53</v>
      </c>
      <c r="F173" s="80"/>
      <c r="G173" s="80" t="s">
        <v>67</v>
      </c>
      <c r="H173" s="81">
        <v>590230</v>
      </c>
      <c r="I173" s="81">
        <v>6806470</v>
      </c>
      <c r="J173" s="82">
        <v>1283</v>
      </c>
      <c r="K173" s="81" t="s">
        <v>20</v>
      </c>
      <c r="L173" s="101" t="s">
        <v>29</v>
      </c>
      <c r="M173" s="81">
        <v>0.2</v>
      </c>
      <c r="N173" s="81" t="s">
        <v>56</v>
      </c>
      <c r="O173" s="81"/>
      <c r="P173" s="84">
        <v>0.1</v>
      </c>
      <c r="Q173" s="84">
        <v>0.2</v>
      </c>
      <c r="R173" s="84">
        <v>0</v>
      </c>
      <c r="S173" s="84">
        <v>0.7</v>
      </c>
      <c r="T173" s="84">
        <v>0</v>
      </c>
      <c r="U173" s="84">
        <v>0</v>
      </c>
      <c r="V173" s="84">
        <f t="shared" si="14"/>
        <v>1</v>
      </c>
      <c r="W173" s="81" t="s">
        <v>31</v>
      </c>
      <c r="X173" s="81" t="s">
        <v>33</v>
      </c>
      <c r="Y173" s="81" t="s">
        <v>69</v>
      </c>
      <c r="Z173" s="80" t="s">
        <v>62</v>
      </c>
      <c r="AA173" s="81"/>
      <c r="AB173">
        <v>1531316</v>
      </c>
      <c r="AC173" t="s">
        <v>20</v>
      </c>
      <c r="AD173" t="s">
        <v>857</v>
      </c>
      <c r="AE173">
        <v>1.29</v>
      </c>
      <c r="AF173">
        <v>110.38</v>
      </c>
      <c r="AG173">
        <v>4.53</v>
      </c>
      <c r="AH173">
        <v>86.9</v>
      </c>
      <c r="AI173">
        <v>145</v>
      </c>
      <c r="AJ173">
        <v>69.5</v>
      </c>
      <c r="AK173">
        <v>23.6</v>
      </c>
      <c r="AL173">
        <v>595</v>
      </c>
      <c r="AM173">
        <v>4.33</v>
      </c>
      <c r="AN173">
        <v>8.9</v>
      </c>
      <c r="AO173">
        <v>0.4</v>
      </c>
      <c r="AP173">
        <v>3.3</v>
      </c>
      <c r="AQ173">
        <v>1.5</v>
      </c>
      <c r="AR173">
        <v>41.7</v>
      </c>
      <c r="AS173">
        <v>0.28999999999999998</v>
      </c>
      <c r="AT173">
        <v>0.57999999999999996</v>
      </c>
      <c r="AU173">
        <v>0.08</v>
      </c>
      <c r="AV173">
        <v>115</v>
      </c>
      <c r="AW173">
        <v>1.61</v>
      </c>
      <c r="AX173">
        <v>7.0000000000000007E-2</v>
      </c>
      <c r="AY173">
        <v>9.1999999999999993</v>
      </c>
      <c r="AZ173">
        <v>89.2</v>
      </c>
      <c r="BA173">
        <v>1.77</v>
      </c>
      <c r="BB173">
        <v>125.6</v>
      </c>
      <c r="BC173">
        <v>0.22</v>
      </c>
      <c r="BD173">
        <v>8</v>
      </c>
      <c r="BE173">
        <v>2.72</v>
      </c>
      <c r="BF173">
        <v>1.9E-2</v>
      </c>
      <c r="BG173">
        <v>0.09</v>
      </c>
      <c r="BH173">
        <v>0.05</v>
      </c>
      <c r="BI173">
        <v>14.4</v>
      </c>
      <c r="BJ173">
        <v>0.08</v>
      </c>
      <c r="BK173">
        <v>0.02</v>
      </c>
      <c r="BL173">
        <v>97</v>
      </c>
      <c r="BM173">
        <v>0.5</v>
      </c>
      <c r="BN173">
        <v>0.04</v>
      </c>
      <c r="BO173">
        <v>7.1</v>
      </c>
      <c r="BP173">
        <v>0.87</v>
      </c>
      <c r="BQ173">
        <v>0.05</v>
      </c>
      <c r="BR173">
        <v>0.2</v>
      </c>
      <c r="BS173">
        <v>1.01</v>
      </c>
      <c r="BT173">
        <v>7</v>
      </c>
      <c r="BU173">
        <v>1.1000000000000001</v>
      </c>
      <c r="BV173">
        <v>2.5000000000000001E-2</v>
      </c>
      <c r="BW173">
        <v>10</v>
      </c>
      <c r="BX173">
        <v>11.71</v>
      </c>
      <c r="BY173">
        <v>16.899999999999999</v>
      </c>
      <c r="BZ173">
        <v>0.03</v>
      </c>
      <c r="CA173">
        <v>0.5</v>
      </c>
      <c r="CB173">
        <v>0.3</v>
      </c>
      <c r="CC173">
        <v>19.100000000000001</v>
      </c>
      <c r="CD173">
        <v>5</v>
      </c>
      <c r="CE173">
        <v>2</v>
      </c>
      <c r="CF173" s="108">
        <f t="shared" si="15"/>
        <v>10.3</v>
      </c>
      <c r="CG173" s="108">
        <f t="shared" si="16"/>
        <v>162.08000000000001</v>
      </c>
      <c r="CH173" s="108">
        <f t="shared" si="17"/>
        <v>255.53000000000006</v>
      </c>
      <c r="CI173" s="108">
        <f t="shared" si="18"/>
        <v>777.0100000000001</v>
      </c>
      <c r="CJ173" s="108">
        <f t="shared" si="19"/>
        <v>541.91</v>
      </c>
      <c r="CK173" s="108">
        <f t="shared" si="20"/>
        <v>693.72</v>
      </c>
    </row>
    <row r="174" spans="1:89" ht="45" x14ac:dyDescent="0.3">
      <c r="A174" s="78">
        <v>1531317</v>
      </c>
      <c r="B174" s="82" t="s">
        <v>70</v>
      </c>
      <c r="C174" s="79">
        <v>42607</v>
      </c>
      <c r="D174" s="80" t="s">
        <v>28</v>
      </c>
      <c r="E174" s="100" t="s">
        <v>53</v>
      </c>
      <c r="F174" s="80"/>
      <c r="G174" s="80" t="s">
        <v>67</v>
      </c>
      <c r="H174" s="81">
        <v>590250</v>
      </c>
      <c r="I174" s="81">
        <v>6806430</v>
      </c>
      <c r="J174" s="82">
        <v>1280</v>
      </c>
      <c r="K174" s="81" t="s">
        <v>20</v>
      </c>
      <c r="L174" s="100" t="s">
        <v>54</v>
      </c>
      <c r="M174" s="81">
        <v>0.2</v>
      </c>
      <c r="N174" s="81" t="s">
        <v>21</v>
      </c>
      <c r="O174" s="81"/>
      <c r="P174" s="84">
        <v>0</v>
      </c>
      <c r="Q174" s="84">
        <v>0.1</v>
      </c>
      <c r="R174" s="84">
        <v>0.1</v>
      </c>
      <c r="S174" s="84">
        <v>0</v>
      </c>
      <c r="T174" s="84">
        <v>0.2</v>
      </c>
      <c r="U174" s="84">
        <v>0.6</v>
      </c>
      <c r="V174" s="84">
        <f t="shared" si="14"/>
        <v>1</v>
      </c>
      <c r="W174" s="81" t="s">
        <v>31</v>
      </c>
      <c r="X174" s="81" t="s">
        <v>37</v>
      </c>
      <c r="Y174" s="81" t="s">
        <v>39</v>
      </c>
      <c r="Z174" s="81" t="s">
        <v>34</v>
      </c>
      <c r="AA174" s="81"/>
      <c r="AB174">
        <v>1531317</v>
      </c>
      <c r="AC174" t="s">
        <v>20</v>
      </c>
      <c r="AD174" t="s">
        <v>857</v>
      </c>
      <c r="AE174">
        <v>1.01</v>
      </c>
      <c r="AF174">
        <v>92.62</v>
      </c>
      <c r="AG174">
        <v>5.68</v>
      </c>
      <c r="AH174">
        <v>78.900000000000006</v>
      </c>
      <c r="AI174">
        <v>103</v>
      </c>
      <c r="AJ174">
        <v>62.9</v>
      </c>
      <c r="AK174">
        <v>22.8</v>
      </c>
      <c r="AL174">
        <v>721</v>
      </c>
      <c r="AM174">
        <v>3.66</v>
      </c>
      <c r="AN174">
        <v>7.6</v>
      </c>
      <c r="AO174">
        <v>0.6</v>
      </c>
      <c r="AP174">
        <v>3.5</v>
      </c>
      <c r="AQ174">
        <v>1.4</v>
      </c>
      <c r="AR174">
        <v>42.5</v>
      </c>
      <c r="AS174">
        <v>0.26</v>
      </c>
      <c r="AT174">
        <v>0.61</v>
      </c>
      <c r="AU174">
        <v>0.08</v>
      </c>
      <c r="AV174">
        <v>88</v>
      </c>
      <c r="AW174">
        <v>1.65</v>
      </c>
      <c r="AX174">
        <v>0.05</v>
      </c>
      <c r="AY174">
        <v>9.1</v>
      </c>
      <c r="AZ174">
        <v>73.7</v>
      </c>
      <c r="BA174">
        <v>1.46</v>
      </c>
      <c r="BB174">
        <v>133.30000000000001</v>
      </c>
      <c r="BC174">
        <v>0.19</v>
      </c>
      <c r="BD174">
        <v>8</v>
      </c>
      <c r="BE174">
        <v>2.25</v>
      </c>
      <c r="BF174">
        <v>0.02</v>
      </c>
      <c r="BG174">
        <v>0.08</v>
      </c>
      <c r="BH174">
        <v>0.05</v>
      </c>
      <c r="BI174">
        <v>10.8</v>
      </c>
      <c r="BJ174">
        <v>7.0000000000000007E-2</v>
      </c>
      <c r="BK174">
        <v>0.04</v>
      </c>
      <c r="BL174">
        <v>53</v>
      </c>
      <c r="BM174">
        <v>0.5</v>
      </c>
      <c r="BN174">
        <v>0.03</v>
      </c>
      <c r="BO174">
        <v>6.2</v>
      </c>
      <c r="BP174">
        <v>0.71</v>
      </c>
      <c r="BQ174">
        <v>0.05</v>
      </c>
      <c r="BR174">
        <v>0.18</v>
      </c>
      <c r="BS174">
        <v>1.47</v>
      </c>
      <c r="BT174">
        <v>6.7</v>
      </c>
      <c r="BU174">
        <v>1.3</v>
      </c>
      <c r="BV174">
        <v>2.5000000000000001E-2</v>
      </c>
      <c r="BW174">
        <v>9.1</v>
      </c>
      <c r="BX174">
        <v>9.44</v>
      </c>
      <c r="BY174">
        <v>20.6</v>
      </c>
      <c r="BZ174">
        <v>0.03</v>
      </c>
      <c r="CA174">
        <v>0.5</v>
      </c>
      <c r="CB174">
        <v>0.3</v>
      </c>
      <c r="CC174">
        <v>16.600000000000001</v>
      </c>
      <c r="CD174">
        <v>5</v>
      </c>
      <c r="CE174">
        <v>3</v>
      </c>
      <c r="CF174" s="108">
        <f t="shared" si="15"/>
        <v>11.5</v>
      </c>
      <c r="CG174" s="108">
        <f t="shared" si="16"/>
        <v>139.71</v>
      </c>
      <c r="CH174" s="108">
        <f t="shared" si="17"/>
        <v>168.43999999999997</v>
      </c>
      <c r="CI174" s="108">
        <f t="shared" si="18"/>
        <v>910.27</v>
      </c>
      <c r="CJ174" s="108">
        <f t="shared" si="19"/>
        <v>476.40000000000003</v>
      </c>
      <c r="CK174" s="108">
        <f t="shared" si="20"/>
        <v>811.37</v>
      </c>
    </row>
    <row r="175" spans="1:89" ht="45" x14ac:dyDescent="0.3">
      <c r="A175" s="78">
        <v>1531318</v>
      </c>
      <c r="B175" s="82" t="s">
        <v>70</v>
      </c>
      <c r="C175" s="79">
        <v>42607</v>
      </c>
      <c r="D175" s="80" t="s">
        <v>28</v>
      </c>
      <c r="E175" s="100" t="s">
        <v>53</v>
      </c>
      <c r="F175" s="80"/>
      <c r="G175" s="80" t="s">
        <v>67</v>
      </c>
      <c r="H175" s="81">
        <v>590267</v>
      </c>
      <c r="I175" s="81">
        <v>6806380</v>
      </c>
      <c r="J175" s="82">
        <v>1270</v>
      </c>
      <c r="K175" s="81" t="s">
        <v>20</v>
      </c>
      <c r="L175" s="100" t="s">
        <v>54</v>
      </c>
      <c r="M175" s="81">
        <v>0.2</v>
      </c>
      <c r="N175" s="81" t="s">
        <v>56</v>
      </c>
      <c r="O175" s="81"/>
      <c r="P175" s="84">
        <v>0</v>
      </c>
      <c r="Q175" s="84">
        <v>0</v>
      </c>
      <c r="R175" s="84">
        <v>0</v>
      </c>
      <c r="S175" s="84">
        <v>0</v>
      </c>
      <c r="T175" s="84">
        <v>0.2</v>
      </c>
      <c r="U175" s="84">
        <v>0.8</v>
      </c>
      <c r="V175" s="84">
        <f t="shared" si="14"/>
        <v>1</v>
      </c>
      <c r="W175" s="81" t="s">
        <v>31</v>
      </c>
      <c r="X175" s="81" t="s">
        <v>37</v>
      </c>
      <c r="Y175" s="81" t="s">
        <v>39</v>
      </c>
      <c r="Z175" s="81" t="s">
        <v>34</v>
      </c>
      <c r="AA175" s="81"/>
      <c r="AB175">
        <v>1531318</v>
      </c>
      <c r="AC175" t="s">
        <v>20</v>
      </c>
      <c r="AD175" t="s">
        <v>857</v>
      </c>
      <c r="AE175">
        <v>0.92</v>
      </c>
      <c r="AF175">
        <v>84.14</v>
      </c>
      <c r="AG175">
        <v>4.82</v>
      </c>
      <c r="AH175">
        <v>92.1</v>
      </c>
      <c r="AI175">
        <v>101</v>
      </c>
      <c r="AJ175">
        <v>59</v>
      </c>
      <c r="AK175">
        <v>21.6</v>
      </c>
      <c r="AL175">
        <v>511</v>
      </c>
      <c r="AM175">
        <v>3.63</v>
      </c>
      <c r="AN175">
        <v>7.4</v>
      </c>
      <c r="AO175">
        <v>0.7</v>
      </c>
      <c r="AP175">
        <v>3</v>
      </c>
      <c r="AQ175">
        <v>1.6</v>
      </c>
      <c r="AR175">
        <v>43.8</v>
      </c>
      <c r="AS175">
        <v>0.31</v>
      </c>
      <c r="AT175">
        <v>0.62</v>
      </c>
      <c r="AU175">
        <v>0.09</v>
      </c>
      <c r="AV175">
        <v>96</v>
      </c>
      <c r="AW175">
        <v>1.52</v>
      </c>
      <c r="AX175">
        <v>6.9000000000000006E-2</v>
      </c>
      <c r="AY175">
        <v>11.1</v>
      </c>
      <c r="AZ175">
        <v>76.8</v>
      </c>
      <c r="BA175">
        <v>1.42</v>
      </c>
      <c r="BB175">
        <v>127.5</v>
      </c>
      <c r="BC175">
        <v>0.188</v>
      </c>
      <c r="BD175">
        <v>6</v>
      </c>
      <c r="BE175">
        <v>2.2400000000000002</v>
      </c>
      <c r="BF175">
        <v>0.02</v>
      </c>
      <c r="BG175">
        <v>0.08</v>
      </c>
      <c r="BH175">
        <v>0.05</v>
      </c>
      <c r="BI175">
        <v>10.3</v>
      </c>
      <c r="BJ175">
        <v>0.09</v>
      </c>
      <c r="BK175">
        <v>0.04</v>
      </c>
      <c r="BL175">
        <v>80</v>
      </c>
      <c r="BM175">
        <v>0.5</v>
      </c>
      <c r="BN175">
        <v>0.03</v>
      </c>
      <c r="BO175">
        <v>6.3</v>
      </c>
      <c r="BP175">
        <v>0.79</v>
      </c>
      <c r="BQ175">
        <v>0.05</v>
      </c>
      <c r="BR175">
        <v>0.21</v>
      </c>
      <c r="BS175">
        <v>1.37</v>
      </c>
      <c r="BT175">
        <v>7.1</v>
      </c>
      <c r="BU175">
        <v>0.5</v>
      </c>
      <c r="BV175">
        <v>2.5000000000000001E-2</v>
      </c>
      <c r="BW175">
        <v>10.1</v>
      </c>
      <c r="BX175">
        <v>11.38</v>
      </c>
      <c r="BY175">
        <v>21.8</v>
      </c>
      <c r="BZ175">
        <v>0.04</v>
      </c>
      <c r="CA175">
        <v>0.5</v>
      </c>
      <c r="CB175">
        <v>0.3</v>
      </c>
      <c r="CC175">
        <v>16.899999999999999</v>
      </c>
      <c r="CD175">
        <v>5</v>
      </c>
      <c r="CE175">
        <v>1</v>
      </c>
      <c r="CF175" s="108">
        <f t="shared" si="15"/>
        <v>9</v>
      </c>
      <c r="CG175" s="108">
        <f t="shared" si="16"/>
        <v>138.74</v>
      </c>
      <c r="CH175" s="108">
        <f t="shared" si="17"/>
        <v>192.78</v>
      </c>
      <c r="CI175" s="108">
        <f t="shared" si="18"/>
        <v>695.96999999999991</v>
      </c>
      <c r="CJ175" s="108">
        <f t="shared" si="19"/>
        <v>468.56</v>
      </c>
      <c r="CK175" s="108">
        <f t="shared" si="20"/>
        <v>596.15</v>
      </c>
    </row>
    <row r="176" spans="1:89" ht="45" x14ac:dyDescent="0.3">
      <c r="A176" s="85">
        <v>1531319</v>
      </c>
      <c r="B176" s="82" t="s">
        <v>70</v>
      </c>
      <c r="C176" s="79">
        <v>42607</v>
      </c>
      <c r="D176" s="80" t="s">
        <v>28</v>
      </c>
      <c r="E176" s="100" t="s">
        <v>53</v>
      </c>
      <c r="F176" s="80"/>
      <c r="G176" s="80" t="s">
        <v>67</v>
      </c>
      <c r="H176" s="81">
        <v>590280</v>
      </c>
      <c r="I176" s="81">
        <v>6806330</v>
      </c>
      <c r="J176" s="82">
        <v>1266</v>
      </c>
      <c r="K176" s="81" t="s">
        <v>20</v>
      </c>
      <c r="L176" s="101" t="s">
        <v>29</v>
      </c>
      <c r="M176" s="81">
        <v>0.2</v>
      </c>
      <c r="N176" s="86"/>
      <c r="O176" s="81"/>
      <c r="P176" s="87">
        <v>0.1</v>
      </c>
      <c r="Q176" s="87">
        <v>0.5</v>
      </c>
      <c r="R176" s="87">
        <v>0</v>
      </c>
      <c r="S176" s="87">
        <v>0.3</v>
      </c>
      <c r="T176" s="87">
        <v>0.1</v>
      </c>
      <c r="U176" s="87">
        <v>0</v>
      </c>
      <c r="V176" s="87">
        <f t="shared" si="14"/>
        <v>0.99999999999999989</v>
      </c>
      <c r="W176" s="81" t="s">
        <v>31</v>
      </c>
      <c r="X176" s="81" t="s">
        <v>37</v>
      </c>
      <c r="Y176" s="81" t="s">
        <v>39</v>
      </c>
      <c r="Z176" s="81" t="s">
        <v>34</v>
      </c>
      <c r="AA176" s="81"/>
      <c r="AB176">
        <v>1531319</v>
      </c>
      <c r="AC176" t="s">
        <v>20</v>
      </c>
      <c r="AD176" t="s">
        <v>857</v>
      </c>
      <c r="AE176">
        <v>0.81</v>
      </c>
      <c r="AF176">
        <v>87.13</v>
      </c>
      <c r="AG176">
        <v>3.73</v>
      </c>
      <c r="AH176">
        <v>81.099999999999994</v>
      </c>
      <c r="AI176">
        <v>92</v>
      </c>
      <c r="AJ176">
        <v>63.3</v>
      </c>
      <c r="AK176">
        <v>25.2</v>
      </c>
      <c r="AL176">
        <v>725</v>
      </c>
      <c r="AM176">
        <v>3.82</v>
      </c>
      <c r="AN176">
        <v>5.8</v>
      </c>
      <c r="AO176">
        <v>0.4</v>
      </c>
      <c r="AP176">
        <v>8.9</v>
      </c>
      <c r="AQ176">
        <v>1.1000000000000001</v>
      </c>
      <c r="AR176">
        <v>48.6</v>
      </c>
      <c r="AS176">
        <v>0.23</v>
      </c>
      <c r="AT176">
        <v>0.42</v>
      </c>
      <c r="AU176">
        <v>0.06</v>
      </c>
      <c r="AV176">
        <v>105</v>
      </c>
      <c r="AW176">
        <v>1.85</v>
      </c>
      <c r="AX176">
        <v>7.0000000000000007E-2</v>
      </c>
      <c r="AY176">
        <v>7.8</v>
      </c>
      <c r="AZ176">
        <v>71</v>
      </c>
      <c r="BA176">
        <v>1.87</v>
      </c>
      <c r="BB176">
        <v>110.9</v>
      </c>
      <c r="BC176">
        <v>0.248</v>
      </c>
      <c r="BD176">
        <v>8</v>
      </c>
      <c r="BE176">
        <v>2.5</v>
      </c>
      <c r="BF176">
        <v>0.02</v>
      </c>
      <c r="BG176">
        <v>0.06</v>
      </c>
      <c r="BH176">
        <v>0.05</v>
      </c>
      <c r="BI176">
        <v>10.9</v>
      </c>
      <c r="BJ176">
        <v>0.06</v>
      </c>
      <c r="BK176">
        <v>0.05</v>
      </c>
      <c r="BL176">
        <v>52</v>
      </c>
      <c r="BM176">
        <v>0.4</v>
      </c>
      <c r="BN176">
        <v>0.01</v>
      </c>
      <c r="BO176">
        <v>7</v>
      </c>
      <c r="BP176">
        <v>0.66</v>
      </c>
      <c r="BQ176">
        <v>0.05</v>
      </c>
      <c r="BR176">
        <v>0.25</v>
      </c>
      <c r="BS176">
        <v>1.45</v>
      </c>
      <c r="BT176">
        <v>4.9000000000000004</v>
      </c>
      <c r="BU176">
        <v>0.5</v>
      </c>
      <c r="BV176">
        <v>2.5000000000000001E-2</v>
      </c>
      <c r="BW176">
        <v>11.3</v>
      </c>
      <c r="BX176">
        <v>9.82</v>
      </c>
      <c r="BY176">
        <v>15.7</v>
      </c>
      <c r="BZ176">
        <v>0.03</v>
      </c>
      <c r="CA176">
        <v>2</v>
      </c>
      <c r="CB176">
        <v>0.4</v>
      </c>
      <c r="CC176">
        <v>17.2</v>
      </c>
      <c r="CD176">
        <v>5</v>
      </c>
      <c r="CE176">
        <v>1</v>
      </c>
      <c r="CF176" s="108">
        <f t="shared" si="15"/>
        <v>14.9</v>
      </c>
      <c r="CG176" s="108">
        <f t="shared" si="16"/>
        <v>138.02000000000001</v>
      </c>
      <c r="CH176" s="108">
        <f t="shared" si="17"/>
        <v>159.70000000000002</v>
      </c>
      <c r="CI176" s="108">
        <f t="shared" si="18"/>
        <v>896.94</v>
      </c>
      <c r="CJ176" s="108">
        <f t="shared" si="19"/>
        <v>438.15999999999997</v>
      </c>
      <c r="CK176" s="108">
        <f t="shared" si="20"/>
        <v>818.13</v>
      </c>
    </row>
    <row r="177" spans="1:89" ht="45" x14ac:dyDescent="0.3">
      <c r="A177" s="78">
        <v>1531320</v>
      </c>
      <c r="B177" s="82" t="s">
        <v>70</v>
      </c>
      <c r="C177" s="79">
        <v>42607</v>
      </c>
      <c r="D177" s="80" t="s">
        <v>28</v>
      </c>
      <c r="E177" s="100" t="s">
        <v>53</v>
      </c>
      <c r="F177" s="80"/>
      <c r="G177" s="80" t="s">
        <v>67</v>
      </c>
      <c r="H177" s="81">
        <v>590291</v>
      </c>
      <c r="I177" s="81">
        <v>6806280</v>
      </c>
      <c r="J177" s="82">
        <v>1260</v>
      </c>
      <c r="K177" s="81" t="s">
        <v>20</v>
      </c>
      <c r="L177" s="101" t="s">
        <v>29</v>
      </c>
      <c r="M177" s="81">
        <v>0.2</v>
      </c>
      <c r="N177" s="86"/>
      <c r="O177" s="81"/>
      <c r="P177" s="84">
        <v>0.1</v>
      </c>
      <c r="Q177" s="84">
        <v>0.45</v>
      </c>
      <c r="R177" s="84">
        <v>0</v>
      </c>
      <c r="S177" s="84">
        <v>0.45</v>
      </c>
      <c r="T177" s="84">
        <v>0</v>
      </c>
      <c r="U177" s="84">
        <v>0</v>
      </c>
      <c r="V177" s="84">
        <f t="shared" si="14"/>
        <v>1</v>
      </c>
      <c r="W177" s="81" t="s">
        <v>31</v>
      </c>
      <c r="X177" s="81" t="s">
        <v>37</v>
      </c>
      <c r="Y177" s="81" t="s">
        <v>39</v>
      </c>
      <c r="Z177" s="81" t="s">
        <v>34</v>
      </c>
      <c r="AA177" s="81"/>
      <c r="AB177">
        <v>1531320</v>
      </c>
      <c r="AC177" t="s">
        <v>20</v>
      </c>
      <c r="AD177" t="s">
        <v>857</v>
      </c>
      <c r="AE177">
        <v>0.79</v>
      </c>
      <c r="AF177">
        <v>115.44</v>
      </c>
      <c r="AG177">
        <v>3.41</v>
      </c>
      <c r="AH177">
        <v>100.4</v>
      </c>
      <c r="AI177">
        <v>128</v>
      </c>
      <c r="AJ177">
        <v>65.7</v>
      </c>
      <c r="AK177">
        <v>23.8</v>
      </c>
      <c r="AL177">
        <v>609</v>
      </c>
      <c r="AM177">
        <v>3.57</v>
      </c>
      <c r="AN177">
        <v>4.9000000000000004</v>
      </c>
      <c r="AO177">
        <v>0.5</v>
      </c>
      <c r="AP177">
        <v>4.5</v>
      </c>
      <c r="AQ177">
        <v>1</v>
      </c>
      <c r="AR177">
        <v>49</v>
      </c>
      <c r="AS177">
        <v>0.21</v>
      </c>
      <c r="AT177">
        <v>0.46</v>
      </c>
      <c r="AU177">
        <v>0.05</v>
      </c>
      <c r="AV177">
        <v>91</v>
      </c>
      <c r="AW177">
        <v>1.95</v>
      </c>
      <c r="AX177">
        <v>7.0000000000000007E-2</v>
      </c>
      <c r="AY177">
        <v>7.9</v>
      </c>
      <c r="AZ177">
        <v>72.7</v>
      </c>
      <c r="BA177">
        <v>1.96</v>
      </c>
      <c r="BB177">
        <v>134.69999999999999</v>
      </c>
      <c r="BC177">
        <v>0.217</v>
      </c>
      <c r="BD177">
        <v>8</v>
      </c>
      <c r="BE177">
        <v>2.65</v>
      </c>
      <c r="BF177">
        <v>1.9E-2</v>
      </c>
      <c r="BG177">
        <v>7.0000000000000007E-2</v>
      </c>
      <c r="BH177">
        <v>0.05</v>
      </c>
      <c r="BI177">
        <v>10.8</v>
      </c>
      <c r="BJ177">
        <v>0.06</v>
      </c>
      <c r="BK177">
        <v>7.0000000000000007E-2</v>
      </c>
      <c r="BL177">
        <v>46</v>
      </c>
      <c r="BM177">
        <v>0.6</v>
      </c>
      <c r="BN177">
        <v>0.04</v>
      </c>
      <c r="BO177">
        <v>6.9</v>
      </c>
      <c r="BP177">
        <v>0.77</v>
      </c>
      <c r="BQ177">
        <v>0.05</v>
      </c>
      <c r="BR177">
        <v>0.23</v>
      </c>
      <c r="BS177">
        <v>1.61</v>
      </c>
      <c r="BT177">
        <v>5.5</v>
      </c>
      <c r="BU177">
        <v>0.8</v>
      </c>
      <c r="BV177">
        <v>2.5000000000000001E-2</v>
      </c>
      <c r="BW177">
        <v>9.5</v>
      </c>
      <c r="BX177">
        <v>9.56</v>
      </c>
      <c r="BY177">
        <v>14.9</v>
      </c>
      <c r="BZ177">
        <v>0.03</v>
      </c>
      <c r="CA177">
        <v>0.5</v>
      </c>
      <c r="CB177">
        <v>0.3</v>
      </c>
      <c r="CC177">
        <v>19.100000000000001</v>
      </c>
      <c r="CD177">
        <v>11</v>
      </c>
      <c r="CE177">
        <v>1</v>
      </c>
      <c r="CF177" s="108">
        <f t="shared" si="15"/>
        <v>16.5</v>
      </c>
      <c r="CG177" s="108">
        <f t="shared" si="16"/>
        <v>142.31</v>
      </c>
      <c r="CH177" s="108">
        <f t="shared" si="17"/>
        <v>184.66000000000003</v>
      </c>
      <c r="CI177" s="108">
        <f t="shared" si="18"/>
        <v>805.68000000000006</v>
      </c>
      <c r="CJ177" s="108">
        <f t="shared" si="19"/>
        <v>547.65</v>
      </c>
      <c r="CK177" s="108">
        <f t="shared" si="20"/>
        <v>702.86</v>
      </c>
    </row>
    <row r="178" spans="1:89" ht="45" x14ac:dyDescent="0.3">
      <c r="A178" s="88">
        <v>1531321</v>
      </c>
      <c r="B178" s="82" t="s">
        <v>76</v>
      </c>
      <c r="C178" s="79">
        <v>42608</v>
      </c>
      <c r="D178" s="80" t="s">
        <v>28</v>
      </c>
      <c r="E178" s="100" t="s">
        <v>53</v>
      </c>
      <c r="F178" s="80"/>
      <c r="G178" s="80" t="s">
        <v>67</v>
      </c>
      <c r="H178" s="81">
        <v>589653</v>
      </c>
      <c r="I178" s="81">
        <v>6807103</v>
      </c>
      <c r="J178" s="82"/>
      <c r="K178" s="81" t="s">
        <v>20</v>
      </c>
      <c r="L178" s="104" t="s">
        <v>78</v>
      </c>
      <c r="M178" s="81">
        <v>0.2</v>
      </c>
      <c r="N178" s="81"/>
      <c r="O178" s="81"/>
      <c r="P178" s="84">
        <v>0</v>
      </c>
      <c r="Q178" s="84">
        <v>0</v>
      </c>
      <c r="R178" s="84">
        <v>0</v>
      </c>
      <c r="S178" s="84">
        <v>0</v>
      </c>
      <c r="T178" s="84">
        <v>0.1</v>
      </c>
      <c r="U178" s="84">
        <v>0.9</v>
      </c>
      <c r="V178" s="84">
        <f t="shared" si="14"/>
        <v>1</v>
      </c>
      <c r="W178" s="81"/>
      <c r="X178" s="81"/>
      <c r="Y178" s="81" t="s">
        <v>44</v>
      </c>
      <c r="Z178" s="81" t="s">
        <v>34</v>
      </c>
      <c r="AA178" s="81"/>
      <c r="AB178">
        <v>1531321</v>
      </c>
      <c r="AC178" t="s">
        <v>20</v>
      </c>
      <c r="AD178" t="s">
        <v>857</v>
      </c>
      <c r="AE178">
        <v>1.1000000000000001</v>
      </c>
      <c r="AF178">
        <v>99.9</v>
      </c>
      <c r="AG178">
        <v>4.99</v>
      </c>
      <c r="AH178">
        <v>74.2</v>
      </c>
      <c r="AI178">
        <v>99</v>
      </c>
      <c r="AJ178">
        <v>52.9</v>
      </c>
      <c r="AK178">
        <v>18.899999999999999</v>
      </c>
      <c r="AL178">
        <v>553</v>
      </c>
      <c r="AM178">
        <v>3.13</v>
      </c>
      <c r="AN178">
        <v>7.5</v>
      </c>
      <c r="AO178">
        <v>0.7</v>
      </c>
      <c r="AP178">
        <v>3</v>
      </c>
      <c r="AQ178">
        <v>1.2</v>
      </c>
      <c r="AR178">
        <v>48.6</v>
      </c>
      <c r="AS178">
        <v>0.2</v>
      </c>
      <c r="AT178">
        <v>0.64</v>
      </c>
      <c r="AU178">
        <v>0.08</v>
      </c>
      <c r="AV178">
        <v>78</v>
      </c>
      <c r="AW178">
        <v>2.0699999999999998</v>
      </c>
      <c r="AX178">
        <v>7.0999999999999994E-2</v>
      </c>
      <c r="AY178">
        <v>9.6999999999999993</v>
      </c>
      <c r="AZ178">
        <v>55.1</v>
      </c>
      <c r="BA178">
        <v>1.26</v>
      </c>
      <c r="BB178">
        <v>129.30000000000001</v>
      </c>
      <c r="BC178">
        <v>0.152</v>
      </c>
      <c r="BD178">
        <v>8</v>
      </c>
      <c r="BE178">
        <v>1.98</v>
      </c>
      <c r="BF178">
        <v>2.4E-2</v>
      </c>
      <c r="BG178">
        <v>7.0000000000000007E-2</v>
      </c>
      <c r="BH178">
        <v>0.1</v>
      </c>
      <c r="BI178">
        <v>8.4</v>
      </c>
      <c r="BJ178">
        <v>7.0000000000000007E-2</v>
      </c>
      <c r="BK178">
        <v>0.06</v>
      </c>
      <c r="BL178">
        <v>73</v>
      </c>
      <c r="BM178">
        <v>0.6</v>
      </c>
      <c r="BN178">
        <v>0.04</v>
      </c>
      <c r="BO178">
        <v>5.5</v>
      </c>
      <c r="BP178">
        <v>0.68</v>
      </c>
      <c r="BQ178">
        <v>0.05</v>
      </c>
      <c r="BR178">
        <v>0.18</v>
      </c>
      <c r="BS178">
        <v>1.43</v>
      </c>
      <c r="BT178">
        <v>5.7</v>
      </c>
      <c r="BU178">
        <v>1</v>
      </c>
      <c r="BV178">
        <v>2.5000000000000001E-2</v>
      </c>
      <c r="BW178">
        <v>7.8</v>
      </c>
      <c r="BX178">
        <v>9.9600000000000009</v>
      </c>
      <c r="BY178">
        <v>19.5</v>
      </c>
      <c r="BZ178">
        <v>0.03</v>
      </c>
      <c r="CA178">
        <v>0.5</v>
      </c>
      <c r="CB178">
        <v>0.3</v>
      </c>
      <c r="CC178">
        <v>14.4</v>
      </c>
      <c r="CD178">
        <v>5</v>
      </c>
      <c r="CE178">
        <v>1</v>
      </c>
      <c r="CF178" s="108">
        <f t="shared" si="15"/>
        <v>9</v>
      </c>
      <c r="CG178" s="108">
        <f t="shared" si="16"/>
        <v>111.33</v>
      </c>
      <c r="CH178" s="108">
        <f t="shared" si="17"/>
        <v>184.02999999999997</v>
      </c>
      <c r="CI178" s="108">
        <f t="shared" si="18"/>
        <v>743.06000000000017</v>
      </c>
      <c r="CJ178" s="108">
        <f t="shared" si="19"/>
        <v>460.29</v>
      </c>
      <c r="CK178" s="108">
        <f t="shared" si="20"/>
        <v>629.03</v>
      </c>
    </row>
    <row r="179" spans="1:89" ht="45" x14ac:dyDescent="0.3">
      <c r="A179" s="88">
        <v>1531322</v>
      </c>
      <c r="B179" s="82" t="s">
        <v>76</v>
      </c>
      <c r="C179" s="79">
        <v>42608</v>
      </c>
      <c r="D179" s="80" t="s">
        <v>28</v>
      </c>
      <c r="E179" s="100" t="s">
        <v>53</v>
      </c>
      <c r="F179" s="80"/>
      <c r="G179" s="80" t="s">
        <v>67</v>
      </c>
      <c r="H179" s="81">
        <v>589680</v>
      </c>
      <c r="I179" s="81">
        <v>6807057</v>
      </c>
      <c r="J179" s="82"/>
      <c r="K179" s="81" t="s">
        <v>20</v>
      </c>
      <c r="L179" s="105" t="s">
        <v>171</v>
      </c>
      <c r="M179" s="81"/>
      <c r="N179" s="81"/>
      <c r="O179" s="81"/>
      <c r="P179" s="84"/>
      <c r="Q179" s="84"/>
      <c r="R179" s="84"/>
      <c r="S179" s="84"/>
      <c r="T179" s="84"/>
      <c r="U179" s="84"/>
      <c r="V179" s="84">
        <f t="shared" si="14"/>
        <v>0</v>
      </c>
      <c r="W179" s="81"/>
      <c r="X179" s="81"/>
      <c r="Y179" s="81"/>
      <c r="Z179" s="81" t="s">
        <v>34</v>
      </c>
      <c r="AA179" s="81"/>
      <c r="AB179">
        <v>1531322</v>
      </c>
      <c r="AC179" t="s">
        <v>20</v>
      </c>
      <c r="AD179" t="s">
        <v>857</v>
      </c>
      <c r="AE179">
        <v>1.1100000000000001</v>
      </c>
      <c r="AF179">
        <v>106.86</v>
      </c>
      <c r="AG179">
        <v>6.62</v>
      </c>
      <c r="AH179">
        <v>80.099999999999994</v>
      </c>
      <c r="AI179">
        <v>114</v>
      </c>
      <c r="AJ179">
        <v>72.099999999999994</v>
      </c>
      <c r="AK179">
        <v>26.3</v>
      </c>
      <c r="AL179">
        <v>724</v>
      </c>
      <c r="AM179">
        <v>4.12</v>
      </c>
      <c r="AN179">
        <v>7.9</v>
      </c>
      <c r="AO179">
        <v>0.5</v>
      </c>
      <c r="AP179">
        <v>3.6</v>
      </c>
      <c r="AQ179">
        <v>1.4</v>
      </c>
      <c r="AR179">
        <v>46.9</v>
      </c>
      <c r="AS179">
        <v>0.26</v>
      </c>
      <c r="AT179">
        <v>0.6</v>
      </c>
      <c r="AU179">
        <v>0.08</v>
      </c>
      <c r="AV179">
        <v>108</v>
      </c>
      <c r="AW179">
        <v>1.7</v>
      </c>
      <c r="AX179">
        <v>4.3999999999999997E-2</v>
      </c>
      <c r="AY179">
        <v>9.1999999999999993</v>
      </c>
      <c r="AZ179">
        <v>81.3</v>
      </c>
      <c r="BA179">
        <v>1.71</v>
      </c>
      <c r="BB179">
        <v>114.6</v>
      </c>
      <c r="BC179">
        <v>0.22800000000000001</v>
      </c>
      <c r="BD179">
        <v>10</v>
      </c>
      <c r="BE179">
        <v>2.37</v>
      </c>
      <c r="BF179">
        <v>2.1999999999999999E-2</v>
      </c>
      <c r="BG179">
        <v>0.08</v>
      </c>
      <c r="BH179">
        <v>0.05</v>
      </c>
      <c r="BI179">
        <v>11.2</v>
      </c>
      <c r="BJ179">
        <v>7.0000000000000007E-2</v>
      </c>
      <c r="BK179">
        <v>0.03</v>
      </c>
      <c r="BL179">
        <v>76</v>
      </c>
      <c r="BM179">
        <v>0.5</v>
      </c>
      <c r="BN179">
        <v>0.04</v>
      </c>
      <c r="BO179">
        <v>6.8</v>
      </c>
      <c r="BP179">
        <v>0.76</v>
      </c>
      <c r="BQ179">
        <v>0.05</v>
      </c>
      <c r="BR179">
        <v>0.2</v>
      </c>
      <c r="BS179">
        <v>1.26</v>
      </c>
      <c r="BT179">
        <v>6</v>
      </c>
      <c r="BU179">
        <v>3.1</v>
      </c>
      <c r="BV179">
        <v>2.5000000000000001E-2</v>
      </c>
      <c r="BW179">
        <v>10.1</v>
      </c>
      <c r="BX179">
        <v>11.25</v>
      </c>
      <c r="BY179">
        <v>20.399999999999999</v>
      </c>
      <c r="BZ179">
        <v>0.04</v>
      </c>
      <c r="CA179">
        <v>0.5</v>
      </c>
      <c r="CB179">
        <v>0.4</v>
      </c>
      <c r="CC179">
        <v>16.7</v>
      </c>
      <c r="CD179">
        <v>5</v>
      </c>
      <c r="CE179">
        <v>1</v>
      </c>
      <c r="CF179" s="108">
        <f t="shared" si="15"/>
        <v>9.6</v>
      </c>
      <c r="CG179" s="108">
        <f t="shared" si="16"/>
        <v>156.80999999999997</v>
      </c>
      <c r="CH179" s="108">
        <f t="shared" si="17"/>
        <v>202.83999999999997</v>
      </c>
      <c r="CI179" s="108">
        <f t="shared" si="18"/>
        <v>899.03000000000009</v>
      </c>
      <c r="CJ179" s="108">
        <f t="shared" si="19"/>
        <v>494.28</v>
      </c>
      <c r="CK179" s="108">
        <f t="shared" si="20"/>
        <v>827.63</v>
      </c>
    </row>
    <row r="180" spans="1:89" ht="45" x14ac:dyDescent="0.3">
      <c r="A180" s="88">
        <v>1531323</v>
      </c>
      <c r="B180" s="82" t="s">
        <v>76</v>
      </c>
      <c r="C180" s="79">
        <v>42608</v>
      </c>
      <c r="D180" s="80" t="s">
        <v>28</v>
      </c>
      <c r="E180" s="100" t="s">
        <v>53</v>
      </c>
      <c r="F180" s="80"/>
      <c r="G180" s="80" t="s">
        <v>67</v>
      </c>
      <c r="H180" s="81">
        <v>589700</v>
      </c>
      <c r="I180" s="81">
        <v>6807019</v>
      </c>
      <c r="J180" s="82"/>
      <c r="K180" s="81" t="s">
        <v>677</v>
      </c>
      <c r="L180" s="102" t="s">
        <v>676</v>
      </c>
      <c r="M180" s="81"/>
      <c r="N180" s="81"/>
      <c r="O180" s="81"/>
      <c r="P180" s="84"/>
      <c r="Q180" s="84"/>
      <c r="R180" s="84"/>
      <c r="S180" s="84"/>
      <c r="T180" s="84"/>
      <c r="U180" s="84"/>
      <c r="V180" s="84">
        <f t="shared" si="14"/>
        <v>0</v>
      </c>
      <c r="W180" s="81"/>
      <c r="X180" s="81"/>
      <c r="Y180" s="81"/>
      <c r="Z180" s="81" t="s">
        <v>34</v>
      </c>
      <c r="AA180" s="81"/>
      <c r="AB180">
        <v>1531323</v>
      </c>
      <c r="AC180" t="s">
        <v>20</v>
      </c>
      <c r="AD180" t="s">
        <v>857</v>
      </c>
      <c r="AE180">
        <v>1.1599999999999999</v>
      </c>
      <c r="AF180">
        <v>127.02</v>
      </c>
      <c r="AG180">
        <v>4.34</v>
      </c>
      <c r="AH180">
        <v>72.2</v>
      </c>
      <c r="AI180">
        <v>109</v>
      </c>
      <c r="AJ180">
        <v>63.7</v>
      </c>
      <c r="AK180">
        <v>20.7</v>
      </c>
      <c r="AL180">
        <v>1504</v>
      </c>
      <c r="AM180">
        <v>3.47</v>
      </c>
      <c r="AN180">
        <v>7.6</v>
      </c>
      <c r="AO180">
        <v>0.5</v>
      </c>
      <c r="AP180">
        <v>3.7</v>
      </c>
      <c r="AQ180">
        <v>1.2</v>
      </c>
      <c r="AR180">
        <v>45.1</v>
      </c>
      <c r="AS180">
        <v>0.35</v>
      </c>
      <c r="AT180">
        <v>0.56000000000000005</v>
      </c>
      <c r="AU180">
        <v>7.0000000000000007E-2</v>
      </c>
      <c r="AV180">
        <v>91</v>
      </c>
      <c r="AW180">
        <v>1.98</v>
      </c>
      <c r="AX180">
        <v>7.0000000000000007E-2</v>
      </c>
      <c r="AY180">
        <v>9.8000000000000007</v>
      </c>
      <c r="AZ180">
        <v>64.599999999999994</v>
      </c>
      <c r="BA180">
        <v>1.51</v>
      </c>
      <c r="BB180">
        <v>131.69999999999999</v>
      </c>
      <c r="BC180">
        <v>0.192</v>
      </c>
      <c r="BD180">
        <v>14</v>
      </c>
      <c r="BE180">
        <v>2.19</v>
      </c>
      <c r="BF180">
        <v>2.1999999999999999E-2</v>
      </c>
      <c r="BG180">
        <v>0.08</v>
      </c>
      <c r="BH180">
        <v>0.05</v>
      </c>
      <c r="BI180">
        <v>9.9</v>
      </c>
      <c r="BJ180">
        <v>7.0000000000000007E-2</v>
      </c>
      <c r="BK180">
        <v>0.05</v>
      </c>
      <c r="BL180">
        <v>78</v>
      </c>
      <c r="BM180">
        <v>0.9</v>
      </c>
      <c r="BN180">
        <v>0.01</v>
      </c>
      <c r="BO180">
        <v>6</v>
      </c>
      <c r="BP180">
        <v>0.72</v>
      </c>
      <c r="BQ180">
        <v>0.05</v>
      </c>
      <c r="BR180">
        <v>0.18</v>
      </c>
      <c r="BS180">
        <v>1.27</v>
      </c>
      <c r="BT180">
        <v>5.9</v>
      </c>
      <c r="BU180">
        <v>1.3</v>
      </c>
      <c r="BV180">
        <v>2.5000000000000001E-2</v>
      </c>
      <c r="BW180">
        <v>8.1999999999999993</v>
      </c>
      <c r="BX180">
        <v>13.19</v>
      </c>
      <c r="BY180">
        <v>19.7</v>
      </c>
      <c r="BZ180">
        <v>0.03</v>
      </c>
      <c r="CA180">
        <v>1</v>
      </c>
      <c r="CB180">
        <v>0.3</v>
      </c>
      <c r="CC180">
        <v>15.4</v>
      </c>
      <c r="CD180">
        <v>12</v>
      </c>
      <c r="CE180">
        <v>3</v>
      </c>
      <c r="CF180" s="108">
        <f t="shared" si="15"/>
        <v>18.7</v>
      </c>
      <c r="CG180" s="108">
        <f t="shared" si="16"/>
        <v>131.79</v>
      </c>
      <c r="CH180" s="108">
        <f t="shared" si="17"/>
        <v>199.95999999999998</v>
      </c>
      <c r="CI180" s="108">
        <f t="shared" si="18"/>
        <v>1693.66</v>
      </c>
      <c r="CJ180" s="108">
        <f t="shared" si="19"/>
        <v>507.96</v>
      </c>
      <c r="CK180" s="108">
        <f t="shared" si="20"/>
        <v>1593.03</v>
      </c>
    </row>
    <row r="181" spans="1:89" ht="45" x14ac:dyDescent="0.3">
      <c r="A181" s="78">
        <v>1531324</v>
      </c>
      <c r="B181" s="82" t="s">
        <v>76</v>
      </c>
      <c r="C181" s="79">
        <v>42608</v>
      </c>
      <c r="D181" s="80" t="s">
        <v>28</v>
      </c>
      <c r="E181" s="100" t="s">
        <v>53</v>
      </c>
      <c r="F181" s="80"/>
      <c r="G181" s="80" t="s">
        <v>67</v>
      </c>
      <c r="H181" s="81">
        <v>589623</v>
      </c>
      <c r="I181" s="81">
        <v>6807138</v>
      </c>
      <c r="J181" s="82"/>
      <c r="K181" s="81" t="s">
        <v>20</v>
      </c>
      <c r="L181" s="104" t="s">
        <v>78</v>
      </c>
      <c r="M181" s="81">
        <v>0.15</v>
      </c>
      <c r="N181" s="81"/>
      <c r="O181" s="81"/>
      <c r="P181" s="84">
        <v>0.1</v>
      </c>
      <c r="Q181" s="84">
        <v>0.1</v>
      </c>
      <c r="R181" s="84">
        <v>0.1</v>
      </c>
      <c r="S181" s="84">
        <v>0</v>
      </c>
      <c r="T181" s="84">
        <v>0.7</v>
      </c>
      <c r="U181" s="84">
        <v>0</v>
      </c>
      <c r="V181" s="84">
        <f t="shared" si="14"/>
        <v>1</v>
      </c>
      <c r="W181" s="81"/>
      <c r="X181" s="81" t="s">
        <v>37</v>
      </c>
      <c r="Y181" s="81" t="s">
        <v>39</v>
      </c>
      <c r="Z181" s="81" t="s">
        <v>34</v>
      </c>
      <c r="AA181" s="81"/>
      <c r="AB181">
        <v>1531324</v>
      </c>
      <c r="AC181" t="s">
        <v>20</v>
      </c>
      <c r="AD181" t="s">
        <v>857</v>
      </c>
      <c r="AE181">
        <v>0.67</v>
      </c>
      <c r="AF181">
        <v>126.97</v>
      </c>
      <c r="AG181">
        <v>4.5</v>
      </c>
      <c r="AH181">
        <v>68.900000000000006</v>
      </c>
      <c r="AI181">
        <v>112</v>
      </c>
      <c r="AJ181">
        <v>55.6</v>
      </c>
      <c r="AK181">
        <v>20.5</v>
      </c>
      <c r="AL181">
        <v>439</v>
      </c>
      <c r="AM181">
        <v>3.34</v>
      </c>
      <c r="AN181">
        <v>5.2</v>
      </c>
      <c r="AO181">
        <v>0.5</v>
      </c>
      <c r="AP181">
        <v>3.7</v>
      </c>
      <c r="AQ181">
        <v>1.4</v>
      </c>
      <c r="AR181">
        <v>42.8</v>
      </c>
      <c r="AS181">
        <v>0.18</v>
      </c>
      <c r="AT181">
        <v>0.48</v>
      </c>
      <c r="AU181">
        <v>7.0000000000000007E-2</v>
      </c>
      <c r="AV181">
        <v>95</v>
      </c>
      <c r="AW181">
        <v>1.79</v>
      </c>
      <c r="AX181">
        <v>6.0999999999999999E-2</v>
      </c>
      <c r="AY181">
        <v>10.6</v>
      </c>
      <c r="AZ181">
        <v>67.2</v>
      </c>
      <c r="BA181">
        <v>1.52</v>
      </c>
      <c r="BB181">
        <v>97.7</v>
      </c>
      <c r="BC181">
        <v>0.20599999999999999</v>
      </c>
      <c r="BD181">
        <v>8</v>
      </c>
      <c r="BE181">
        <v>2.2599999999999998</v>
      </c>
      <c r="BF181">
        <v>2.1000000000000001E-2</v>
      </c>
      <c r="BG181">
        <v>7.0000000000000007E-2</v>
      </c>
      <c r="BH181">
        <v>0.05</v>
      </c>
      <c r="BI181">
        <v>10.199999999999999</v>
      </c>
      <c r="BJ181">
        <v>0.06</v>
      </c>
      <c r="BK181">
        <v>0.05</v>
      </c>
      <c r="BL181">
        <v>71</v>
      </c>
      <c r="BM181">
        <v>0.6</v>
      </c>
      <c r="BN181">
        <v>0.01</v>
      </c>
      <c r="BO181">
        <v>6</v>
      </c>
      <c r="BP181">
        <v>0.69</v>
      </c>
      <c r="BQ181">
        <v>0.05</v>
      </c>
      <c r="BR181">
        <v>0.24</v>
      </c>
      <c r="BS181">
        <v>1.54</v>
      </c>
      <c r="BT181">
        <v>5.8</v>
      </c>
      <c r="BU181">
        <v>1.7</v>
      </c>
      <c r="BV181">
        <v>2.5000000000000001E-2</v>
      </c>
      <c r="BW181">
        <v>10.3</v>
      </c>
      <c r="BX181">
        <v>13.01</v>
      </c>
      <c r="BY181">
        <v>20.3</v>
      </c>
      <c r="BZ181">
        <v>0.03</v>
      </c>
      <c r="CA181">
        <v>0.5</v>
      </c>
      <c r="CB181">
        <v>0.3</v>
      </c>
      <c r="CC181">
        <v>16</v>
      </c>
      <c r="CD181">
        <v>13</v>
      </c>
      <c r="CE181">
        <v>4</v>
      </c>
      <c r="CF181" s="108">
        <f t="shared" si="15"/>
        <v>20.7</v>
      </c>
      <c r="CG181" s="108">
        <f t="shared" si="16"/>
        <v>126.11000000000001</v>
      </c>
      <c r="CH181" s="108">
        <f t="shared" si="17"/>
        <v>193.17</v>
      </c>
      <c r="CI181" s="108">
        <f t="shared" si="18"/>
        <v>591.94999999999993</v>
      </c>
      <c r="CJ181" s="108">
        <f t="shared" si="19"/>
        <v>465.67</v>
      </c>
      <c r="CK181" s="108">
        <f t="shared" si="20"/>
        <v>519.11</v>
      </c>
    </row>
    <row r="182" spans="1:89" ht="45" x14ac:dyDescent="0.3">
      <c r="A182" s="78">
        <v>1531325</v>
      </c>
      <c r="B182" s="82" t="s">
        <v>76</v>
      </c>
      <c r="C182" s="79">
        <v>42608</v>
      </c>
      <c r="D182" s="80" t="s">
        <v>28</v>
      </c>
      <c r="E182" s="100" t="s">
        <v>53</v>
      </c>
      <c r="F182" s="80"/>
      <c r="G182" s="80" t="s">
        <v>67</v>
      </c>
      <c r="H182" s="81">
        <v>589583</v>
      </c>
      <c r="I182" s="81">
        <v>6807168</v>
      </c>
      <c r="J182" s="82"/>
      <c r="K182" s="81" t="s">
        <v>20</v>
      </c>
      <c r="L182" s="102" t="s">
        <v>675</v>
      </c>
      <c r="M182" s="81">
        <v>0.2</v>
      </c>
      <c r="N182" s="81"/>
      <c r="O182" s="81"/>
      <c r="P182" s="84">
        <v>0</v>
      </c>
      <c r="Q182" s="84">
        <v>0.3</v>
      </c>
      <c r="R182" s="84">
        <v>0</v>
      </c>
      <c r="S182" s="84">
        <v>0</v>
      </c>
      <c r="T182" s="84">
        <v>0.7</v>
      </c>
      <c r="U182" s="84">
        <v>0</v>
      </c>
      <c r="V182" s="84">
        <f t="shared" si="14"/>
        <v>1</v>
      </c>
      <c r="W182" s="81"/>
      <c r="X182" s="81" t="s">
        <v>37</v>
      </c>
      <c r="Y182" s="81" t="s">
        <v>39</v>
      </c>
      <c r="Z182" s="81" t="s">
        <v>34</v>
      </c>
      <c r="AA182" s="81"/>
      <c r="AB182">
        <v>1531325</v>
      </c>
      <c r="AC182" t="s">
        <v>20</v>
      </c>
      <c r="AD182" t="s">
        <v>857</v>
      </c>
      <c r="AE182">
        <v>1.1499999999999999</v>
      </c>
      <c r="AF182">
        <v>66.239999999999995</v>
      </c>
      <c r="AG182">
        <v>4</v>
      </c>
      <c r="AH182">
        <v>41.6</v>
      </c>
      <c r="AI182">
        <v>68</v>
      </c>
      <c r="AJ182">
        <v>27.4</v>
      </c>
      <c r="AK182">
        <v>7.1</v>
      </c>
      <c r="AL182">
        <v>215</v>
      </c>
      <c r="AM182">
        <v>1.5</v>
      </c>
      <c r="AN182">
        <v>6.7</v>
      </c>
      <c r="AO182">
        <v>1.2</v>
      </c>
      <c r="AP182">
        <v>1.4</v>
      </c>
      <c r="AQ182">
        <v>0.5</v>
      </c>
      <c r="AR182">
        <v>58.3</v>
      </c>
      <c r="AS182">
        <v>0.22</v>
      </c>
      <c r="AT182">
        <v>0.81</v>
      </c>
      <c r="AU182">
        <v>0.06</v>
      </c>
      <c r="AV182">
        <v>28</v>
      </c>
      <c r="AW182">
        <v>3.67</v>
      </c>
      <c r="AX182">
        <v>9.1999999999999998E-2</v>
      </c>
      <c r="AY182">
        <v>8.9</v>
      </c>
      <c r="AZ182">
        <v>23.5</v>
      </c>
      <c r="BA182">
        <v>0.51</v>
      </c>
      <c r="BB182">
        <v>94.2</v>
      </c>
      <c r="BC182">
        <v>0.04</v>
      </c>
      <c r="BD182">
        <v>13</v>
      </c>
      <c r="BE182">
        <v>0.83</v>
      </c>
      <c r="BF182">
        <v>1.7000000000000001E-2</v>
      </c>
      <c r="BG182">
        <v>0.05</v>
      </c>
      <c r="BH182">
        <v>0.05</v>
      </c>
      <c r="BI182">
        <v>2.7</v>
      </c>
      <c r="BJ182">
        <v>7.0000000000000007E-2</v>
      </c>
      <c r="BK182">
        <v>0.2</v>
      </c>
      <c r="BL182">
        <v>66</v>
      </c>
      <c r="BM182">
        <v>0.7</v>
      </c>
      <c r="BN182">
        <v>0.04</v>
      </c>
      <c r="BO182">
        <v>2.5</v>
      </c>
      <c r="BP182">
        <v>0.59</v>
      </c>
      <c r="BQ182">
        <v>0.05</v>
      </c>
      <c r="BR182">
        <v>0.08</v>
      </c>
      <c r="BS182">
        <v>0.63</v>
      </c>
      <c r="BT182">
        <v>3.6</v>
      </c>
      <c r="BU182">
        <v>0.4</v>
      </c>
      <c r="BV182">
        <v>2.5000000000000001E-2</v>
      </c>
      <c r="BW182">
        <v>3.1</v>
      </c>
      <c r="BX182">
        <v>7.03</v>
      </c>
      <c r="BY182">
        <v>15.9</v>
      </c>
      <c r="BZ182">
        <v>0.01</v>
      </c>
      <c r="CA182">
        <v>3</v>
      </c>
      <c r="CB182">
        <v>0.2</v>
      </c>
      <c r="CC182">
        <v>5.4</v>
      </c>
      <c r="CD182">
        <v>5</v>
      </c>
      <c r="CE182">
        <v>1</v>
      </c>
      <c r="CF182" s="108">
        <f t="shared" si="15"/>
        <v>7.4</v>
      </c>
      <c r="CG182" s="108">
        <f t="shared" si="16"/>
        <v>55.08</v>
      </c>
      <c r="CH182" s="108">
        <f t="shared" si="17"/>
        <v>143.82999999999998</v>
      </c>
      <c r="CI182" s="108">
        <f t="shared" si="18"/>
        <v>376.78000000000003</v>
      </c>
      <c r="CJ182" s="108">
        <f t="shared" si="19"/>
        <v>301.44</v>
      </c>
      <c r="CK182" s="108">
        <f t="shared" si="20"/>
        <v>252.15</v>
      </c>
    </row>
    <row r="183" spans="1:89" ht="45" x14ac:dyDescent="0.3">
      <c r="A183" s="88">
        <v>1531326</v>
      </c>
      <c r="B183" s="89" t="s">
        <v>76</v>
      </c>
      <c r="C183" s="90">
        <v>42608</v>
      </c>
      <c r="D183" s="80" t="s">
        <v>28</v>
      </c>
      <c r="E183" s="100" t="s">
        <v>53</v>
      </c>
      <c r="F183" s="80"/>
      <c r="G183" s="91" t="s">
        <v>67</v>
      </c>
      <c r="H183" s="81">
        <v>589541</v>
      </c>
      <c r="I183" s="81">
        <v>6807201</v>
      </c>
      <c r="J183" s="82"/>
      <c r="K183" s="81" t="s">
        <v>20</v>
      </c>
      <c r="L183" s="104" t="s">
        <v>78</v>
      </c>
      <c r="M183" s="81">
        <v>0.2</v>
      </c>
      <c r="N183" s="81"/>
      <c r="O183" s="81"/>
      <c r="P183" s="84">
        <v>0.2</v>
      </c>
      <c r="Q183" s="84">
        <v>0</v>
      </c>
      <c r="R183" s="84">
        <v>0.2</v>
      </c>
      <c r="S183" s="84">
        <v>0</v>
      </c>
      <c r="T183" s="84">
        <v>0.6</v>
      </c>
      <c r="U183" s="84">
        <v>0</v>
      </c>
      <c r="V183" s="84">
        <f t="shared" si="14"/>
        <v>1</v>
      </c>
      <c r="W183" s="81" t="s">
        <v>88</v>
      </c>
      <c r="X183" s="81" t="s">
        <v>37</v>
      </c>
      <c r="Y183" s="81" t="s">
        <v>39</v>
      </c>
      <c r="Z183" s="81" t="s">
        <v>34</v>
      </c>
      <c r="AA183" s="92"/>
      <c r="AB183">
        <v>1531326</v>
      </c>
      <c r="AC183" t="s">
        <v>20</v>
      </c>
      <c r="AD183" t="s">
        <v>857</v>
      </c>
      <c r="AE183">
        <v>0.6</v>
      </c>
      <c r="AF183">
        <v>47.72</v>
      </c>
      <c r="AG183">
        <v>2.58</v>
      </c>
      <c r="AH183">
        <v>44.7</v>
      </c>
      <c r="AI183">
        <v>65</v>
      </c>
      <c r="AJ183">
        <v>16.600000000000001</v>
      </c>
      <c r="AK183">
        <v>5.9</v>
      </c>
      <c r="AL183">
        <v>215</v>
      </c>
      <c r="AM183">
        <v>0.93</v>
      </c>
      <c r="AN183">
        <v>3.8</v>
      </c>
      <c r="AO183">
        <v>1</v>
      </c>
      <c r="AP183">
        <v>1.4</v>
      </c>
      <c r="AQ183">
        <v>0.2</v>
      </c>
      <c r="AR183">
        <v>48.9</v>
      </c>
      <c r="AS183">
        <v>0.32</v>
      </c>
      <c r="AT183">
        <v>0.59</v>
      </c>
      <c r="AU183">
        <v>0.05</v>
      </c>
      <c r="AV183">
        <v>16</v>
      </c>
      <c r="AW183">
        <v>3.27</v>
      </c>
      <c r="AX183">
        <v>7.5999999999999998E-2</v>
      </c>
      <c r="AY183">
        <v>6.7</v>
      </c>
      <c r="AZ183">
        <v>12.1</v>
      </c>
      <c r="BA183">
        <v>0.28999999999999998</v>
      </c>
      <c r="BB183">
        <v>76.3</v>
      </c>
      <c r="BC183">
        <v>3.1E-2</v>
      </c>
      <c r="BD183">
        <v>10</v>
      </c>
      <c r="BE183">
        <v>0.65</v>
      </c>
      <c r="BF183">
        <v>4.2000000000000003E-2</v>
      </c>
      <c r="BG183">
        <v>0.04</v>
      </c>
      <c r="BH183">
        <v>0.1</v>
      </c>
      <c r="BI183">
        <v>1.2</v>
      </c>
      <c r="BJ183">
        <v>0.05</v>
      </c>
      <c r="BK183">
        <v>0.14000000000000001</v>
      </c>
      <c r="BL183">
        <v>39</v>
      </c>
      <c r="BM183">
        <v>0.5</v>
      </c>
      <c r="BN183">
        <v>0.02</v>
      </c>
      <c r="BO183">
        <v>1.4</v>
      </c>
      <c r="BP183">
        <v>0.34</v>
      </c>
      <c r="BQ183">
        <v>0.05</v>
      </c>
      <c r="BR183">
        <v>0.03</v>
      </c>
      <c r="BS183">
        <v>0.47</v>
      </c>
      <c r="BT183">
        <v>2.9</v>
      </c>
      <c r="BU183">
        <v>0.5</v>
      </c>
      <c r="BV183">
        <v>2.5000000000000001E-2</v>
      </c>
      <c r="BW183">
        <v>2.1</v>
      </c>
      <c r="BX183">
        <v>4.4000000000000004</v>
      </c>
      <c r="BY183">
        <v>14.7</v>
      </c>
      <c r="BZ183">
        <v>0.01</v>
      </c>
      <c r="CA183">
        <v>0.5</v>
      </c>
      <c r="CB183">
        <v>0.2</v>
      </c>
      <c r="CC183">
        <v>2.6</v>
      </c>
      <c r="CD183">
        <v>5</v>
      </c>
      <c r="CE183">
        <v>1</v>
      </c>
      <c r="CF183" s="108">
        <f t="shared" si="15"/>
        <v>7.4</v>
      </c>
      <c r="CG183" s="108">
        <f t="shared" si="16"/>
        <v>32.260000000000005</v>
      </c>
      <c r="CH183" s="108">
        <f t="shared" si="17"/>
        <v>110.50999999999999</v>
      </c>
      <c r="CI183" s="108">
        <f t="shared" si="18"/>
        <v>347.59</v>
      </c>
      <c r="CJ183" s="108">
        <f t="shared" si="19"/>
        <v>252.89999999999998</v>
      </c>
      <c r="CK183" s="108">
        <f t="shared" si="20"/>
        <v>239.03</v>
      </c>
    </row>
    <row r="184" spans="1:89" ht="45" x14ac:dyDescent="0.3">
      <c r="A184" s="78">
        <v>1531327</v>
      </c>
      <c r="B184" s="82" t="s">
        <v>76</v>
      </c>
      <c r="C184" s="79">
        <v>42608</v>
      </c>
      <c r="D184" s="80" t="s">
        <v>28</v>
      </c>
      <c r="E184" s="100" t="s">
        <v>53</v>
      </c>
      <c r="F184" s="80"/>
      <c r="G184" s="80" t="s">
        <v>67</v>
      </c>
      <c r="H184" s="81">
        <v>589499</v>
      </c>
      <c r="I184" s="81">
        <v>6807234</v>
      </c>
      <c r="J184" s="82"/>
      <c r="K184" s="81" t="s">
        <v>20</v>
      </c>
      <c r="L184" s="104" t="s">
        <v>78</v>
      </c>
      <c r="M184" s="81"/>
      <c r="N184" s="81"/>
      <c r="O184" s="81"/>
      <c r="P184" s="84">
        <v>0</v>
      </c>
      <c r="Q184" s="84">
        <v>0.3</v>
      </c>
      <c r="R184" s="84">
        <v>0.3</v>
      </c>
      <c r="S184" s="84">
        <v>0</v>
      </c>
      <c r="T184" s="84">
        <v>0.4</v>
      </c>
      <c r="U184" s="84">
        <v>0</v>
      </c>
      <c r="V184" s="84">
        <f t="shared" si="14"/>
        <v>1</v>
      </c>
      <c r="W184" s="81" t="s">
        <v>86</v>
      </c>
      <c r="X184" s="81" t="s">
        <v>37</v>
      </c>
      <c r="Y184" s="80" t="s">
        <v>173</v>
      </c>
      <c r="Z184" s="81" t="s">
        <v>34</v>
      </c>
      <c r="AA184" s="81"/>
      <c r="AB184">
        <v>1531327</v>
      </c>
      <c r="AC184" t="s">
        <v>20</v>
      </c>
      <c r="AD184" t="s">
        <v>857</v>
      </c>
      <c r="AE184">
        <v>1.19</v>
      </c>
      <c r="AF184">
        <v>107.28</v>
      </c>
      <c r="AG184">
        <v>5.0199999999999996</v>
      </c>
      <c r="AH184">
        <v>74.099999999999994</v>
      </c>
      <c r="AI184">
        <v>86</v>
      </c>
      <c r="AJ184">
        <v>39.6</v>
      </c>
      <c r="AK184">
        <v>15.4</v>
      </c>
      <c r="AL184">
        <v>521</v>
      </c>
      <c r="AM184">
        <v>2.41</v>
      </c>
      <c r="AN184">
        <v>8.1</v>
      </c>
      <c r="AO184">
        <v>0.7</v>
      </c>
      <c r="AP184">
        <v>4</v>
      </c>
      <c r="AQ184">
        <v>0.5</v>
      </c>
      <c r="AR184">
        <v>50.4</v>
      </c>
      <c r="AS184">
        <v>0.32</v>
      </c>
      <c r="AT184">
        <v>0.77</v>
      </c>
      <c r="AU184">
        <v>0.08</v>
      </c>
      <c r="AV184">
        <v>55</v>
      </c>
      <c r="AW184">
        <v>3.03</v>
      </c>
      <c r="AX184">
        <v>8.3000000000000004E-2</v>
      </c>
      <c r="AY184">
        <v>8.6999999999999993</v>
      </c>
      <c r="AZ184">
        <v>41.6</v>
      </c>
      <c r="BA184">
        <v>1.06</v>
      </c>
      <c r="BB184">
        <v>94.5</v>
      </c>
      <c r="BC184">
        <v>7.5999999999999998E-2</v>
      </c>
      <c r="BD184">
        <v>28</v>
      </c>
      <c r="BE184">
        <v>1.52</v>
      </c>
      <c r="BF184">
        <v>1.9E-2</v>
      </c>
      <c r="BG184">
        <v>7.0000000000000007E-2</v>
      </c>
      <c r="BH184">
        <v>0.05</v>
      </c>
      <c r="BI184">
        <v>5.3</v>
      </c>
      <c r="BJ184">
        <v>0.06</v>
      </c>
      <c r="BK184">
        <v>0.14000000000000001</v>
      </c>
      <c r="BL184">
        <v>89</v>
      </c>
      <c r="BM184">
        <v>1.5</v>
      </c>
      <c r="BN184">
        <v>0.05</v>
      </c>
      <c r="BO184">
        <v>4</v>
      </c>
      <c r="BP184">
        <v>0.64</v>
      </c>
      <c r="BQ184">
        <v>0.05</v>
      </c>
      <c r="BR184">
        <v>0.09</v>
      </c>
      <c r="BS184">
        <v>1.1000000000000001</v>
      </c>
      <c r="BT184">
        <v>4.8</v>
      </c>
      <c r="BU184">
        <v>1</v>
      </c>
      <c r="BV184">
        <v>2.5000000000000001E-2</v>
      </c>
      <c r="BW184">
        <v>4.7</v>
      </c>
      <c r="BX184">
        <v>8.41</v>
      </c>
      <c r="BY184">
        <v>19.2</v>
      </c>
      <c r="BZ184">
        <v>0.03</v>
      </c>
      <c r="CA184">
        <v>2</v>
      </c>
      <c r="CB184">
        <v>0.3</v>
      </c>
      <c r="CC184">
        <v>11.1</v>
      </c>
      <c r="CD184">
        <v>5</v>
      </c>
      <c r="CE184">
        <v>2</v>
      </c>
      <c r="CF184" s="108">
        <f t="shared" si="15"/>
        <v>11</v>
      </c>
      <c r="CG184" s="108">
        <f t="shared" si="16"/>
        <v>85.29</v>
      </c>
      <c r="CH184" s="108">
        <f t="shared" si="17"/>
        <v>189.61</v>
      </c>
      <c r="CI184" s="108">
        <f t="shared" si="18"/>
        <v>677.19999999999982</v>
      </c>
      <c r="CJ184" s="108">
        <f t="shared" si="19"/>
        <v>406.5</v>
      </c>
      <c r="CK184" s="108">
        <f t="shared" si="20"/>
        <v>579.6</v>
      </c>
    </row>
    <row r="185" spans="1:89" ht="45" x14ac:dyDescent="0.3">
      <c r="A185" s="78">
        <v>1531328</v>
      </c>
      <c r="B185" s="82" t="s">
        <v>76</v>
      </c>
      <c r="C185" s="79">
        <v>42608</v>
      </c>
      <c r="D185" s="80" t="s">
        <v>28</v>
      </c>
      <c r="E185" s="100" t="s">
        <v>53</v>
      </c>
      <c r="F185" s="80"/>
      <c r="G185" s="80" t="s">
        <v>67</v>
      </c>
      <c r="H185" s="81">
        <v>589465</v>
      </c>
      <c r="I185" s="81">
        <v>6807276</v>
      </c>
      <c r="J185" s="82"/>
      <c r="K185" s="81" t="s">
        <v>20</v>
      </c>
      <c r="L185" s="104" t="s">
        <v>78</v>
      </c>
      <c r="M185" s="81"/>
      <c r="N185" s="81"/>
      <c r="O185" s="81"/>
      <c r="P185" s="84">
        <v>0</v>
      </c>
      <c r="Q185" s="84">
        <v>0.3</v>
      </c>
      <c r="R185" s="84">
        <v>0</v>
      </c>
      <c r="S185" s="84">
        <v>0</v>
      </c>
      <c r="T185" s="84">
        <v>0.2</v>
      </c>
      <c r="U185" s="84">
        <v>0.5</v>
      </c>
      <c r="V185" s="84">
        <f t="shared" si="14"/>
        <v>1</v>
      </c>
      <c r="W185" s="81" t="s">
        <v>86</v>
      </c>
      <c r="X185" s="81" t="s">
        <v>37</v>
      </c>
      <c r="Y185" s="81" t="s">
        <v>84</v>
      </c>
      <c r="Z185" s="81" t="s">
        <v>34</v>
      </c>
      <c r="AA185" s="81"/>
      <c r="AB185">
        <v>1531328</v>
      </c>
      <c r="AC185" t="s">
        <v>20</v>
      </c>
      <c r="AD185" t="s">
        <v>857</v>
      </c>
      <c r="AE185">
        <v>0.79</v>
      </c>
      <c r="AF185">
        <v>68.08</v>
      </c>
      <c r="AG185">
        <v>3.57</v>
      </c>
      <c r="AH185">
        <v>68.900000000000006</v>
      </c>
      <c r="AI185">
        <v>67</v>
      </c>
      <c r="AJ185">
        <v>41.7</v>
      </c>
      <c r="AK185">
        <v>16</v>
      </c>
      <c r="AL185">
        <v>495</v>
      </c>
      <c r="AM185">
        <v>2.75</v>
      </c>
      <c r="AN185">
        <v>5.4</v>
      </c>
      <c r="AO185">
        <v>0.7</v>
      </c>
      <c r="AP185">
        <v>7.4</v>
      </c>
      <c r="AQ185">
        <v>0.6</v>
      </c>
      <c r="AR185">
        <v>45.4</v>
      </c>
      <c r="AS185">
        <v>0.18</v>
      </c>
      <c r="AT185">
        <v>0.52</v>
      </c>
      <c r="AU185">
        <v>0.11</v>
      </c>
      <c r="AV185">
        <v>64</v>
      </c>
      <c r="AW185">
        <v>2.17</v>
      </c>
      <c r="AX185">
        <v>5.7000000000000002E-2</v>
      </c>
      <c r="AY185">
        <v>6.5</v>
      </c>
      <c r="AZ185">
        <v>48.8</v>
      </c>
      <c r="BA185">
        <v>1.43</v>
      </c>
      <c r="BB185">
        <v>98.6</v>
      </c>
      <c r="BC185">
        <v>6.6000000000000003E-2</v>
      </c>
      <c r="BD185">
        <v>27</v>
      </c>
      <c r="BE185">
        <v>1.77</v>
      </c>
      <c r="BF185">
        <v>1.9E-2</v>
      </c>
      <c r="BG185">
        <v>0.08</v>
      </c>
      <c r="BH185">
        <v>0.05</v>
      </c>
      <c r="BI185">
        <v>6.7</v>
      </c>
      <c r="BJ185">
        <v>0.05</v>
      </c>
      <c r="BK185">
        <v>0.12</v>
      </c>
      <c r="BL185">
        <v>73</v>
      </c>
      <c r="BM185">
        <v>2.2000000000000002</v>
      </c>
      <c r="BN185">
        <v>0.06</v>
      </c>
      <c r="BO185">
        <v>4.7</v>
      </c>
      <c r="BP185">
        <v>0.44</v>
      </c>
      <c r="BQ185">
        <v>0.05</v>
      </c>
      <c r="BR185">
        <v>0.11</v>
      </c>
      <c r="BS185">
        <v>1.18</v>
      </c>
      <c r="BT185">
        <v>4.4000000000000004</v>
      </c>
      <c r="BU185">
        <v>0.4</v>
      </c>
      <c r="BV185">
        <v>2.5000000000000001E-2</v>
      </c>
      <c r="BW185">
        <v>4.5</v>
      </c>
      <c r="BX185">
        <v>7.58</v>
      </c>
      <c r="BY185">
        <v>15.6</v>
      </c>
      <c r="BZ185">
        <v>0.03</v>
      </c>
      <c r="CA185">
        <v>3</v>
      </c>
      <c r="CB185">
        <v>0.4</v>
      </c>
      <c r="CC185">
        <v>14.3</v>
      </c>
      <c r="CD185">
        <v>35</v>
      </c>
      <c r="CE185">
        <v>5</v>
      </c>
      <c r="CF185" s="108">
        <f t="shared" si="15"/>
        <v>47.4</v>
      </c>
      <c r="CG185" s="108">
        <f t="shared" si="16"/>
        <v>94.100000000000009</v>
      </c>
      <c r="CH185" s="108">
        <f t="shared" si="17"/>
        <v>155.79</v>
      </c>
      <c r="CI185" s="108">
        <f t="shared" si="18"/>
        <v>649.74999999999989</v>
      </c>
      <c r="CJ185" s="108">
        <f t="shared" si="19"/>
        <v>347.85</v>
      </c>
      <c r="CK185" s="108">
        <f t="shared" si="20"/>
        <v>556.24</v>
      </c>
    </row>
    <row r="186" spans="1:89" ht="45" x14ac:dyDescent="0.3">
      <c r="A186" s="78">
        <v>1531329</v>
      </c>
      <c r="B186" s="82" t="s">
        <v>76</v>
      </c>
      <c r="C186" s="79">
        <v>42608</v>
      </c>
      <c r="D186" s="80" t="s">
        <v>28</v>
      </c>
      <c r="E186" s="100" t="s">
        <v>53</v>
      </c>
      <c r="F186" s="80"/>
      <c r="G186" s="80" t="s">
        <v>67</v>
      </c>
      <c r="H186" s="81">
        <v>589434</v>
      </c>
      <c r="I186" s="81">
        <v>6807305</v>
      </c>
      <c r="J186" s="82"/>
      <c r="K186" s="81" t="s">
        <v>20</v>
      </c>
      <c r="L186" s="105" t="s">
        <v>170</v>
      </c>
      <c r="M186" s="81">
        <v>0.2</v>
      </c>
      <c r="N186" s="81"/>
      <c r="O186" s="81"/>
      <c r="P186" s="84">
        <v>0</v>
      </c>
      <c r="Q186" s="84">
        <v>0</v>
      </c>
      <c r="R186" s="84">
        <v>0</v>
      </c>
      <c r="S186" s="84">
        <v>0</v>
      </c>
      <c r="T186" s="84">
        <v>0.1</v>
      </c>
      <c r="U186" s="84">
        <v>0.9</v>
      </c>
      <c r="V186" s="84">
        <f t="shared" si="14"/>
        <v>1</v>
      </c>
      <c r="W186" s="81" t="s">
        <v>86</v>
      </c>
      <c r="X186" s="81" t="s">
        <v>37</v>
      </c>
      <c r="Y186" s="81" t="s">
        <v>42</v>
      </c>
      <c r="Z186" s="81" t="s">
        <v>34</v>
      </c>
      <c r="AA186" s="81"/>
      <c r="AB186">
        <v>1531329</v>
      </c>
      <c r="AC186" t="s">
        <v>20</v>
      </c>
      <c r="AD186" t="s">
        <v>857</v>
      </c>
      <c r="AE186">
        <v>0.69</v>
      </c>
      <c r="AF186">
        <v>104.15</v>
      </c>
      <c r="AG186">
        <v>3.75</v>
      </c>
      <c r="AH186">
        <v>77.7</v>
      </c>
      <c r="AI186">
        <v>94</v>
      </c>
      <c r="AJ186">
        <v>45.2</v>
      </c>
      <c r="AK186">
        <v>17.5</v>
      </c>
      <c r="AL186">
        <v>828</v>
      </c>
      <c r="AM186">
        <v>2.86</v>
      </c>
      <c r="AN186">
        <v>4.9000000000000004</v>
      </c>
      <c r="AO186">
        <v>0.6</v>
      </c>
      <c r="AP186">
        <v>8.5</v>
      </c>
      <c r="AQ186">
        <v>0.6</v>
      </c>
      <c r="AR186">
        <v>49.3</v>
      </c>
      <c r="AS186">
        <v>0.24</v>
      </c>
      <c r="AT186">
        <v>0.56999999999999995</v>
      </c>
      <c r="AU186">
        <v>0.1</v>
      </c>
      <c r="AV186">
        <v>67</v>
      </c>
      <c r="AW186">
        <v>2.64</v>
      </c>
      <c r="AX186">
        <v>8.7999999999999995E-2</v>
      </c>
      <c r="AY186">
        <v>8.6999999999999993</v>
      </c>
      <c r="AZ186">
        <v>52.3</v>
      </c>
      <c r="BA186">
        <v>1.53</v>
      </c>
      <c r="BB186">
        <v>102.8</v>
      </c>
      <c r="BC186">
        <v>6.5000000000000002E-2</v>
      </c>
      <c r="BD186">
        <v>42</v>
      </c>
      <c r="BE186">
        <v>1.88</v>
      </c>
      <c r="BF186">
        <v>1.6E-2</v>
      </c>
      <c r="BG186">
        <v>0.1</v>
      </c>
      <c r="BH186">
        <v>0.05</v>
      </c>
      <c r="BI186">
        <v>7.8</v>
      </c>
      <c r="BJ186">
        <v>0.05</v>
      </c>
      <c r="BK186">
        <v>0.14000000000000001</v>
      </c>
      <c r="BL186">
        <v>100</v>
      </c>
      <c r="BM186">
        <v>3.8</v>
      </c>
      <c r="BN186">
        <v>0.1</v>
      </c>
      <c r="BO186">
        <v>4.8</v>
      </c>
      <c r="BP186">
        <v>0.42</v>
      </c>
      <c r="BQ186">
        <v>0.05</v>
      </c>
      <c r="BR186">
        <v>0.13</v>
      </c>
      <c r="BS186">
        <v>1.37</v>
      </c>
      <c r="BT186">
        <v>4.3</v>
      </c>
      <c r="BU186">
        <v>0.5</v>
      </c>
      <c r="BV186">
        <v>2.5000000000000001E-2</v>
      </c>
      <c r="BW186">
        <v>4.5</v>
      </c>
      <c r="BX186">
        <v>11.87</v>
      </c>
      <c r="BY186">
        <v>18</v>
      </c>
      <c r="BZ186">
        <v>0.03</v>
      </c>
      <c r="CA186">
        <v>5</v>
      </c>
      <c r="CB186">
        <v>0.4</v>
      </c>
      <c r="CC186">
        <v>15</v>
      </c>
      <c r="CD186">
        <v>65</v>
      </c>
      <c r="CE186">
        <v>7</v>
      </c>
      <c r="CF186" s="108">
        <f t="shared" si="15"/>
        <v>80.5</v>
      </c>
      <c r="CG186" s="108">
        <f t="shared" si="16"/>
        <v>101.67</v>
      </c>
      <c r="CH186" s="108">
        <f t="shared" si="17"/>
        <v>212.07</v>
      </c>
      <c r="CI186" s="108">
        <f t="shared" si="18"/>
        <v>991.42999999999984</v>
      </c>
      <c r="CJ186" s="108">
        <f t="shared" si="19"/>
        <v>427.6</v>
      </c>
      <c r="CK186" s="108">
        <f t="shared" si="20"/>
        <v>894.25</v>
      </c>
    </row>
    <row r="187" spans="1:89" ht="45" x14ac:dyDescent="0.3">
      <c r="A187" s="78">
        <v>1531330</v>
      </c>
      <c r="B187" s="82" t="s">
        <v>76</v>
      </c>
      <c r="C187" s="79">
        <v>42608</v>
      </c>
      <c r="D187" s="80" t="s">
        <v>28</v>
      </c>
      <c r="E187" s="100" t="s">
        <v>53</v>
      </c>
      <c r="F187" s="80"/>
      <c r="G187" s="80" t="s">
        <v>67</v>
      </c>
      <c r="H187" s="81">
        <v>589398</v>
      </c>
      <c r="I187" s="81">
        <v>6807345</v>
      </c>
      <c r="J187" s="82"/>
      <c r="K187" s="81" t="s">
        <v>20</v>
      </c>
      <c r="L187" s="104" t="s">
        <v>78</v>
      </c>
      <c r="M187" s="81">
        <v>0.2</v>
      </c>
      <c r="N187" s="81"/>
      <c r="O187" s="81"/>
      <c r="P187" s="84">
        <v>0</v>
      </c>
      <c r="Q187" s="84">
        <v>0.1</v>
      </c>
      <c r="R187" s="84">
        <v>0</v>
      </c>
      <c r="S187" s="84">
        <v>0</v>
      </c>
      <c r="T187" s="84">
        <v>0.05</v>
      </c>
      <c r="U187" s="84">
        <v>0.85</v>
      </c>
      <c r="V187" s="84">
        <f t="shared" si="14"/>
        <v>1</v>
      </c>
      <c r="W187" s="81" t="s">
        <v>86</v>
      </c>
      <c r="X187" s="81" t="s">
        <v>37</v>
      </c>
      <c r="Y187" s="81" t="s">
        <v>84</v>
      </c>
      <c r="Z187" s="81" t="s">
        <v>34</v>
      </c>
      <c r="AA187" s="81"/>
      <c r="AB187">
        <v>1531330</v>
      </c>
      <c r="AC187" t="s">
        <v>20</v>
      </c>
      <c r="AD187" t="s">
        <v>857</v>
      </c>
      <c r="AE187">
        <v>0.94</v>
      </c>
      <c r="AF187">
        <v>48.52</v>
      </c>
      <c r="AG187">
        <v>4.83</v>
      </c>
      <c r="AH187">
        <v>73.3</v>
      </c>
      <c r="AI187">
        <v>102</v>
      </c>
      <c r="AJ187">
        <v>33.700000000000003</v>
      </c>
      <c r="AK187">
        <v>12.6</v>
      </c>
      <c r="AL187">
        <v>372</v>
      </c>
      <c r="AM187">
        <v>2.5299999999999998</v>
      </c>
      <c r="AN187">
        <v>8</v>
      </c>
      <c r="AO187">
        <v>0.7</v>
      </c>
      <c r="AP187">
        <v>7.3</v>
      </c>
      <c r="AQ187">
        <v>0.9</v>
      </c>
      <c r="AR187">
        <v>47.5</v>
      </c>
      <c r="AS187">
        <v>0.23</v>
      </c>
      <c r="AT187">
        <v>0.61</v>
      </c>
      <c r="AU187">
        <v>0.11</v>
      </c>
      <c r="AV187">
        <v>57</v>
      </c>
      <c r="AW187">
        <v>1.52</v>
      </c>
      <c r="AX187">
        <v>7.4999999999999997E-2</v>
      </c>
      <c r="AY187">
        <v>8.5</v>
      </c>
      <c r="AZ187">
        <v>38</v>
      </c>
      <c r="BA187">
        <v>0.86</v>
      </c>
      <c r="BB187">
        <v>118.9</v>
      </c>
      <c r="BC187">
        <v>0.08</v>
      </c>
      <c r="BD187">
        <v>6</v>
      </c>
      <c r="BE187">
        <v>1.44</v>
      </c>
      <c r="BF187">
        <v>2.3E-2</v>
      </c>
      <c r="BG187">
        <v>7.0000000000000007E-2</v>
      </c>
      <c r="BH187">
        <v>0.05</v>
      </c>
      <c r="BI187">
        <v>4.8</v>
      </c>
      <c r="BJ187">
        <v>7.0000000000000007E-2</v>
      </c>
      <c r="BK187">
        <v>7.0000000000000007E-2</v>
      </c>
      <c r="BL187">
        <v>61</v>
      </c>
      <c r="BM187">
        <v>0.7</v>
      </c>
      <c r="BN187">
        <v>0.03</v>
      </c>
      <c r="BO187">
        <v>4.5999999999999996</v>
      </c>
      <c r="BP187">
        <v>0.62</v>
      </c>
      <c r="BQ187">
        <v>0.05</v>
      </c>
      <c r="BR187">
        <v>0.12</v>
      </c>
      <c r="BS187">
        <v>1.21</v>
      </c>
      <c r="BT187">
        <v>7.5</v>
      </c>
      <c r="BU187">
        <v>0.5</v>
      </c>
      <c r="BV187">
        <v>2.5000000000000001E-2</v>
      </c>
      <c r="BW187">
        <v>4.9000000000000004</v>
      </c>
      <c r="BX187">
        <v>7.2</v>
      </c>
      <c r="BY187">
        <v>17.899999999999999</v>
      </c>
      <c r="BZ187">
        <v>0.02</v>
      </c>
      <c r="CA187">
        <v>0.5</v>
      </c>
      <c r="CB187">
        <v>0.2</v>
      </c>
      <c r="CC187">
        <v>10.6</v>
      </c>
      <c r="CD187">
        <v>5</v>
      </c>
      <c r="CE187">
        <v>1</v>
      </c>
      <c r="CF187" s="108">
        <f t="shared" si="15"/>
        <v>13.3</v>
      </c>
      <c r="CG187" s="108">
        <f t="shared" si="16"/>
        <v>74.08</v>
      </c>
      <c r="CH187" s="108">
        <f t="shared" si="17"/>
        <v>179.86999999999998</v>
      </c>
      <c r="CI187" s="108">
        <f t="shared" si="18"/>
        <v>550.80999999999995</v>
      </c>
      <c r="CJ187" s="108">
        <f t="shared" si="19"/>
        <v>381.25</v>
      </c>
      <c r="CK187" s="108">
        <f t="shared" si="20"/>
        <v>421.77</v>
      </c>
    </row>
    <row r="188" spans="1:89" ht="45" x14ac:dyDescent="0.3">
      <c r="A188" s="78">
        <v>1531331</v>
      </c>
      <c r="B188" s="82" t="s">
        <v>76</v>
      </c>
      <c r="C188" s="79">
        <v>42608</v>
      </c>
      <c r="D188" s="80" t="s">
        <v>28</v>
      </c>
      <c r="E188" s="100" t="s">
        <v>53</v>
      </c>
      <c r="F188" s="80"/>
      <c r="G188" s="80" t="s">
        <v>67</v>
      </c>
      <c r="H188" s="81">
        <v>589356</v>
      </c>
      <c r="I188" s="81">
        <v>6807373</v>
      </c>
      <c r="J188" s="82"/>
      <c r="K188" s="81" t="s">
        <v>20</v>
      </c>
      <c r="L188" s="104" t="s">
        <v>78</v>
      </c>
      <c r="M188" s="81">
        <v>0.15</v>
      </c>
      <c r="N188" s="81"/>
      <c r="O188" s="81"/>
      <c r="P188" s="84">
        <v>0</v>
      </c>
      <c r="Q188" s="84">
        <v>0.4</v>
      </c>
      <c r="R188" s="84">
        <v>0</v>
      </c>
      <c r="S188" s="84">
        <v>0</v>
      </c>
      <c r="T188" s="84">
        <v>0.4</v>
      </c>
      <c r="U188" s="84">
        <v>0.2</v>
      </c>
      <c r="V188" s="84">
        <f t="shared" si="14"/>
        <v>1</v>
      </c>
      <c r="W188" s="81"/>
      <c r="X188" s="81" t="s">
        <v>37</v>
      </c>
      <c r="Y188" s="81" t="s">
        <v>84</v>
      </c>
      <c r="Z188" s="81" t="s">
        <v>34</v>
      </c>
      <c r="AA188" s="81"/>
      <c r="AB188">
        <v>1531331</v>
      </c>
      <c r="AC188" t="s">
        <v>20</v>
      </c>
      <c r="AD188" t="s">
        <v>857</v>
      </c>
      <c r="AE188">
        <v>0.9</v>
      </c>
      <c r="AF188">
        <v>48.44</v>
      </c>
      <c r="AG188">
        <v>5.31</v>
      </c>
      <c r="AH188">
        <v>56.6</v>
      </c>
      <c r="AI188">
        <v>95</v>
      </c>
      <c r="AJ188">
        <v>19.2</v>
      </c>
      <c r="AK188">
        <v>5.7</v>
      </c>
      <c r="AL188">
        <v>243</v>
      </c>
      <c r="AM188">
        <v>1.06</v>
      </c>
      <c r="AN188">
        <v>4.4000000000000004</v>
      </c>
      <c r="AO188">
        <v>0.7</v>
      </c>
      <c r="AP188">
        <v>3.9</v>
      </c>
      <c r="AQ188">
        <v>0.2</v>
      </c>
      <c r="AR188">
        <v>49.6</v>
      </c>
      <c r="AS188">
        <v>0.28000000000000003</v>
      </c>
      <c r="AT188">
        <v>0.6</v>
      </c>
      <c r="AU188">
        <v>0.08</v>
      </c>
      <c r="AV188">
        <v>17</v>
      </c>
      <c r="AW188">
        <v>3.38</v>
      </c>
      <c r="AX188">
        <v>7.2999999999999995E-2</v>
      </c>
      <c r="AY188">
        <v>5.4</v>
      </c>
      <c r="AZ188">
        <v>14.9</v>
      </c>
      <c r="BA188">
        <v>0.4</v>
      </c>
      <c r="BB188">
        <v>87.2</v>
      </c>
      <c r="BC188">
        <v>1.4E-2</v>
      </c>
      <c r="BD188">
        <v>15</v>
      </c>
      <c r="BE188">
        <v>0.54</v>
      </c>
      <c r="BF188">
        <v>1.6E-2</v>
      </c>
      <c r="BG188">
        <v>0.04</v>
      </c>
      <c r="BH188">
        <v>0.05</v>
      </c>
      <c r="BI188">
        <v>1</v>
      </c>
      <c r="BJ188">
        <v>7.0000000000000007E-2</v>
      </c>
      <c r="BK188">
        <v>0.17</v>
      </c>
      <c r="BL188">
        <v>37</v>
      </c>
      <c r="BM188">
        <v>1.7</v>
      </c>
      <c r="BN188">
        <v>0.01</v>
      </c>
      <c r="BO188">
        <v>1.7</v>
      </c>
      <c r="BP188">
        <v>0.33</v>
      </c>
      <c r="BQ188">
        <v>0.05</v>
      </c>
      <c r="BR188">
        <v>0.06</v>
      </c>
      <c r="BS188">
        <v>0.47</v>
      </c>
      <c r="BT188">
        <v>2.5</v>
      </c>
      <c r="BU188">
        <v>4.3</v>
      </c>
      <c r="BV188">
        <v>2.5000000000000001E-2</v>
      </c>
      <c r="BW188">
        <v>2.4</v>
      </c>
      <c r="BX188">
        <v>4.92</v>
      </c>
      <c r="BY188">
        <v>12.2</v>
      </c>
      <c r="BZ188">
        <v>0.01</v>
      </c>
      <c r="CA188">
        <v>2</v>
      </c>
      <c r="CB188">
        <v>0.2</v>
      </c>
      <c r="CC188">
        <v>3.4</v>
      </c>
      <c r="CD188">
        <v>5</v>
      </c>
      <c r="CE188">
        <v>1</v>
      </c>
      <c r="CF188" s="108">
        <f t="shared" si="15"/>
        <v>9.9</v>
      </c>
      <c r="CG188" s="108">
        <f t="shared" si="16"/>
        <v>37.880000000000003</v>
      </c>
      <c r="CH188" s="108">
        <f t="shared" si="17"/>
        <v>142.80999999999997</v>
      </c>
      <c r="CI188" s="108">
        <f t="shared" si="18"/>
        <v>387.14</v>
      </c>
      <c r="CJ188" s="108">
        <f t="shared" si="19"/>
        <v>311.75</v>
      </c>
      <c r="CK188" s="108">
        <f t="shared" si="20"/>
        <v>269.86</v>
      </c>
    </row>
    <row r="189" spans="1:89" ht="45" x14ac:dyDescent="0.3">
      <c r="A189" s="78">
        <v>1531332</v>
      </c>
      <c r="B189" s="82" t="s">
        <v>76</v>
      </c>
      <c r="C189" s="79">
        <v>42608</v>
      </c>
      <c r="D189" s="80" t="s">
        <v>28</v>
      </c>
      <c r="E189" s="100" t="s">
        <v>53</v>
      </c>
      <c r="F189" s="80"/>
      <c r="G189" s="80" t="s">
        <v>67</v>
      </c>
      <c r="H189" s="81">
        <v>589309</v>
      </c>
      <c r="I189" s="81">
        <v>6807389</v>
      </c>
      <c r="J189" s="82"/>
      <c r="K189" s="81" t="s">
        <v>20</v>
      </c>
      <c r="L189" s="104" t="s">
        <v>78</v>
      </c>
      <c r="M189" s="81">
        <v>0.2</v>
      </c>
      <c r="N189" s="81"/>
      <c r="O189" s="81"/>
      <c r="P189" s="84">
        <v>0</v>
      </c>
      <c r="Q189" s="84">
        <v>0.3</v>
      </c>
      <c r="R189" s="84">
        <v>0</v>
      </c>
      <c r="S189" s="84">
        <v>0</v>
      </c>
      <c r="T189" s="84">
        <v>0.4</v>
      </c>
      <c r="U189" s="84">
        <v>0.3</v>
      </c>
      <c r="V189" s="84">
        <f t="shared" si="14"/>
        <v>1</v>
      </c>
      <c r="W189" s="81"/>
      <c r="X189" s="81" t="s">
        <v>37</v>
      </c>
      <c r="Y189" s="81" t="s">
        <v>84</v>
      </c>
      <c r="Z189" s="81" t="s">
        <v>34</v>
      </c>
      <c r="AA189" s="81"/>
      <c r="AB189">
        <v>1531332</v>
      </c>
      <c r="AC189" t="s">
        <v>20</v>
      </c>
      <c r="AD189" t="s">
        <v>857</v>
      </c>
      <c r="AE189">
        <v>0.96</v>
      </c>
      <c r="AF189">
        <v>39.380000000000003</v>
      </c>
      <c r="AG189">
        <v>4.1500000000000004</v>
      </c>
      <c r="AH189">
        <v>64.3</v>
      </c>
      <c r="AI189">
        <v>61</v>
      </c>
      <c r="AJ189">
        <v>19.399999999999999</v>
      </c>
      <c r="AK189">
        <v>9</v>
      </c>
      <c r="AL189">
        <v>569</v>
      </c>
      <c r="AM189">
        <v>1.24</v>
      </c>
      <c r="AN189">
        <v>5</v>
      </c>
      <c r="AO189">
        <v>0.6</v>
      </c>
      <c r="AP189">
        <v>3.1</v>
      </c>
      <c r="AQ189">
        <v>0.3</v>
      </c>
      <c r="AR189">
        <v>49.5</v>
      </c>
      <c r="AS189">
        <v>0.25</v>
      </c>
      <c r="AT189">
        <v>0.62</v>
      </c>
      <c r="AU189">
        <v>0.09</v>
      </c>
      <c r="AV189">
        <v>20</v>
      </c>
      <c r="AW189">
        <v>2.04</v>
      </c>
      <c r="AX189">
        <v>9.2999999999999999E-2</v>
      </c>
      <c r="AY189">
        <v>6.6</v>
      </c>
      <c r="AZ189">
        <v>14.5</v>
      </c>
      <c r="BA189">
        <v>0.39</v>
      </c>
      <c r="BB189">
        <v>107.2</v>
      </c>
      <c r="BC189">
        <v>2.4E-2</v>
      </c>
      <c r="BD189">
        <v>8</v>
      </c>
      <c r="BE189">
        <v>0.72</v>
      </c>
      <c r="BF189">
        <v>4.4999999999999998E-2</v>
      </c>
      <c r="BG189">
        <v>0.05</v>
      </c>
      <c r="BH189">
        <v>0.05</v>
      </c>
      <c r="BI189">
        <v>1.3</v>
      </c>
      <c r="BJ189">
        <v>7.0000000000000007E-2</v>
      </c>
      <c r="BK189">
        <v>0.13</v>
      </c>
      <c r="BL189">
        <v>37</v>
      </c>
      <c r="BM189">
        <v>0.6</v>
      </c>
      <c r="BN189">
        <v>0.01</v>
      </c>
      <c r="BO189">
        <v>2.1</v>
      </c>
      <c r="BP189">
        <v>0.46</v>
      </c>
      <c r="BQ189">
        <v>0.05</v>
      </c>
      <c r="BR189">
        <v>0.06</v>
      </c>
      <c r="BS189">
        <v>0.69</v>
      </c>
      <c r="BT189">
        <v>3.9</v>
      </c>
      <c r="BU189">
        <v>0.3</v>
      </c>
      <c r="BV189">
        <v>2.5000000000000001E-2</v>
      </c>
      <c r="BW189">
        <v>3.2</v>
      </c>
      <c r="BX189">
        <v>4.84</v>
      </c>
      <c r="BY189">
        <v>16.600000000000001</v>
      </c>
      <c r="BZ189">
        <v>0.01</v>
      </c>
      <c r="CA189">
        <v>0.5</v>
      </c>
      <c r="CB189">
        <v>0.2</v>
      </c>
      <c r="CC189">
        <v>4.3</v>
      </c>
      <c r="CD189">
        <v>5</v>
      </c>
      <c r="CE189">
        <v>2</v>
      </c>
      <c r="CF189" s="108">
        <f t="shared" si="15"/>
        <v>10.1</v>
      </c>
      <c r="CG189" s="108">
        <f t="shared" si="16"/>
        <v>36.33</v>
      </c>
      <c r="CH189" s="108">
        <f t="shared" si="17"/>
        <v>107.53999999999999</v>
      </c>
      <c r="CI189" s="108">
        <f t="shared" si="18"/>
        <v>733.27</v>
      </c>
      <c r="CJ189" s="108">
        <f t="shared" si="19"/>
        <v>295.43</v>
      </c>
      <c r="CK189" s="108">
        <f t="shared" si="20"/>
        <v>599.6</v>
      </c>
    </row>
    <row r="190" spans="1:89" ht="45" x14ac:dyDescent="0.3">
      <c r="A190" s="78">
        <v>1531333</v>
      </c>
      <c r="B190" s="82" t="s">
        <v>76</v>
      </c>
      <c r="C190" s="79">
        <v>42608</v>
      </c>
      <c r="D190" s="80" t="s">
        <v>28</v>
      </c>
      <c r="E190" s="100" t="s">
        <v>53</v>
      </c>
      <c r="F190" s="80"/>
      <c r="G190" s="80" t="s">
        <v>67</v>
      </c>
      <c r="H190" s="81">
        <v>589255</v>
      </c>
      <c r="I190" s="81">
        <v>6807411</v>
      </c>
      <c r="J190" s="82"/>
      <c r="K190" s="81" t="s">
        <v>20</v>
      </c>
      <c r="L190" s="104" t="s">
        <v>78</v>
      </c>
      <c r="M190" s="81">
        <v>0.15</v>
      </c>
      <c r="N190" s="81"/>
      <c r="O190" s="81"/>
      <c r="P190" s="84">
        <v>0</v>
      </c>
      <c r="Q190" s="84">
        <v>1</v>
      </c>
      <c r="R190" s="84">
        <v>0</v>
      </c>
      <c r="S190" s="84">
        <v>0</v>
      </c>
      <c r="T190" s="84">
        <v>0</v>
      </c>
      <c r="U190" s="84">
        <v>0</v>
      </c>
      <c r="V190" s="84">
        <f t="shared" si="14"/>
        <v>1</v>
      </c>
      <c r="W190" s="81" t="s">
        <v>83</v>
      </c>
      <c r="X190" s="81" t="s">
        <v>37</v>
      </c>
      <c r="Y190" s="81" t="s">
        <v>60</v>
      </c>
      <c r="Z190" s="81" t="s">
        <v>34</v>
      </c>
      <c r="AA190" s="81"/>
      <c r="AB190">
        <v>1531333</v>
      </c>
      <c r="AC190" t="s">
        <v>20</v>
      </c>
      <c r="AD190" t="s">
        <v>857</v>
      </c>
      <c r="AE190">
        <v>1.06</v>
      </c>
      <c r="AF190">
        <v>24.36</v>
      </c>
      <c r="AG190">
        <v>4.3099999999999996</v>
      </c>
      <c r="AH190">
        <v>36.700000000000003</v>
      </c>
      <c r="AI190">
        <v>57</v>
      </c>
      <c r="AJ190">
        <v>15.5</v>
      </c>
      <c r="AK190">
        <v>8</v>
      </c>
      <c r="AL190">
        <v>266</v>
      </c>
      <c r="AM190">
        <v>1.5</v>
      </c>
      <c r="AN190">
        <v>5.3</v>
      </c>
      <c r="AO190">
        <v>0.5</v>
      </c>
      <c r="AP190">
        <v>29.3</v>
      </c>
      <c r="AQ190">
        <v>0.6</v>
      </c>
      <c r="AR190">
        <v>30.2</v>
      </c>
      <c r="AS190">
        <v>0.53</v>
      </c>
      <c r="AT190">
        <v>0.67</v>
      </c>
      <c r="AU190">
        <v>7.0000000000000007E-2</v>
      </c>
      <c r="AV190">
        <v>28</v>
      </c>
      <c r="AW190">
        <v>0.9</v>
      </c>
      <c r="AX190">
        <v>3.7999999999999999E-2</v>
      </c>
      <c r="AY190">
        <v>5.9</v>
      </c>
      <c r="AZ190">
        <v>17.8</v>
      </c>
      <c r="BA190">
        <v>0.44</v>
      </c>
      <c r="BB190">
        <v>52.6</v>
      </c>
      <c r="BC190">
        <v>4.7E-2</v>
      </c>
      <c r="BD190">
        <v>4</v>
      </c>
      <c r="BE190">
        <v>0.76</v>
      </c>
      <c r="BF190">
        <v>5.0999999999999997E-2</v>
      </c>
      <c r="BG190">
        <v>0.06</v>
      </c>
      <c r="BH190">
        <v>0.05</v>
      </c>
      <c r="BI190">
        <v>2.4</v>
      </c>
      <c r="BJ190">
        <v>0.05</v>
      </c>
      <c r="BK190">
        <v>0.06</v>
      </c>
      <c r="BL190">
        <v>40</v>
      </c>
      <c r="BM190">
        <v>0.5</v>
      </c>
      <c r="BN190">
        <v>0.01</v>
      </c>
      <c r="BO190">
        <v>3.4</v>
      </c>
      <c r="BP190">
        <v>0.56000000000000005</v>
      </c>
      <c r="BQ190">
        <v>0.05</v>
      </c>
      <c r="BR190">
        <v>0.04</v>
      </c>
      <c r="BS190">
        <v>0.8</v>
      </c>
      <c r="BT190">
        <v>4.7</v>
      </c>
      <c r="BU190">
        <v>0.5</v>
      </c>
      <c r="BV190">
        <v>2.5000000000000001E-2</v>
      </c>
      <c r="BW190">
        <v>1.8</v>
      </c>
      <c r="BX190">
        <v>4.12</v>
      </c>
      <c r="BY190">
        <v>12.6</v>
      </c>
      <c r="BZ190">
        <v>0.01</v>
      </c>
      <c r="CA190">
        <v>0.5</v>
      </c>
      <c r="CB190">
        <v>0.2</v>
      </c>
      <c r="CC190">
        <v>4.8</v>
      </c>
      <c r="CD190">
        <v>5</v>
      </c>
      <c r="CE190">
        <v>1</v>
      </c>
      <c r="CF190" s="108">
        <f t="shared" si="15"/>
        <v>35.299999999999997</v>
      </c>
      <c r="CG190" s="108">
        <f t="shared" si="16"/>
        <v>34.639999999999993</v>
      </c>
      <c r="CH190" s="108">
        <f t="shared" si="17"/>
        <v>132.94999999999999</v>
      </c>
      <c r="CI190" s="108">
        <f t="shared" si="18"/>
        <v>356.34</v>
      </c>
      <c r="CJ190" s="108">
        <f t="shared" si="19"/>
        <v>190.47</v>
      </c>
      <c r="CK190" s="108">
        <f t="shared" si="20"/>
        <v>292.06</v>
      </c>
    </row>
    <row r="191" spans="1:89" ht="45" x14ac:dyDescent="0.3">
      <c r="A191" s="78">
        <v>1531334</v>
      </c>
      <c r="B191" s="82" t="s">
        <v>76</v>
      </c>
      <c r="C191" s="79">
        <v>42608</v>
      </c>
      <c r="D191" s="80" t="s">
        <v>28</v>
      </c>
      <c r="E191" s="100" t="s">
        <v>53</v>
      </c>
      <c r="F191" s="80"/>
      <c r="G191" s="80" t="s">
        <v>67</v>
      </c>
      <c r="H191" s="81">
        <v>589211</v>
      </c>
      <c r="I191" s="81">
        <v>6807406</v>
      </c>
      <c r="J191" s="82"/>
      <c r="K191" s="81" t="s">
        <v>20</v>
      </c>
      <c r="L191" s="105" t="s">
        <v>169</v>
      </c>
      <c r="M191" s="81"/>
      <c r="N191" s="81"/>
      <c r="O191" s="81"/>
      <c r="P191" s="84">
        <v>0</v>
      </c>
      <c r="Q191" s="84">
        <v>0.4</v>
      </c>
      <c r="R191" s="84">
        <v>0</v>
      </c>
      <c r="S191" s="84">
        <v>0</v>
      </c>
      <c r="T191" s="84">
        <v>0.6</v>
      </c>
      <c r="U191" s="84">
        <v>0</v>
      </c>
      <c r="V191" s="84">
        <f t="shared" si="14"/>
        <v>1</v>
      </c>
      <c r="W191" s="81" t="s">
        <v>82</v>
      </c>
      <c r="X191" s="81" t="s">
        <v>37</v>
      </c>
      <c r="Y191" s="81" t="s">
        <v>85</v>
      </c>
      <c r="Z191" s="81" t="s">
        <v>34</v>
      </c>
      <c r="AA191" s="81"/>
      <c r="AB191">
        <v>1531334</v>
      </c>
      <c r="AC191" t="s">
        <v>20</v>
      </c>
      <c r="AD191" t="s">
        <v>857</v>
      </c>
      <c r="AE191">
        <v>2.4500000000000002</v>
      </c>
      <c r="AF191">
        <v>47.26</v>
      </c>
      <c r="AG191">
        <v>8.41</v>
      </c>
      <c r="AH191">
        <v>96.7</v>
      </c>
      <c r="AI191">
        <v>54</v>
      </c>
      <c r="AJ191">
        <v>42.2</v>
      </c>
      <c r="AK191">
        <v>18.7</v>
      </c>
      <c r="AL191">
        <v>476</v>
      </c>
      <c r="AM191">
        <v>4.1399999999999997</v>
      </c>
      <c r="AN191">
        <v>17.7</v>
      </c>
      <c r="AO191">
        <v>0.6</v>
      </c>
      <c r="AP191">
        <v>2.6</v>
      </c>
      <c r="AQ191">
        <v>1.7</v>
      </c>
      <c r="AR191">
        <v>33.200000000000003</v>
      </c>
      <c r="AS191">
        <v>0.19</v>
      </c>
      <c r="AT191">
        <v>1.02</v>
      </c>
      <c r="AU191">
        <v>0.18</v>
      </c>
      <c r="AV191">
        <v>86</v>
      </c>
      <c r="AW191">
        <v>0.73</v>
      </c>
      <c r="AX191">
        <v>3.9E-2</v>
      </c>
      <c r="AY191">
        <v>8.8000000000000007</v>
      </c>
      <c r="AZ191">
        <v>48.1</v>
      </c>
      <c r="BA191">
        <v>1.02</v>
      </c>
      <c r="BB191">
        <v>127.6</v>
      </c>
      <c r="BC191">
        <v>8.2000000000000003E-2</v>
      </c>
      <c r="BD191">
        <v>4</v>
      </c>
      <c r="BE191">
        <v>2.29</v>
      </c>
      <c r="BF191">
        <v>1.7000000000000001E-2</v>
      </c>
      <c r="BG191">
        <v>0.08</v>
      </c>
      <c r="BH191">
        <v>0.05</v>
      </c>
      <c r="BI191">
        <v>5.7</v>
      </c>
      <c r="BJ191">
        <v>0.12</v>
      </c>
      <c r="BK191">
        <v>0.04</v>
      </c>
      <c r="BL191">
        <v>27</v>
      </c>
      <c r="BM191">
        <v>0.5</v>
      </c>
      <c r="BN191">
        <v>0.04</v>
      </c>
      <c r="BO191">
        <v>7.3</v>
      </c>
      <c r="BP191">
        <v>1.19</v>
      </c>
      <c r="BQ191">
        <v>0.05</v>
      </c>
      <c r="BR191">
        <v>0.06</v>
      </c>
      <c r="BS191">
        <v>1.24</v>
      </c>
      <c r="BT191">
        <v>10.6</v>
      </c>
      <c r="BU191">
        <v>1.1000000000000001</v>
      </c>
      <c r="BV191">
        <v>2.5000000000000001E-2</v>
      </c>
      <c r="BW191">
        <v>3.6</v>
      </c>
      <c r="BX191">
        <v>4.9400000000000004</v>
      </c>
      <c r="BY191">
        <v>22</v>
      </c>
      <c r="BZ191">
        <v>0.03</v>
      </c>
      <c r="CA191">
        <v>0.5</v>
      </c>
      <c r="CB191">
        <v>0.3</v>
      </c>
      <c r="CC191">
        <v>25</v>
      </c>
      <c r="CD191">
        <v>5</v>
      </c>
      <c r="CE191">
        <v>1</v>
      </c>
      <c r="CF191" s="108">
        <f t="shared" si="15"/>
        <v>8.6</v>
      </c>
      <c r="CG191" s="108">
        <f t="shared" si="16"/>
        <v>92.050000000000011</v>
      </c>
      <c r="CH191" s="108">
        <f t="shared" si="17"/>
        <v>103.21000000000001</v>
      </c>
      <c r="CI191" s="108">
        <f t="shared" si="18"/>
        <v>653.29000000000008</v>
      </c>
      <c r="CJ191" s="108">
        <f t="shared" si="19"/>
        <v>376.16999999999996</v>
      </c>
      <c r="CK191" s="108">
        <f t="shared" si="20"/>
        <v>543.49</v>
      </c>
    </row>
    <row r="192" spans="1:89" ht="45" x14ac:dyDescent="0.3">
      <c r="A192" s="78">
        <v>1531335</v>
      </c>
      <c r="B192" s="82" t="s">
        <v>76</v>
      </c>
      <c r="C192" s="79">
        <v>42608</v>
      </c>
      <c r="D192" s="80" t="s">
        <v>28</v>
      </c>
      <c r="E192" s="100" t="s">
        <v>53</v>
      </c>
      <c r="F192" s="80"/>
      <c r="G192" s="80" t="s">
        <v>67</v>
      </c>
      <c r="H192" s="81">
        <v>589162</v>
      </c>
      <c r="I192" s="81">
        <v>6807410</v>
      </c>
      <c r="J192" s="82"/>
      <c r="K192" s="81" t="s">
        <v>20</v>
      </c>
      <c r="L192" s="104" t="s">
        <v>78</v>
      </c>
      <c r="M192" s="81">
        <v>0.3</v>
      </c>
      <c r="N192" s="81"/>
      <c r="O192" s="81"/>
      <c r="P192" s="84">
        <v>0.1</v>
      </c>
      <c r="Q192" s="84">
        <v>0.4</v>
      </c>
      <c r="R192" s="84">
        <v>0</v>
      </c>
      <c r="S192" s="84">
        <v>0</v>
      </c>
      <c r="T192" s="84">
        <v>0.1</v>
      </c>
      <c r="U192" s="84">
        <v>0.4</v>
      </c>
      <c r="V192" s="84">
        <f t="shared" si="14"/>
        <v>1</v>
      </c>
      <c r="W192" s="81"/>
      <c r="X192" s="81" t="s">
        <v>37</v>
      </c>
      <c r="Y192" s="81" t="s">
        <v>81</v>
      </c>
      <c r="Z192" s="81" t="s">
        <v>34</v>
      </c>
      <c r="AA192" s="81"/>
      <c r="AB192">
        <v>1531335</v>
      </c>
      <c r="AC192" t="s">
        <v>20</v>
      </c>
      <c r="AD192" t="s">
        <v>857</v>
      </c>
      <c r="AE192">
        <v>1.08</v>
      </c>
      <c r="AF192">
        <v>45.86</v>
      </c>
      <c r="AG192">
        <v>4.92</v>
      </c>
      <c r="AH192">
        <v>44.6</v>
      </c>
      <c r="AI192">
        <v>88</v>
      </c>
      <c r="AJ192">
        <v>20.399999999999999</v>
      </c>
      <c r="AK192">
        <v>9.8000000000000007</v>
      </c>
      <c r="AL192">
        <v>423</v>
      </c>
      <c r="AM192">
        <v>1.7</v>
      </c>
      <c r="AN192">
        <v>7.3</v>
      </c>
      <c r="AO192">
        <v>0.7</v>
      </c>
      <c r="AP192">
        <v>3.7</v>
      </c>
      <c r="AQ192">
        <v>0.4</v>
      </c>
      <c r="AR192">
        <v>43.6</v>
      </c>
      <c r="AS192">
        <v>0.18</v>
      </c>
      <c r="AT192">
        <v>0.59</v>
      </c>
      <c r="AU192">
        <v>0.1</v>
      </c>
      <c r="AV192">
        <v>29</v>
      </c>
      <c r="AW192">
        <v>1.32</v>
      </c>
      <c r="AX192">
        <v>7.9000000000000001E-2</v>
      </c>
      <c r="AY192">
        <v>9.6</v>
      </c>
      <c r="AZ192">
        <v>20.2</v>
      </c>
      <c r="BA192">
        <v>0.42</v>
      </c>
      <c r="BB192">
        <v>114.1</v>
      </c>
      <c r="BC192">
        <v>2.8000000000000001E-2</v>
      </c>
      <c r="BD192">
        <v>5</v>
      </c>
      <c r="BE192">
        <v>1</v>
      </c>
      <c r="BF192">
        <v>4.4999999999999998E-2</v>
      </c>
      <c r="BG192">
        <v>0.05</v>
      </c>
      <c r="BH192">
        <v>0.05</v>
      </c>
      <c r="BI192">
        <v>2.4</v>
      </c>
      <c r="BJ192">
        <v>0.06</v>
      </c>
      <c r="BK192">
        <v>0.09</v>
      </c>
      <c r="BL192">
        <v>42</v>
      </c>
      <c r="BM192">
        <v>0.8</v>
      </c>
      <c r="BN192">
        <v>0.02</v>
      </c>
      <c r="BO192">
        <v>3</v>
      </c>
      <c r="BP192">
        <v>0.64</v>
      </c>
      <c r="BQ192">
        <v>0.05</v>
      </c>
      <c r="BR192">
        <v>0.04</v>
      </c>
      <c r="BS192">
        <v>0.77</v>
      </c>
      <c r="BT192">
        <v>6</v>
      </c>
      <c r="BU192">
        <v>0.4</v>
      </c>
      <c r="BV192">
        <v>2.5000000000000001E-2</v>
      </c>
      <c r="BW192">
        <v>1.8</v>
      </c>
      <c r="BX192">
        <v>8.32</v>
      </c>
      <c r="BY192">
        <v>20.7</v>
      </c>
      <c r="BZ192">
        <v>0.02</v>
      </c>
      <c r="CA192">
        <v>0.5</v>
      </c>
      <c r="CB192">
        <v>0.3</v>
      </c>
      <c r="CC192">
        <v>6.4</v>
      </c>
      <c r="CD192">
        <v>5</v>
      </c>
      <c r="CE192">
        <v>1</v>
      </c>
      <c r="CF192" s="108">
        <f t="shared" si="15"/>
        <v>9.6999999999999993</v>
      </c>
      <c r="CG192" s="108">
        <f t="shared" si="16"/>
        <v>42.339999999999996</v>
      </c>
      <c r="CH192" s="108">
        <f t="shared" si="17"/>
        <v>142.62000000000003</v>
      </c>
      <c r="CI192" s="108">
        <f t="shared" si="18"/>
        <v>590.14</v>
      </c>
      <c r="CJ192" s="108">
        <f t="shared" si="19"/>
        <v>317.88</v>
      </c>
      <c r="CK192" s="108">
        <f t="shared" si="20"/>
        <v>455.97999999999996</v>
      </c>
    </row>
    <row r="193" spans="1:89" ht="45" x14ac:dyDescent="0.3">
      <c r="A193" s="78">
        <v>1531336</v>
      </c>
      <c r="B193" s="82" t="s">
        <v>76</v>
      </c>
      <c r="C193" s="79">
        <v>42608</v>
      </c>
      <c r="D193" s="80" t="s">
        <v>28</v>
      </c>
      <c r="E193" s="100" t="s">
        <v>53</v>
      </c>
      <c r="F193" s="80"/>
      <c r="G193" s="80" t="s">
        <v>67</v>
      </c>
      <c r="H193" s="81">
        <v>589126</v>
      </c>
      <c r="I193" s="81">
        <v>6807450</v>
      </c>
      <c r="J193" s="82"/>
      <c r="K193" s="81" t="s">
        <v>20</v>
      </c>
      <c r="L193" s="104" t="s">
        <v>78</v>
      </c>
      <c r="M193" s="81"/>
      <c r="N193" s="81"/>
      <c r="O193" s="81"/>
      <c r="P193" s="84">
        <v>0.1</v>
      </c>
      <c r="Q193" s="84">
        <v>0.1</v>
      </c>
      <c r="R193" s="84">
        <v>0</v>
      </c>
      <c r="S193" s="84">
        <v>0</v>
      </c>
      <c r="T193" s="84">
        <v>0</v>
      </c>
      <c r="U193" s="84">
        <v>0.8</v>
      </c>
      <c r="V193" s="84">
        <f t="shared" si="14"/>
        <v>1</v>
      </c>
      <c r="W193" s="81"/>
      <c r="X193" s="81" t="s">
        <v>37</v>
      </c>
      <c r="Y193" s="81" t="s">
        <v>80</v>
      </c>
      <c r="Z193" s="81" t="s">
        <v>34</v>
      </c>
      <c r="AA193" s="81"/>
      <c r="AB193">
        <v>1531336</v>
      </c>
      <c r="AC193" t="s">
        <v>20</v>
      </c>
      <c r="AD193" t="s">
        <v>857</v>
      </c>
      <c r="AE193">
        <v>0.99</v>
      </c>
      <c r="AF193">
        <v>47.47</v>
      </c>
      <c r="AG193">
        <v>4.71</v>
      </c>
      <c r="AH193">
        <v>47</v>
      </c>
      <c r="AI193">
        <v>76</v>
      </c>
      <c r="AJ193">
        <v>19.2</v>
      </c>
      <c r="AK193">
        <v>6.6</v>
      </c>
      <c r="AL193">
        <v>239</v>
      </c>
      <c r="AM193">
        <v>1.41</v>
      </c>
      <c r="AN193">
        <v>8.4</v>
      </c>
      <c r="AO193">
        <v>0.5</v>
      </c>
      <c r="AP193">
        <v>5.0999999999999996</v>
      </c>
      <c r="AQ193">
        <v>0.3</v>
      </c>
      <c r="AR193">
        <v>37.6</v>
      </c>
      <c r="AS193">
        <v>0.25</v>
      </c>
      <c r="AT193">
        <v>0.54</v>
      </c>
      <c r="AU193">
        <v>0.11</v>
      </c>
      <c r="AV193">
        <v>24</v>
      </c>
      <c r="AW193">
        <v>1.26</v>
      </c>
      <c r="AX193">
        <v>5.3999999999999999E-2</v>
      </c>
      <c r="AY193">
        <v>6.4</v>
      </c>
      <c r="AZ193">
        <v>17.7</v>
      </c>
      <c r="BA193">
        <v>0.37</v>
      </c>
      <c r="BB193">
        <v>81.5</v>
      </c>
      <c r="BC193">
        <v>2.5999999999999999E-2</v>
      </c>
      <c r="BD193">
        <v>4</v>
      </c>
      <c r="BE193">
        <v>0.74</v>
      </c>
      <c r="BF193">
        <v>3.3000000000000002E-2</v>
      </c>
      <c r="BG193">
        <v>0.04</v>
      </c>
      <c r="BH193">
        <v>0.05</v>
      </c>
      <c r="BI193">
        <v>1.9</v>
      </c>
      <c r="BJ193">
        <v>0.05</v>
      </c>
      <c r="BK193">
        <v>0.08</v>
      </c>
      <c r="BL193">
        <v>48</v>
      </c>
      <c r="BM193">
        <v>0.6</v>
      </c>
      <c r="BN193">
        <v>0.03</v>
      </c>
      <c r="BO193">
        <v>2.8</v>
      </c>
      <c r="BP193">
        <v>0.49</v>
      </c>
      <c r="BQ193">
        <v>0.05</v>
      </c>
      <c r="BR193">
        <v>0.04</v>
      </c>
      <c r="BS193">
        <v>0.71</v>
      </c>
      <c r="BT193">
        <v>4.5</v>
      </c>
      <c r="BU193">
        <v>0.6</v>
      </c>
      <c r="BV193">
        <v>2.5000000000000001E-2</v>
      </c>
      <c r="BW193">
        <v>2.1</v>
      </c>
      <c r="BX193">
        <v>5</v>
      </c>
      <c r="BY193">
        <v>13.6</v>
      </c>
      <c r="BZ193">
        <v>0.01</v>
      </c>
      <c r="CA193">
        <v>0.5</v>
      </c>
      <c r="CB193">
        <v>0.3</v>
      </c>
      <c r="CC193">
        <v>4.3</v>
      </c>
      <c r="CD193">
        <v>5</v>
      </c>
      <c r="CE193">
        <v>1</v>
      </c>
      <c r="CF193" s="108">
        <f t="shared" si="15"/>
        <v>11.1</v>
      </c>
      <c r="CG193" s="108">
        <f t="shared" si="16"/>
        <v>38.529999999999994</v>
      </c>
      <c r="CH193" s="108">
        <f t="shared" si="17"/>
        <v>138.88</v>
      </c>
      <c r="CI193" s="108">
        <f t="shared" si="18"/>
        <v>365.64</v>
      </c>
      <c r="CJ193" s="108">
        <f t="shared" si="19"/>
        <v>275.88</v>
      </c>
      <c r="CK193" s="108">
        <f t="shared" si="20"/>
        <v>267.20000000000005</v>
      </c>
    </row>
    <row r="194" spans="1:89" ht="45" x14ac:dyDescent="0.3">
      <c r="A194" s="78">
        <v>1531337</v>
      </c>
      <c r="B194" s="82" t="s">
        <v>76</v>
      </c>
      <c r="C194" s="79">
        <v>42608</v>
      </c>
      <c r="D194" s="80" t="s">
        <v>28</v>
      </c>
      <c r="E194" s="100" t="s">
        <v>53</v>
      </c>
      <c r="F194" s="80"/>
      <c r="G194" s="80" t="s">
        <v>67</v>
      </c>
      <c r="H194" s="81">
        <v>589103</v>
      </c>
      <c r="I194" s="81">
        <v>6807493</v>
      </c>
      <c r="J194" s="82"/>
      <c r="K194" s="81" t="s">
        <v>20</v>
      </c>
      <c r="L194" s="104" t="s">
        <v>78</v>
      </c>
      <c r="M194" s="81">
        <v>0.2</v>
      </c>
      <c r="N194" s="81"/>
      <c r="O194" s="81"/>
      <c r="P194" s="84">
        <v>0</v>
      </c>
      <c r="Q194" s="84">
        <v>0.9</v>
      </c>
      <c r="R194" s="84">
        <v>0</v>
      </c>
      <c r="S194" s="84">
        <v>0</v>
      </c>
      <c r="T194" s="84">
        <v>0.1</v>
      </c>
      <c r="U194" s="84">
        <v>0</v>
      </c>
      <c r="V194" s="84">
        <f t="shared" ref="V194:V257" si="21">SUM(P194:U194)</f>
        <v>1</v>
      </c>
      <c r="W194" s="81" t="s">
        <v>82</v>
      </c>
      <c r="X194" s="81" t="s">
        <v>37</v>
      </c>
      <c r="Y194" s="81" t="s">
        <v>81</v>
      </c>
      <c r="Z194" s="81" t="s">
        <v>34</v>
      </c>
      <c r="AA194" s="81"/>
      <c r="AB194">
        <v>1531337</v>
      </c>
      <c r="AC194" t="s">
        <v>20</v>
      </c>
      <c r="AD194" t="s">
        <v>857</v>
      </c>
      <c r="AE194">
        <v>0.61</v>
      </c>
      <c r="AF194">
        <v>66.09</v>
      </c>
      <c r="AG194">
        <v>3.53</v>
      </c>
      <c r="AH194">
        <v>72.400000000000006</v>
      </c>
      <c r="AI194">
        <v>70</v>
      </c>
      <c r="AJ194">
        <v>37.6</v>
      </c>
      <c r="AK194">
        <v>17.2</v>
      </c>
      <c r="AL194">
        <v>597</v>
      </c>
      <c r="AM194">
        <v>2.93</v>
      </c>
      <c r="AN194">
        <v>4.8</v>
      </c>
      <c r="AO194">
        <v>0.6</v>
      </c>
      <c r="AP194">
        <v>6.4</v>
      </c>
      <c r="AQ194">
        <v>0.8</v>
      </c>
      <c r="AR194">
        <v>42.1</v>
      </c>
      <c r="AS194">
        <v>0.16</v>
      </c>
      <c r="AT194">
        <v>0.52</v>
      </c>
      <c r="AU194">
        <v>7.0000000000000007E-2</v>
      </c>
      <c r="AV194">
        <v>68</v>
      </c>
      <c r="AW194">
        <v>1.95</v>
      </c>
      <c r="AX194">
        <v>6.9000000000000006E-2</v>
      </c>
      <c r="AY194">
        <v>8.3000000000000007</v>
      </c>
      <c r="AZ194">
        <v>35.9</v>
      </c>
      <c r="BA194">
        <v>1.45</v>
      </c>
      <c r="BB194">
        <v>88.9</v>
      </c>
      <c r="BC194">
        <v>9.2999999999999999E-2</v>
      </c>
      <c r="BD194">
        <v>24</v>
      </c>
      <c r="BE194">
        <v>1.85</v>
      </c>
      <c r="BF194">
        <v>0.02</v>
      </c>
      <c r="BG194">
        <v>0.1</v>
      </c>
      <c r="BH194">
        <v>0.05</v>
      </c>
      <c r="BI194">
        <v>7.5</v>
      </c>
      <c r="BJ194">
        <v>0.04</v>
      </c>
      <c r="BK194">
        <v>0.1</v>
      </c>
      <c r="BL194">
        <v>101</v>
      </c>
      <c r="BM194">
        <v>2.1</v>
      </c>
      <c r="BN194">
        <v>7.0000000000000007E-2</v>
      </c>
      <c r="BO194">
        <v>4.8</v>
      </c>
      <c r="BP194">
        <v>0.45</v>
      </c>
      <c r="BQ194">
        <v>0.05</v>
      </c>
      <c r="BR194">
        <v>0.14000000000000001</v>
      </c>
      <c r="BS194">
        <v>1.6</v>
      </c>
      <c r="BT194">
        <v>4.5999999999999996</v>
      </c>
      <c r="BU194">
        <v>0.4</v>
      </c>
      <c r="BV194">
        <v>2.5000000000000001E-2</v>
      </c>
      <c r="BW194">
        <v>4.8</v>
      </c>
      <c r="BX194">
        <v>9.07</v>
      </c>
      <c r="BY194">
        <v>18.2</v>
      </c>
      <c r="BZ194">
        <v>0.02</v>
      </c>
      <c r="CA194">
        <v>2</v>
      </c>
      <c r="CB194">
        <v>0.4</v>
      </c>
      <c r="CC194">
        <v>15.9</v>
      </c>
      <c r="CD194">
        <v>33</v>
      </c>
      <c r="CE194">
        <v>4</v>
      </c>
      <c r="CF194" s="108">
        <f t="shared" ref="CF194:CF257" si="22">SUM(AP194+CD194+CE194)</f>
        <v>43.4</v>
      </c>
      <c r="CG194" s="108">
        <f t="shared" ref="CG194:CG257" si="23">SUM(AJ194+AZ194+BA194+AW194)</f>
        <v>76.900000000000006</v>
      </c>
      <c r="CH194" s="108">
        <f t="shared" ref="CH194:CH257" si="24">SUM(AI194+AN194+AP194+AT194+AU194+BH194+BJ194+BL194+BM194+BN194)</f>
        <v>185.04999999999998</v>
      </c>
      <c r="CI194" s="108">
        <f t="shared" ref="CI194:CI257" si="25">SUM(AL194+AM194+AR194+AW194+BA194+BB194+BT194)</f>
        <v>738.93000000000006</v>
      </c>
      <c r="CJ194" s="108">
        <f t="shared" ref="CJ194:CJ257" si="26">SUM(AF194+AG194+AH194+AI194+AJ194+BB194)</f>
        <v>338.52</v>
      </c>
      <c r="CK194" s="108">
        <f t="shared" ref="CK194:CK257" si="27">SUM(AE194+AJ194+AK194+AL194+AM194)</f>
        <v>655.33999999999992</v>
      </c>
    </row>
    <row r="195" spans="1:89" ht="45" x14ac:dyDescent="0.3">
      <c r="A195" s="78">
        <v>1531338</v>
      </c>
      <c r="B195" s="82" t="s">
        <v>76</v>
      </c>
      <c r="C195" s="79">
        <v>42608</v>
      </c>
      <c r="D195" s="80" t="s">
        <v>28</v>
      </c>
      <c r="E195" s="100" t="s">
        <v>53</v>
      </c>
      <c r="F195" s="80"/>
      <c r="G195" s="80" t="s">
        <v>67</v>
      </c>
      <c r="H195" s="81">
        <v>589074</v>
      </c>
      <c r="I195" s="81">
        <v>6807535</v>
      </c>
      <c r="J195" s="82"/>
      <c r="K195" s="81" t="s">
        <v>20</v>
      </c>
      <c r="L195" s="104" t="s">
        <v>78</v>
      </c>
      <c r="M195" s="81"/>
      <c r="N195" s="81"/>
      <c r="O195" s="81"/>
      <c r="P195" s="84">
        <v>0.1</v>
      </c>
      <c r="Q195" s="84">
        <v>0.1</v>
      </c>
      <c r="R195" s="84">
        <v>0</v>
      </c>
      <c r="S195" s="84">
        <v>0</v>
      </c>
      <c r="T195" s="84">
        <v>0.1</v>
      </c>
      <c r="U195" s="84">
        <v>0.7</v>
      </c>
      <c r="V195" s="84">
        <f t="shared" si="21"/>
        <v>1</v>
      </c>
      <c r="W195" s="81"/>
      <c r="X195" s="81" t="s">
        <v>37</v>
      </c>
      <c r="Y195" s="81" t="s">
        <v>80</v>
      </c>
      <c r="Z195" s="81" t="s">
        <v>34</v>
      </c>
      <c r="AA195" s="81"/>
      <c r="AB195">
        <v>1531338</v>
      </c>
      <c r="AC195" t="s">
        <v>20</v>
      </c>
      <c r="AD195" t="s">
        <v>857</v>
      </c>
      <c r="AE195">
        <v>0.96</v>
      </c>
      <c r="AF195">
        <v>79.760000000000005</v>
      </c>
      <c r="AG195">
        <v>5.46</v>
      </c>
      <c r="AH195">
        <v>76.8</v>
      </c>
      <c r="AI195">
        <v>101</v>
      </c>
      <c r="AJ195">
        <v>52</v>
      </c>
      <c r="AK195">
        <v>16.899999999999999</v>
      </c>
      <c r="AL195">
        <v>488</v>
      </c>
      <c r="AM195">
        <v>3.14</v>
      </c>
      <c r="AN195">
        <v>9.1999999999999993</v>
      </c>
      <c r="AO195">
        <v>0.7</v>
      </c>
      <c r="AP195">
        <v>4</v>
      </c>
      <c r="AQ195">
        <v>1.1000000000000001</v>
      </c>
      <c r="AR195">
        <v>40.6</v>
      </c>
      <c r="AS195">
        <v>0.12</v>
      </c>
      <c r="AT195">
        <v>0.54</v>
      </c>
      <c r="AU195">
        <v>0.1</v>
      </c>
      <c r="AV195">
        <v>72</v>
      </c>
      <c r="AW195">
        <v>1.1100000000000001</v>
      </c>
      <c r="AX195">
        <v>5.2999999999999999E-2</v>
      </c>
      <c r="AY195">
        <v>10.3</v>
      </c>
      <c r="AZ195">
        <v>48.1</v>
      </c>
      <c r="BA195">
        <v>1.19</v>
      </c>
      <c r="BB195">
        <v>156.80000000000001</v>
      </c>
      <c r="BC195">
        <v>0.10100000000000001</v>
      </c>
      <c r="BD195">
        <v>4</v>
      </c>
      <c r="BE195">
        <v>1.96</v>
      </c>
      <c r="BF195">
        <v>2.3E-2</v>
      </c>
      <c r="BG195">
        <v>7.0000000000000007E-2</v>
      </c>
      <c r="BH195">
        <v>0.05</v>
      </c>
      <c r="BI195">
        <v>8</v>
      </c>
      <c r="BJ195">
        <v>7.0000000000000007E-2</v>
      </c>
      <c r="BK195">
        <v>0.05</v>
      </c>
      <c r="BL195">
        <v>54</v>
      </c>
      <c r="BM195">
        <v>0.5</v>
      </c>
      <c r="BN195">
        <v>0.04</v>
      </c>
      <c r="BO195">
        <v>6.1</v>
      </c>
      <c r="BP195">
        <v>0.8</v>
      </c>
      <c r="BQ195">
        <v>0.05</v>
      </c>
      <c r="BR195">
        <v>0.09</v>
      </c>
      <c r="BS195">
        <v>1.29</v>
      </c>
      <c r="BT195">
        <v>7.6</v>
      </c>
      <c r="BU195">
        <v>1.4</v>
      </c>
      <c r="BV195">
        <v>2.5000000000000001E-2</v>
      </c>
      <c r="BW195">
        <v>4.5999999999999996</v>
      </c>
      <c r="BX195">
        <v>10.63</v>
      </c>
      <c r="BY195">
        <v>21.8</v>
      </c>
      <c r="BZ195">
        <v>0.02</v>
      </c>
      <c r="CA195">
        <v>0.5</v>
      </c>
      <c r="CB195">
        <v>0.4</v>
      </c>
      <c r="CC195">
        <v>16.100000000000001</v>
      </c>
      <c r="CD195">
        <v>5</v>
      </c>
      <c r="CE195">
        <v>2</v>
      </c>
      <c r="CF195" s="108">
        <f t="shared" si="22"/>
        <v>11</v>
      </c>
      <c r="CG195" s="108">
        <f t="shared" si="23"/>
        <v>102.39999999999999</v>
      </c>
      <c r="CH195" s="108">
        <f t="shared" si="24"/>
        <v>169.49999999999997</v>
      </c>
      <c r="CI195" s="108">
        <f t="shared" si="25"/>
        <v>698.44000000000017</v>
      </c>
      <c r="CJ195" s="108">
        <f t="shared" si="26"/>
        <v>471.82</v>
      </c>
      <c r="CK195" s="108">
        <f t="shared" si="27"/>
        <v>561</v>
      </c>
    </row>
    <row r="196" spans="1:89" ht="45" x14ac:dyDescent="0.3">
      <c r="A196" s="78">
        <v>1531339</v>
      </c>
      <c r="B196" s="82" t="s">
        <v>76</v>
      </c>
      <c r="C196" s="79">
        <v>42608</v>
      </c>
      <c r="D196" s="80" t="s">
        <v>28</v>
      </c>
      <c r="E196" s="100" t="s">
        <v>53</v>
      </c>
      <c r="F196" s="80"/>
      <c r="G196" s="80" t="s">
        <v>67</v>
      </c>
      <c r="H196" s="81">
        <v>589035</v>
      </c>
      <c r="I196" s="81">
        <v>6807561</v>
      </c>
      <c r="J196" s="82"/>
      <c r="K196" s="81" t="s">
        <v>20</v>
      </c>
      <c r="L196" s="104" t="s">
        <v>78</v>
      </c>
      <c r="M196" s="81">
        <v>0.2</v>
      </c>
      <c r="N196" s="81"/>
      <c r="O196" s="81"/>
      <c r="P196" s="84">
        <v>0.1</v>
      </c>
      <c r="Q196" s="84">
        <v>0.1</v>
      </c>
      <c r="R196" s="84">
        <v>0</v>
      </c>
      <c r="S196" s="84">
        <v>0</v>
      </c>
      <c r="T196" s="84">
        <v>0</v>
      </c>
      <c r="U196" s="84">
        <v>0.8</v>
      </c>
      <c r="V196" s="84">
        <f t="shared" si="21"/>
        <v>1</v>
      </c>
      <c r="W196" s="81"/>
      <c r="X196" s="81" t="s">
        <v>37</v>
      </c>
      <c r="Y196" s="81" t="s">
        <v>42</v>
      </c>
      <c r="Z196" s="81" t="s">
        <v>34</v>
      </c>
      <c r="AA196" s="81"/>
      <c r="AB196">
        <v>1531339</v>
      </c>
      <c r="AC196" t="s">
        <v>20</v>
      </c>
      <c r="AD196" t="s">
        <v>857</v>
      </c>
      <c r="AE196">
        <v>1.06</v>
      </c>
      <c r="AF196">
        <v>56.52</v>
      </c>
      <c r="AG196">
        <v>5.31</v>
      </c>
      <c r="AH196">
        <v>73.5</v>
      </c>
      <c r="AI196">
        <v>105</v>
      </c>
      <c r="AJ196">
        <v>44.5</v>
      </c>
      <c r="AK196">
        <v>18.5</v>
      </c>
      <c r="AL196">
        <v>532</v>
      </c>
      <c r="AM196">
        <v>3.47</v>
      </c>
      <c r="AN196">
        <v>9.4</v>
      </c>
      <c r="AO196">
        <v>0.5</v>
      </c>
      <c r="AP196">
        <v>5.8</v>
      </c>
      <c r="AQ196">
        <v>1.3</v>
      </c>
      <c r="AR196">
        <v>35.9</v>
      </c>
      <c r="AS196">
        <v>0.19</v>
      </c>
      <c r="AT196">
        <v>0.5</v>
      </c>
      <c r="AU196">
        <v>0.1</v>
      </c>
      <c r="AV196">
        <v>88</v>
      </c>
      <c r="AW196">
        <v>1.1000000000000001</v>
      </c>
      <c r="AX196">
        <v>4.3999999999999997E-2</v>
      </c>
      <c r="AY196">
        <v>7.8</v>
      </c>
      <c r="AZ196">
        <v>53.2</v>
      </c>
      <c r="BA196">
        <v>1.22</v>
      </c>
      <c r="BB196">
        <v>125</v>
      </c>
      <c r="BC196">
        <v>0.15</v>
      </c>
      <c r="BD196">
        <v>5</v>
      </c>
      <c r="BE196">
        <v>2.09</v>
      </c>
      <c r="BF196">
        <v>2.3E-2</v>
      </c>
      <c r="BG196">
        <v>0.08</v>
      </c>
      <c r="BH196">
        <v>0.05</v>
      </c>
      <c r="BI196">
        <v>7.3</v>
      </c>
      <c r="BJ196">
        <v>0.06</v>
      </c>
      <c r="BK196">
        <v>0.03</v>
      </c>
      <c r="BL196">
        <v>31</v>
      </c>
      <c r="BM196">
        <v>0.5</v>
      </c>
      <c r="BN196">
        <v>0.03</v>
      </c>
      <c r="BO196">
        <v>6.1</v>
      </c>
      <c r="BP196">
        <v>0.73</v>
      </c>
      <c r="BQ196">
        <v>0.05</v>
      </c>
      <c r="BR196">
        <v>0.15</v>
      </c>
      <c r="BS196">
        <v>1.39</v>
      </c>
      <c r="BT196">
        <v>6.9</v>
      </c>
      <c r="BU196">
        <v>0.7</v>
      </c>
      <c r="BV196">
        <v>2.5000000000000001E-2</v>
      </c>
      <c r="BW196">
        <v>6.8</v>
      </c>
      <c r="BX196">
        <v>7.1</v>
      </c>
      <c r="BY196">
        <v>22.6</v>
      </c>
      <c r="BZ196">
        <v>0.03</v>
      </c>
      <c r="CA196">
        <v>0.5</v>
      </c>
      <c r="CB196">
        <v>0.4</v>
      </c>
      <c r="CC196">
        <v>16.2</v>
      </c>
      <c r="CD196">
        <v>5</v>
      </c>
      <c r="CE196">
        <v>1</v>
      </c>
      <c r="CF196" s="108">
        <f t="shared" si="22"/>
        <v>11.8</v>
      </c>
      <c r="CG196" s="108">
        <f t="shared" si="23"/>
        <v>100.02</v>
      </c>
      <c r="CH196" s="108">
        <f t="shared" si="24"/>
        <v>152.44</v>
      </c>
      <c r="CI196" s="108">
        <f t="shared" si="25"/>
        <v>705.59</v>
      </c>
      <c r="CJ196" s="108">
        <f t="shared" si="26"/>
        <v>409.83000000000004</v>
      </c>
      <c r="CK196" s="108">
        <f t="shared" si="27"/>
        <v>599.53</v>
      </c>
    </row>
    <row r="197" spans="1:89" ht="45" x14ac:dyDescent="0.3">
      <c r="A197" s="78">
        <v>1531340</v>
      </c>
      <c r="B197" s="82" t="s">
        <v>76</v>
      </c>
      <c r="C197" s="79">
        <v>42608</v>
      </c>
      <c r="D197" s="80" t="s">
        <v>28</v>
      </c>
      <c r="E197" s="100" t="s">
        <v>53</v>
      </c>
      <c r="F197" s="80"/>
      <c r="G197" s="80" t="s">
        <v>67</v>
      </c>
      <c r="H197" s="81">
        <v>588982</v>
      </c>
      <c r="I197" s="81">
        <v>6807579</v>
      </c>
      <c r="J197" s="82"/>
      <c r="K197" s="81" t="s">
        <v>20</v>
      </c>
      <c r="L197" s="104" t="s">
        <v>78</v>
      </c>
      <c r="M197" s="81">
        <v>0.2</v>
      </c>
      <c r="N197" s="81"/>
      <c r="O197" s="81"/>
      <c r="P197" s="84">
        <v>0</v>
      </c>
      <c r="Q197" s="84">
        <v>0.1</v>
      </c>
      <c r="R197" s="84">
        <v>0</v>
      </c>
      <c r="S197" s="84">
        <v>0</v>
      </c>
      <c r="T197" s="84">
        <v>0.1</v>
      </c>
      <c r="U197" s="84">
        <v>0.8</v>
      </c>
      <c r="V197" s="84">
        <f t="shared" si="21"/>
        <v>1</v>
      </c>
      <c r="W197" s="81"/>
      <c r="X197" s="81" t="s">
        <v>37</v>
      </c>
      <c r="Y197" s="81" t="s">
        <v>81</v>
      </c>
      <c r="Z197" s="81" t="s">
        <v>34</v>
      </c>
      <c r="AA197" s="81"/>
      <c r="AB197">
        <v>1531340</v>
      </c>
      <c r="AC197" t="s">
        <v>20</v>
      </c>
      <c r="AD197" t="s">
        <v>857</v>
      </c>
      <c r="AE197">
        <v>1.07</v>
      </c>
      <c r="AF197">
        <v>102.9</v>
      </c>
      <c r="AG197">
        <v>5.1100000000000003</v>
      </c>
      <c r="AH197">
        <v>62.3</v>
      </c>
      <c r="AI197">
        <v>111</v>
      </c>
      <c r="AJ197">
        <v>28.7</v>
      </c>
      <c r="AK197">
        <v>9.3000000000000007</v>
      </c>
      <c r="AL197">
        <v>422</v>
      </c>
      <c r="AM197">
        <v>1.86</v>
      </c>
      <c r="AN197">
        <v>8.4</v>
      </c>
      <c r="AO197">
        <v>0.9</v>
      </c>
      <c r="AP197">
        <v>4.9000000000000004</v>
      </c>
      <c r="AQ197">
        <v>0.4</v>
      </c>
      <c r="AR197">
        <v>60.9</v>
      </c>
      <c r="AS197">
        <v>0.36</v>
      </c>
      <c r="AT197">
        <v>0.96</v>
      </c>
      <c r="AU197">
        <v>0.1</v>
      </c>
      <c r="AV197">
        <v>33</v>
      </c>
      <c r="AW197">
        <v>2.94</v>
      </c>
      <c r="AX197">
        <v>9.1999999999999998E-2</v>
      </c>
      <c r="AY197">
        <v>11.3</v>
      </c>
      <c r="AZ197">
        <v>24.4</v>
      </c>
      <c r="BA197">
        <v>0.51</v>
      </c>
      <c r="BB197">
        <v>120.2</v>
      </c>
      <c r="BC197">
        <v>2.5999999999999999E-2</v>
      </c>
      <c r="BD197">
        <v>10</v>
      </c>
      <c r="BE197">
        <v>1.05</v>
      </c>
      <c r="BF197">
        <v>1.9E-2</v>
      </c>
      <c r="BG197">
        <v>7.0000000000000007E-2</v>
      </c>
      <c r="BH197">
        <v>0.05</v>
      </c>
      <c r="BI197">
        <v>2.9</v>
      </c>
      <c r="BJ197">
        <v>0.08</v>
      </c>
      <c r="BK197">
        <v>0.14000000000000001</v>
      </c>
      <c r="BL197">
        <v>73</v>
      </c>
      <c r="BM197">
        <v>1</v>
      </c>
      <c r="BN197">
        <v>0.03</v>
      </c>
      <c r="BO197">
        <v>2.9</v>
      </c>
      <c r="BP197">
        <v>0.57999999999999996</v>
      </c>
      <c r="BQ197">
        <v>0.05</v>
      </c>
      <c r="BR197">
        <v>7.0000000000000007E-2</v>
      </c>
      <c r="BS197">
        <v>0.82</v>
      </c>
      <c r="BT197">
        <v>5.8</v>
      </c>
      <c r="BU197">
        <v>1.1000000000000001</v>
      </c>
      <c r="BV197">
        <v>2.5000000000000001E-2</v>
      </c>
      <c r="BW197">
        <v>4</v>
      </c>
      <c r="BX197">
        <v>10.87</v>
      </c>
      <c r="BY197">
        <v>20.5</v>
      </c>
      <c r="BZ197">
        <v>0.03</v>
      </c>
      <c r="CA197">
        <v>0.5</v>
      </c>
      <c r="CB197">
        <v>0.4</v>
      </c>
      <c r="CC197">
        <v>6.3</v>
      </c>
      <c r="CD197">
        <v>5</v>
      </c>
      <c r="CE197">
        <v>1</v>
      </c>
      <c r="CF197" s="108">
        <f t="shared" si="22"/>
        <v>10.9</v>
      </c>
      <c r="CG197" s="108">
        <f t="shared" si="23"/>
        <v>56.54999999999999</v>
      </c>
      <c r="CH197" s="108">
        <f t="shared" si="24"/>
        <v>199.52</v>
      </c>
      <c r="CI197" s="108">
        <f t="shared" si="25"/>
        <v>614.20999999999992</v>
      </c>
      <c r="CJ197" s="108">
        <f t="shared" si="26"/>
        <v>430.21</v>
      </c>
      <c r="CK197" s="108">
        <f t="shared" si="27"/>
        <v>462.93</v>
      </c>
    </row>
    <row r="198" spans="1:89" ht="45" x14ac:dyDescent="0.3">
      <c r="A198" s="78">
        <v>1531341</v>
      </c>
      <c r="B198" s="82" t="s">
        <v>76</v>
      </c>
      <c r="C198" s="79">
        <v>42608</v>
      </c>
      <c r="D198" s="80" t="s">
        <v>28</v>
      </c>
      <c r="E198" s="100" t="s">
        <v>53</v>
      </c>
      <c r="F198" s="80"/>
      <c r="G198" s="80" t="s">
        <v>67</v>
      </c>
      <c r="H198" s="81">
        <v>588943</v>
      </c>
      <c r="I198" s="81">
        <v>6807616</v>
      </c>
      <c r="J198" s="82"/>
      <c r="K198" s="81" t="s">
        <v>20</v>
      </c>
      <c r="L198" s="104" t="s">
        <v>78</v>
      </c>
      <c r="M198" s="81">
        <v>0.2</v>
      </c>
      <c r="N198" s="81"/>
      <c r="O198" s="81"/>
      <c r="P198" s="84">
        <v>0</v>
      </c>
      <c r="Q198" s="84">
        <v>0.9</v>
      </c>
      <c r="R198" s="84">
        <v>0</v>
      </c>
      <c r="S198" s="84">
        <v>0</v>
      </c>
      <c r="T198" s="84">
        <v>0.1</v>
      </c>
      <c r="U198" s="84">
        <v>0</v>
      </c>
      <c r="V198" s="84">
        <f t="shared" si="21"/>
        <v>1</v>
      </c>
      <c r="W198" s="81"/>
      <c r="X198" s="81" t="s">
        <v>37</v>
      </c>
      <c r="Y198" s="81" t="s">
        <v>80</v>
      </c>
      <c r="Z198" s="81" t="s">
        <v>34</v>
      </c>
      <c r="AA198" s="81"/>
      <c r="AB198">
        <v>1531341</v>
      </c>
      <c r="AC198" t="s">
        <v>20</v>
      </c>
      <c r="AD198" t="s">
        <v>857</v>
      </c>
      <c r="AE198">
        <v>0.8</v>
      </c>
      <c r="AF198">
        <v>37.630000000000003</v>
      </c>
      <c r="AG198">
        <v>3.73</v>
      </c>
      <c r="AH198">
        <v>55.4</v>
      </c>
      <c r="AI198">
        <v>79</v>
      </c>
      <c r="AJ198">
        <v>18.5</v>
      </c>
      <c r="AK198">
        <v>7.7</v>
      </c>
      <c r="AL198">
        <v>431</v>
      </c>
      <c r="AM198">
        <v>1.46</v>
      </c>
      <c r="AN198">
        <v>6.8</v>
      </c>
      <c r="AO198">
        <v>0.5</v>
      </c>
      <c r="AP198">
        <v>4.9000000000000004</v>
      </c>
      <c r="AQ198">
        <v>0.4</v>
      </c>
      <c r="AR198">
        <v>42.8</v>
      </c>
      <c r="AS198">
        <v>0.15</v>
      </c>
      <c r="AT198">
        <v>0.51</v>
      </c>
      <c r="AU198">
        <v>7.0000000000000007E-2</v>
      </c>
      <c r="AV198">
        <v>28</v>
      </c>
      <c r="AW198">
        <v>1.96</v>
      </c>
      <c r="AX198">
        <v>6.6000000000000003E-2</v>
      </c>
      <c r="AY198">
        <v>6.5</v>
      </c>
      <c r="AZ198">
        <v>17.899999999999999</v>
      </c>
      <c r="BA198">
        <v>0.48</v>
      </c>
      <c r="BB198">
        <v>85.7</v>
      </c>
      <c r="BC198">
        <v>3.3000000000000002E-2</v>
      </c>
      <c r="BD198">
        <v>13</v>
      </c>
      <c r="BE198">
        <v>0.79</v>
      </c>
      <c r="BF198">
        <v>0.03</v>
      </c>
      <c r="BG198">
        <v>0.05</v>
      </c>
      <c r="BH198">
        <v>0.05</v>
      </c>
      <c r="BI198">
        <v>2.2000000000000002</v>
      </c>
      <c r="BJ198">
        <v>0.05</v>
      </c>
      <c r="BK198">
        <v>0.09</v>
      </c>
      <c r="BL198">
        <v>40</v>
      </c>
      <c r="BM198">
        <v>1.6</v>
      </c>
      <c r="BN198">
        <v>0.01</v>
      </c>
      <c r="BO198">
        <v>2.5</v>
      </c>
      <c r="BP198">
        <v>0.52</v>
      </c>
      <c r="BQ198">
        <v>0.05</v>
      </c>
      <c r="BR198">
        <v>0.05</v>
      </c>
      <c r="BS198">
        <v>0.69</v>
      </c>
      <c r="BT198">
        <v>3.9</v>
      </c>
      <c r="BU198">
        <v>0.3</v>
      </c>
      <c r="BV198">
        <v>2.5000000000000001E-2</v>
      </c>
      <c r="BW198">
        <v>2.1</v>
      </c>
      <c r="BX198">
        <v>4.97</v>
      </c>
      <c r="BY198">
        <v>14.4</v>
      </c>
      <c r="BZ198">
        <v>0.01</v>
      </c>
      <c r="CA198">
        <v>1</v>
      </c>
      <c r="CB198">
        <v>0.2</v>
      </c>
      <c r="CC198">
        <v>5.8</v>
      </c>
      <c r="CD198">
        <v>11</v>
      </c>
      <c r="CE198">
        <v>2</v>
      </c>
      <c r="CF198" s="108">
        <f t="shared" si="22"/>
        <v>17.899999999999999</v>
      </c>
      <c r="CG198" s="108">
        <f t="shared" si="23"/>
        <v>38.839999999999996</v>
      </c>
      <c r="CH198" s="108">
        <f t="shared" si="24"/>
        <v>132.98999999999998</v>
      </c>
      <c r="CI198" s="108">
        <f t="shared" si="25"/>
        <v>567.29999999999995</v>
      </c>
      <c r="CJ198" s="108">
        <f t="shared" si="26"/>
        <v>279.95999999999998</v>
      </c>
      <c r="CK198" s="108">
        <f t="shared" si="27"/>
        <v>459.46</v>
      </c>
    </row>
    <row r="199" spans="1:89" ht="45" x14ac:dyDescent="0.3">
      <c r="A199" s="78">
        <v>1531342</v>
      </c>
      <c r="B199" s="82" t="s">
        <v>76</v>
      </c>
      <c r="C199" s="79">
        <v>42608</v>
      </c>
      <c r="D199" s="80" t="s">
        <v>28</v>
      </c>
      <c r="E199" s="100" t="s">
        <v>53</v>
      </c>
      <c r="F199" s="80"/>
      <c r="G199" s="80" t="s">
        <v>67</v>
      </c>
      <c r="H199" s="81">
        <v>588904</v>
      </c>
      <c r="I199" s="81">
        <v>6807652</v>
      </c>
      <c r="J199" s="82"/>
      <c r="K199" s="81" t="s">
        <v>20</v>
      </c>
      <c r="L199" s="104" t="s">
        <v>78</v>
      </c>
      <c r="M199" s="81">
        <v>0.2</v>
      </c>
      <c r="N199" s="81"/>
      <c r="O199" s="81"/>
      <c r="P199" s="84">
        <v>0</v>
      </c>
      <c r="Q199" s="84">
        <v>0</v>
      </c>
      <c r="R199" s="84">
        <v>0</v>
      </c>
      <c r="S199" s="84">
        <v>0</v>
      </c>
      <c r="T199" s="84">
        <v>0.2</v>
      </c>
      <c r="U199" s="84">
        <v>0.8</v>
      </c>
      <c r="V199" s="84">
        <f t="shared" si="21"/>
        <v>1</v>
      </c>
      <c r="W199" s="81"/>
      <c r="X199" s="81" t="s">
        <v>37</v>
      </c>
      <c r="Y199" s="81" t="s">
        <v>79</v>
      </c>
      <c r="Z199" s="81" t="s">
        <v>34</v>
      </c>
      <c r="AA199" s="81"/>
      <c r="AB199">
        <v>1531342</v>
      </c>
      <c r="AC199" t="s">
        <v>20</v>
      </c>
      <c r="AD199" t="s">
        <v>857</v>
      </c>
      <c r="AE199">
        <v>0.62</v>
      </c>
      <c r="AF199">
        <v>64.260000000000005</v>
      </c>
      <c r="AG199">
        <v>2.97</v>
      </c>
      <c r="AH199">
        <v>35</v>
      </c>
      <c r="AI199">
        <v>67</v>
      </c>
      <c r="AJ199">
        <v>16.899999999999999</v>
      </c>
      <c r="AK199">
        <v>5</v>
      </c>
      <c r="AL199">
        <v>164</v>
      </c>
      <c r="AM199">
        <v>1.1200000000000001</v>
      </c>
      <c r="AN199">
        <v>4.9000000000000004</v>
      </c>
      <c r="AO199">
        <v>0.7</v>
      </c>
      <c r="AP199">
        <v>4.3</v>
      </c>
      <c r="AQ199">
        <v>0.2</v>
      </c>
      <c r="AR199">
        <v>54.1</v>
      </c>
      <c r="AS199">
        <v>0.2</v>
      </c>
      <c r="AT199">
        <v>0.49</v>
      </c>
      <c r="AU199">
        <v>0.06</v>
      </c>
      <c r="AV199">
        <v>19</v>
      </c>
      <c r="AW199">
        <v>3.9</v>
      </c>
      <c r="AX199">
        <v>8.2000000000000003E-2</v>
      </c>
      <c r="AY199">
        <v>7.8</v>
      </c>
      <c r="AZ199">
        <v>15.2</v>
      </c>
      <c r="BA199">
        <v>0.41</v>
      </c>
      <c r="BB199">
        <v>79.3</v>
      </c>
      <c r="BC199">
        <v>1.6E-2</v>
      </c>
      <c r="BD199">
        <v>14</v>
      </c>
      <c r="BE199">
        <v>0.69</v>
      </c>
      <c r="BF199">
        <v>0.02</v>
      </c>
      <c r="BG199">
        <v>0.04</v>
      </c>
      <c r="BH199">
        <v>0.05</v>
      </c>
      <c r="BI199">
        <v>0.9</v>
      </c>
      <c r="BJ199">
        <v>0.05</v>
      </c>
      <c r="BK199">
        <v>0.16</v>
      </c>
      <c r="BL199">
        <v>26</v>
      </c>
      <c r="BM199">
        <v>0.8</v>
      </c>
      <c r="BN199">
        <v>0.01</v>
      </c>
      <c r="BO199">
        <v>2</v>
      </c>
      <c r="BP199">
        <v>0.41</v>
      </c>
      <c r="BQ199">
        <v>0.05</v>
      </c>
      <c r="BR199">
        <v>0.05</v>
      </c>
      <c r="BS199">
        <v>0.56999999999999995</v>
      </c>
      <c r="BT199">
        <v>3.1</v>
      </c>
      <c r="BU199">
        <v>0.5</v>
      </c>
      <c r="BV199">
        <v>2.5000000000000001E-2</v>
      </c>
      <c r="BW199">
        <v>2.8</v>
      </c>
      <c r="BX199">
        <v>5.93</v>
      </c>
      <c r="BY199">
        <v>15.9</v>
      </c>
      <c r="BZ199">
        <v>0.01</v>
      </c>
      <c r="CA199">
        <v>2</v>
      </c>
      <c r="CB199">
        <v>0.2</v>
      </c>
      <c r="CC199">
        <v>4.0999999999999996</v>
      </c>
      <c r="CD199">
        <v>5</v>
      </c>
      <c r="CE199">
        <v>1</v>
      </c>
      <c r="CF199" s="108">
        <f t="shared" si="22"/>
        <v>10.3</v>
      </c>
      <c r="CG199" s="108">
        <f t="shared" si="23"/>
        <v>36.409999999999989</v>
      </c>
      <c r="CH199" s="108">
        <f t="shared" si="24"/>
        <v>103.66</v>
      </c>
      <c r="CI199" s="108">
        <f t="shared" si="25"/>
        <v>305.93</v>
      </c>
      <c r="CJ199" s="108">
        <f t="shared" si="26"/>
        <v>265.43</v>
      </c>
      <c r="CK199" s="108">
        <f t="shared" si="27"/>
        <v>187.64000000000001</v>
      </c>
    </row>
    <row r="200" spans="1:89" ht="45" x14ac:dyDescent="0.3">
      <c r="A200" s="78">
        <v>1531343</v>
      </c>
      <c r="B200" s="82" t="s">
        <v>76</v>
      </c>
      <c r="C200" s="79">
        <v>42608</v>
      </c>
      <c r="D200" s="80" t="s">
        <v>28</v>
      </c>
      <c r="E200" s="100" t="s">
        <v>53</v>
      </c>
      <c r="F200" s="80"/>
      <c r="G200" s="80" t="s">
        <v>67</v>
      </c>
      <c r="H200" s="92">
        <v>588959</v>
      </c>
      <c r="I200" s="81">
        <v>6807673</v>
      </c>
      <c r="J200" s="82"/>
      <c r="K200" s="81" t="s">
        <v>20</v>
      </c>
      <c r="L200" s="104" t="s">
        <v>78</v>
      </c>
      <c r="M200" s="81">
        <v>0.3</v>
      </c>
      <c r="N200" s="81"/>
      <c r="O200" s="81"/>
      <c r="P200" s="84">
        <v>0</v>
      </c>
      <c r="Q200" s="84">
        <v>0.8</v>
      </c>
      <c r="R200" s="84">
        <v>0</v>
      </c>
      <c r="S200" s="84">
        <v>0</v>
      </c>
      <c r="T200" s="84">
        <v>0</v>
      </c>
      <c r="U200" s="84">
        <v>0.2</v>
      </c>
      <c r="V200" s="84">
        <f t="shared" si="21"/>
        <v>1</v>
      </c>
      <c r="W200" s="81"/>
      <c r="X200" s="81" t="s">
        <v>37</v>
      </c>
      <c r="Y200" s="81" t="s">
        <v>77</v>
      </c>
      <c r="Z200" s="81" t="s">
        <v>34</v>
      </c>
      <c r="AA200" s="81"/>
      <c r="AB200">
        <v>1531343</v>
      </c>
      <c r="AC200" t="s">
        <v>20</v>
      </c>
      <c r="AD200" t="s">
        <v>857</v>
      </c>
      <c r="AE200">
        <v>1.1100000000000001</v>
      </c>
      <c r="AF200">
        <v>56.73</v>
      </c>
      <c r="AG200">
        <v>5.32</v>
      </c>
      <c r="AH200">
        <v>43.2</v>
      </c>
      <c r="AI200">
        <v>54</v>
      </c>
      <c r="AJ200">
        <v>23.1</v>
      </c>
      <c r="AK200">
        <v>10.4</v>
      </c>
      <c r="AL200">
        <v>276</v>
      </c>
      <c r="AM200">
        <v>2.1800000000000002</v>
      </c>
      <c r="AN200">
        <v>9.1</v>
      </c>
      <c r="AO200">
        <v>0.8</v>
      </c>
      <c r="AP200">
        <v>7.8</v>
      </c>
      <c r="AQ200">
        <v>0.8</v>
      </c>
      <c r="AR200">
        <v>32.299999999999997</v>
      </c>
      <c r="AS200">
        <v>0.12</v>
      </c>
      <c r="AT200">
        <v>0.56999999999999995</v>
      </c>
      <c r="AU200">
        <v>0.14000000000000001</v>
      </c>
      <c r="AV200">
        <v>42</v>
      </c>
      <c r="AW200">
        <v>0.76</v>
      </c>
      <c r="AX200">
        <v>5.8000000000000003E-2</v>
      </c>
      <c r="AY200">
        <v>11.1</v>
      </c>
      <c r="AZ200">
        <v>27</v>
      </c>
      <c r="BA200">
        <v>0.61</v>
      </c>
      <c r="BB200">
        <v>81.400000000000006</v>
      </c>
      <c r="BC200">
        <v>4.9000000000000002E-2</v>
      </c>
      <c r="BD200">
        <v>3</v>
      </c>
      <c r="BE200">
        <v>1.33</v>
      </c>
      <c r="BF200">
        <v>2.9000000000000001E-2</v>
      </c>
      <c r="BG200">
        <v>0.05</v>
      </c>
      <c r="BH200">
        <v>0.1</v>
      </c>
      <c r="BI200">
        <v>4.0999999999999996</v>
      </c>
      <c r="BJ200">
        <v>0.06</v>
      </c>
      <c r="BK200">
        <v>0.06</v>
      </c>
      <c r="BL200">
        <v>53</v>
      </c>
      <c r="BM200">
        <v>0.6</v>
      </c>
      <c r="BN200">
        <v>0.02</v>
      </c>
      <c r="BO200">
        <v>4.4000000000000004</v>
      </c>
      <c r="BP200">
        <v>0.79</v>
      </c>
      <c r="BQ200">
        <v>0.05</v>
      </c>
      <c r="BR200">
        <v>0.05</v>
      </c>
      <c r="BS200">
        <v>1.05</v>
      </c>
      <c r="BT200">
        <v>4.9000000000000004</v>
      </c>
      <c r="BU200">
        <v>0.6</v>
      </c>
      <c r="BV200">
        <v>2.5000000000000001E-2</v>
      </c>
      <c r="BW200">
        <v>2.9</v>
      </c>
      <c r="BX200">
        <v>8.9</v>
      </c>
      <c r="BY200">
        <v>23</v>
      </c>
      <c r="BZ200">
        <v>0.01</v>
      </c>
      <c r="CA200">
        <v>0.5</v>
      </c>
      <c r="CB200">
        <v>0.3</v>
      </c>
      <c r="CC200">
        <v>10.1</v>
      </c>
      <c r="CD200">
        <v>5</v>
      </c>
      <c r="CE200">
        <v>1</v>
      </c>
      <c r="CF200" s="108">
        <f t="shared" si="22"/>
        <v>13.8</v>
      </c>
      <c r="CG200" s="108">
        <f t="shared" si="23"/>
        <v>51.47</v>
      </c>
      <c r="CH200" s="108">
        <f t="shared" si="24"/>
        <v>125.38999999999999</v>
      </c>
      <c r="CI200" s="108">
        <f t="shared" si="25"/>
        <v>398.15</v>
      </c>
      <c r="CJ200" s="108">
        <f t="shared" si="26"/>
        <v>263.75</v>
      </c>
      <c r="CK200" s="108">
        <f t="shared" si="27"/>
        <v>312.79000000000002</v>
      </c>
    </row>
    <row r="201" spans="1:89" ht="30" x14ac:dyDescent="0.3">
      <c r="A201" s="78">
        <v>1531351</v>
      </c>
      <c r="B201" s="79" t="s">
        <v>68</v>
      </c>
      <c r="C201" s="79">
        <v>42608</v>
      </c>
      <c r="D201" s="80" t="s">
        <v>28</v>
      </c>
      <c r="E201" s="100" t="s">
        <v>26</v>
      </c>
      <c r="F201" s="80"/>
      <c r="G201" s="80" t="s">
        <v>65</v>
      </c>
      <c r="H201" s="81">
        <v>589495</v>
      </c>
      <c r="I201" s="81">
        <v>6807032</v>
      </c>
      <c r="J201" s="82">
        <v>1256</v>
      </c>
      <c r="K201" s="81" t="s">
        <v>20</v>
      </c>
      <c r="L201" s="100" t="s">
        <v>697</v>
      </c>
      <c r="M201" s="81">
        <v>0.2</v>
      </c>
      <c r="N201" s="81" t="s">
        <v>21</v>
      </c>
      <c r="O201" s="80"/>
      <c r="P201" s="83">
        <v>0</v>
      </c>
      <c r="Q201" s="83">
        <v>0</v>
      </c>
      <c r="R201" s="83">
        <v>0.2</v>
      </c>
      <c r="S201" s="83">
        <v>0</v>
      </c>
      <c r="T201" s="83">
        <v>0.1</v>
      </c>
      <c r="U201" s="83">
        <v>0.7</v>
      </c>
      <c r="V201" s="83">
        <f t="shared" si="21"/>
        <v>1</v>
      </c>
      <c r="W201" s="81" t="s">
        <v>22</v>
      </c>
      <c r="X201" s="81" t="s">
        <v>37</v>
      </c>
      <c r="Y201" s="81" t="s">
        <v>23</v>
      </c>
      <c r="Z201" s="80" t="s">
        <v>27</v>
      </c>
      <c r="AA201" s="81"/>
      <c r="AB201">
        <v>1531351</v>
      </c>
      <c r="AC201" t="s">
        <v>20</v>
      </c>
      <c r="AD201" t="s">
        <v>857</v>
      </c>
      <c r="AE201">
        <v>1.0900000000000001</v>
      </c>
      <c r="AF201">
        <v>70.86</v>
      </c>
      <c r="AG201">
        <v>6.53</v>
      </c>
      <c r="AH201">
        <v>71.099999999999994</v>
      </c>
      <c r="AI201">
        <v>107</v>
      </c>
      <c r="AJ201">
        <v>64.5</v>
      </c>
      <c r="AK201">
        <v>20</v>
      </c>
      <c r="AL201">
        <v>613</v>
      </c>
      <c r="AM201">
        <v>3.68</v>
      </c>
      <c r="AN201">
        <v>10.8</v>
      </c>
      <c r="AO201">
        <v>0.5</v>
      </c>
      <c r="AP201">
        <v>3.4</v>
      </c>
      <c r="AQ201">
        <v>1.9</v>
      </c>
      <c r="AR201">
        <v>39.299999999999997</v>
      </c>
      <c r="AS201">
        <v>0.23</v>
      </c>
      <c r="AT201">
        <v>0.62</v>
      </c>
      <c r="AU201">
        <v>0.13</v>
      </c>
      <c r="AV201">
        <v>89</v>
      </c>
      <c r="AW201">
        <v>1.1399999999999999</v>
      </c>
      <c r="AX201">
        <v>4.2000000000000003E-2</v>
      </c>
      <c r="AY201">
        <v>11.2</v>
      </c>
      <c r="AZ201">
        <v>67.099999999999994</v>
      </c>
      <c r="BA201">
        <v>1.37</v>
      </c>
      <c r="BB201">
        <v>126.7</v>
      </c>
      <c r="BC201">
        <v>0.14199999999999999</v>
      </c>
      <c r="BD201">
        <v>6</v>
      </c>
      <c r="BE201">
        <v>2.17</v>
      </c>
      <c r="BF201">
        <v>2.7E-2</v>
      </c>
      <c r="BG201">
        <v>0.11</v>
      </c>
      <c r="BH201">
        <v>0.05</v>
      </c>
      <c r="BI201">
        <v>8.9</v>
      </c>
      <c r="BJ201">
        <v>0.11</v>
      </c>
      <c r="BK201">
        <v>0.03</v>
      </c>
      <c r="BL201">
        <v>37</v>
      </c>
      <c r="BM201">
        <v>0.6</v>
      </c>
      <c r="BN201">
        <v>0.05</v>
      </c>
      <c r="BO201">
        <v>6.3</v>
      </c>
      <c r="BP201">
        <v>0.87</v>
      </c>
      <c r="BQ201">
        <v>0.05</v>
      </c>
      <c r="BR201">
        <v>0.15</v>
      </c>
      <c r="BS201">
        <v>1.08</v>
      </c>
      <c r="BT201">
        <v>10.5</v>
      </c>
      <c r="BU201">
        <v>1.5</v>
      </c>
      <c r="BV201">
        <v>2.5000000000000001E-2</v>
      </c>
      <c r="BW201">
        <v>7.2</v>
      </c>
      <c r="BX201">
        <v>11.9</v>
      </c>
      <c r="BY201">
        <v>25.6</v>
      </c>
      <c r="BZ201">
        <v>0.03</v>
      </c>
      <c r="CA201">
        <v>0.5</v>
      </c>
      <c r="CB201">
        <v>0.4</v>
      </c>
      <c r="CC201">
        <v>13.9</v>
      </c>
      <c r="CD201">
        <v>5</v>
      </c>
      <c r="CE201">
        <v>1</v>
      </c>
      <c r="CF201" s="108">
        <f t="shared" si="22"/>
        <v>9.4</v>
      </c>
      <c r="CG201" s="108">
        <f t="shared" si="23"/>
        <v>134.10999999999999</v>
      </c>
      <c r="CH201" s="108">
        <f t="shared" si="24"/>
        <v>159.76000000000002</v>
      </c>
      <c r="CI201" s="108">
        <f t="shared" si="25"/>
        <v>795.68999999999994</v>
      </c>
      <c r="CJ201" s="108">
        <f t="shared" si="26"/>
        <v>446.69</v>
      </c>
      <c r="CK201" s="108">
        <f t="shared" si="27"/>
        <v>702.27</v>
      </c>
    </row>
    <row r="202" spans="1:89" ht="30" x14ac:dyDescent="0.3">
      <c r="A202" s="78">
        <v>1531352</v>
      </c>
      <c r="B202" s="82" t="s">
        <v>68</v>
      </c>
      <c r="C202" s="79">
        <v>42608</v>
      </c>
      <c r="D202" s="80" t="s">
        <v>28</v>
      </c>
      <c r="E202" s="100" t="s">
        <v>26</v>
      </c>
      <c r="F202" s="80"/>
      <c r="G202" s="80" t="s">
        <v>65</v>
      </c>
      <c r="H202" s="81">
        <v>589464</v>
      </c>
      <c r="I202" s="81">
        <v>6807075</v>
      </c>
      <c r="J202" s="82">
        <v>1253</v>
      </c>
      <c r="K202" s="81" t="s">
        <v>20</v>
      </c>
      <c r="L202" s="100" t="s">
        <v>698</v>
      </c>
      <c r="M202" s="81">
        <v>0.25</v>
      </c>
      <c r="N202" s="81" t="s">
        <v>30</v>
      </c>
      <c r="O202" s="80"/>
      <c r="P202" s="83">
        <v>0</v>
      </c>
      <c r="Q202" s="83">
        <v>0.5</v>
      </c>
      <c r="R202" s="83">
        <v>0.4</v>
      </c>
      <c r="S202" s="83">
        <v>0</v>
      </c>
      <c r="T202" s="83">
        <v>0.1</v>
      </c>
      <c r="U202" s="83">
        <v>0</v>
      </c>
      <c r="V202" s="83">
        <f t="shared" si="21"/>
        <v>1</v>
      </c>
      <c r="W202" s="81" t="s">
        <v>31</v>
      </c>
      <c r="X202" s="81" t="s">
        <v>33</v>
      </c>
      <c r="Y202" s="81" t="s">
        <v>43</v>
      </c>
      <c r="Z202" s="80" t="s">
        <v>34</v>
      </c>
      <c r="AA202" s="81"/>
      <c r="AB202">
        <v>1531352</v>
      </c>
      <c r="AC202" t="s">
        <v>20</v>
      </c>
      <c r="AD202" t="s">
        <v>857</v>
      </c>
      <c r="AE202">
        <v>0.91</v>
      </c>
      <c r="AF202">
        <v>73.900000000000006</v>
      </c>
      <c r="AG202">
        <v>4.1900000000000004</v>
      </c>
      <c r="AH202">
        <v>57.8</v>
      </c>
      <c r="AI202">
        <v>94</v>
      </c>
      <c r="AJ202">
        <v>33.700000000000003</v>
      </c>
      <c r="AK202">
        <v>9</v>
      </c>
      <c r="AL202">
        <v>286</v>
      </c>
      <c r="AM202">
        <v>1.77</v>
      </c>
      <c r="AN202">
        <v>7.2</v>
      </c>
      <c r="AO202">
        <v>0.9</v>
      </c>
      <c r="AP202">
        <v>4.4000000000000004</v>
      </c>
      <c r="AQ202">
        <v>0.4</v>
      </c>
      <c r="AR202">
        <v>52.4</v>
      </c>
      <c r="AS202">
        <v>0.26</v>
      </c>
      <c r="AT202">
        <v>0.76</v>
      </c>
      <c r="AU202">
        <v>0.1</v>
      </c>
      <c r="AV202">
        <v>36</v>
      </c>
      <c r="AW202">
        <v>3.31</v>
      </c>
      <c r="AX202">
        <v>0.08</v>
      </c>
      <c r="AY202">
        <v>8.4</v>
      </c>
      <c r="AZ202">
        <v>26.4</v>
      </c>
      <c r="BA202">
        <v>0.64</v>
      </c>
      <c r="BB202">
        <v>142</v>
      </c>
      <c r="BC202">
        <v>4.2000000000000003E-2</v>
      </c>
      <c r="BD202">
        <v>13</v>
      </c>
      <c r="BE202">
        <v>1.08</v>
      </c>
      <c r="BF202">
        <v>2.5999999999999999E-2</v>
      </c>
      <c r="BG202">
        <v>0.06</v>
      </c>
      <c r="BH202">
        <v>0.05</v>
      </c>
      <c r="BI202">
        <v>2.6</v>
      </c>
      <c r="BJ202">
        <v>7.0000000000000007E-2</v>
      </c>
      <c r="BK202">
        <v>0.16</v>
      </c>
      <c r="BL202">
        <v>60</v>
      </c>
      <c r="BM202">
        <v>1.5</v>
      </c>
      <c r="BN202">
        <v>0.03</v>
      </c>
      <c r="BO202">
        <v>3</v>
      </c>
      <c r="BP202">
        <v>0.53</v>
      </c>
      <c r="BQ202">
        <v>0.05</v>
      </c>
      <c r="BR202">
        <v>0.08</v>
      </c>
      <c r="BS202">
        <v>0.88</v>
      </c>
      <c r="BT202">
        <v>4.2</v>
      </c>
      <c r="BU202">
        <v>0.4</v>
      </c>
      <c r="BV202">
        <v>2.5000000000000001E-2</v>
      </c>
      <c r="BW202">
        <v>4.5999999999999996</v>
      </c>
      <c r="BX202">
        <v>8.48</v>
      </c>
      <c r="BY202">
        <v>15.7</v>
      </c>
      <c r="BZ202">
        <v>0.01</v>
      </c>
      <c r="CA202">
        <v>1</v>
      </c>
      <c r="CB202">
        <v>0.1</v>
      </c>
      <c r="CC202">
        <v>7.3</v>
      </c>
      <c r="CD202">
        <v>5</v>
      </c>
      <c r="CE202">
        <v>3</v>
      </c>
      <c r="CF202" s="108">
        <f t="shared" si="22"/>
        <v>12.4</v>
      </c>
      <c r="CG202" s="108">
        <f t="shared" si="23"/>
        <v>64.05</v>
      </c>
      <c r="CH202" s="108">
        <f t="shared" si="24"/>
        <v>168.10999999999999</v>
      </c>
      <c r="CI202" s="108">
        <f t="shared" si="25"/>
        <v>490.31999999999994</v>
      </c>
      <c r="CJ202" s="108">
        <f t="shared" si="26"/>
        <v>405.59</v>
      </c>
      <c r="CK202" s="108">
        <f t="shared" si="27"/>
        <v>331.38</v>
      </c>
    </row>
    <row r="203" spans="1:89" ht="45" x14ac:dyDescent="0.3">
      <c r="A203" s="78">
        <v>1531353</v>
      </c>
      <c r="B203" s="79" t="s">
        <v>68</v>
      </c>
      <c r="C203" s="79">
        <v>42608</v>
      </c>
      <c r="D203" s="80" t="s">
        <v>28</v>
      </c>
      <c r="E203" s="100" t="s">
        <v>26</v>
      </c>
      <c r="F203" s="80"/>
      <c r="G203" s="80" t="s">
        <v>67</v>
      </c>
      <c r="H203" s="81">
        <v>589428</v>
      </c>
      <c r="I203" s="81">
        <v>6807112</v>
      </c>
      <c r="J203" s="82">
        <v>1257</v>
      </c>
      <c r="K203" s="81" t="s">
        <v>20</v>
      </c>
      <c r="L203" s="100" t="s">
        <v>36</v>
      </c>
      <c r="M203" s="81">
        <v>0.2</v>
      </c>
      <c r="N203" s="81" t="s">
        <v>21</v>
      </c>
      <c r="O203" s="80"/>
      <c r="P203" s="83">
        <v>0</v>
      </c>
      <c r="Q203" s="83">
        <v>0</v>
      </c>
      <c r="R203" s="83">
        <v>0</v>
      </c>
      <c r="S203" s="83">
        <v>0.9</v>
      </c>
      <c r="T203" s="83">
        <v>0.1</v>
      </c>
      <c r="U203" s="83">
        <v>0</v>
      </c>
      <c r="V203" s="83">
        <f t="shared" si="21"/>
        <v>1</v>
      </c>
      <c r="W203" s="81" t="s">
        <v>32</v>
      </c>
      <c r="X203" s="81" t="s">
        <v>33</v>
      </c>
      <c r="Y203" s="81" t="s">
        <v>41</v>
      </c>
      <c r="Z203" s="81" t="s">
        <v>34</v>
      </c>
      <c r="AA203" s="81"/>
      <c r="AB203">
        <v>1531353</v>
      </c>
      <c r="AC203" t="s">
        <v>20</v>
      </c>
      <c r="AD203" t="s">
        <v>857</v>
      </c>
      <c r="AE203">
        <v>0.64</v>
      </c>
      <c r="AF203">
        <v>108.19</v>
      </c>
      <c r="AG203">
        <v>3.13</v>
      </c>
      <c r="AH203">
        <v>80.7</v>
      </c>
      <c r="AI203">
        <v>98</v>
      </c>
      <c r="AJ203">
        <v>55.9</v>
      </c>
      <c r="AK203">
        <v>20.2</v>
      </c>
      <c r="AL203">
        <v>797</v>
      </c>
      <c r="AM203">
        <v>3.55</v>
      </c>
      <c r="AN203">
        <v>5.8</v>
      </c>
      <c r="AO203">
        <v>0.5</v>
      </c>
      <c r="AP203">
        <v>7.2</v>
      </c>
      <c r="AQ203">
        <v>1.1000000000000001</v>
      </c>
      <c r="AR203">
        <v>42</v>
      </c>
      <c r="AS203">
        <v>0.22</v>
      </c>
      <c r="AT203">
        <v>0.57999999999999996</v>
      </c>
      <c r="AU203">
        <v>0.06</v>
      </c>
      <c r="AV203">
        <v>100</v>
      </c>
      <c r="AW203">
        <v>1.9</v>
      </c>
      <c r="AX203">
        <v>6.7000000000000004E-2</v>
      </c>
      <c r="AY203">
        <v>9.4</v>
      </c>
      <c r="AZ203">
        <v>66.5</v>
      </c>
      <c r="BA203">
        <v>1.79</v>
      </c>
      <c r="BB203">
        <v>116.1</v>
      </c>
      <c r="BC203">
        <v>0.16600000000000001</v>
      </c>
      <c r="BD203">
        <v>15</v>
      </c>
      <c r="BE203">
        <v>2.38</v>
      </c>
      <c r="BF203">
        <v>1.7999999999999999E-2</v>
      </c>
      <c r="BG203">
        <v>0.1</v>
      </c>
      <c r="BH203">
        <v>0.05</v>
      </c>
      <c r="BI203">
        <v>11.9</v>
      </c>
      <c r="BJ203">
        <v>0.06</v>
      </c>
      <c r="BK203">
        <v>0.06</v>
      </c>
      <c r="BL203">
        <v>121</v>
      </c>
      <c r="BM203">
        <v>1.4</v>
      </c>
      <c r="BN203">
        <v>0.05</v>
      </c>
      <c r="BO203">
        <v>6.6</v>
      </c>
      <c r="BP203">
        <v>0.66</v>
      </c>
      <c r="BQ203">
        <v>0.05</v>
      </c>
      <c r="BR203">
        <v>0.21</v>
      </c>
      <c r="BS203">
        <v>1.66</v>
      </c>
      <c r="BT203">
        <v>5.4</v>
      </c>
      <c r="BU203">
        <v>0.7</v>
      </c>
      <c r="BV203">
        <v>2.5000000000000001E-2</v>
      </c>
      <c r="BW203">
        <v>9</v>
      </c>
      <c r="BX203">
        <v>14.7</v>
      </c>
      <c r="BY203">
        <v>19.399999999999999</v>
      </c>
      <c r="BZ203">
        <v>0.02</v>
      </c>
      <c r="CA203">
        <v>1</v>
      </c>
      <c r="CB203">
        <v>0.4</v>
      </c>
      <c r="CC203">
        <v>17.8</v>
      </c>
      <c r="CD203">
        <v>31</v>
      </c>
      <c r="CE203">
        <v>5</v>
      </c>
      <c r="CF203" s="108">
        <f t="shared" si="22"/>
        <v>43.2</v>
      </c>
      <c r="CG203" s="108">
        <f t="shared" si="23"/>
        <v>126.09000000000002</v>
      </c>
      <c r="CH203" s="108">
        <f t="shared" si="24"/>
        <v>234.20000000000002</v>
      </c>
      <c r="CI203" s="108">
        <f t="shared" si="25"/>
        <v>967.7399999999999</v>
      </c>
      <c r="CJ203" s="108">
        <f t="shared" si="26"/>
        <v>462.02</v>
      </c>
      <c r="CK203" s="108">
        <f t="shared" si="27"/>
        <v>877.29</v>
      </c>
    </row>
    <row r="204" spans="1:89" ht="30" x14ac:dyDescent="0.3">
      <c r="A204" s="78">
        <v>1531354</v>
      </c>
      <c r="B204" s="82" t="s">
        <v>68</v>
      </c>
      <c r="C204" s="79">
        <v>42608</v>
      </c>
      <c r="D204" s="80" t="s">
        <v>28</v>
      </c>
      <c r="E204" s="100" t="s">
        <v>26</v>
      </c>
      <c r="F204" s="80"/>
      <c r="G204" s="80" t="s">
        <v>67</v>
      </c>
      <c r="H204" s="81">
        <v>589387</v>
      </c>
      <c r="I204" s="81">
        <v>6807144</v>
      </c>
      <c r="J204" s="82">
        <v>1260</v>
      </c>
      <c r="K204" s="81" t="s">
        <v>20</v>
      </c>
      <c r="L204" s="100" t="s">
        <v>38</v>
      </c>
      <c r="M204" s="81">
        <v>0.25</v>
      </c>
      <c r="N204" s="81" t="s">
        <v>21</v>
      </c>
      <c r="O204" s="80"/>
      <c r="P204" s="83">
        <v>0</v>
      </c>
      <c r="Q204" s="83">
        <v>0.2</v>
      </c>
      <c r="R204" s="83">
        <v>0.2</v>
      </c>
      <c r="S204" s="83">
        <v>0</v>
      </c>
      <c r="T204" s="83">
        <v>0.2</v>
      </c>
      <c r="U204" s="83">
        <v>0.4</v>
      </c>
      <c r="V204" s="83">
        <f t="shared" si="21"/>
        <v>1</v>
      </c>
      <c r="W204" s="81" t="s">
        <v>31</v>
      </c>
      <c r="X204" s="81" t="s">
        <v>37</v>
      </c>
      <c r="Y204" s="81" t="s">
        <v>40</v>
      </c>
      <c r="Z204" s="81" t="s">
        <v>34</v>
      </c>
      <c r="AA204" s="81"/>
      <c r="AB204">
        <v>1531354</v>
      </c>
      <c r="AC204" t="s">
        <v>20</v>
      </c>
      <c r="AD204" t="s">
        <v>857</v>
      </c>
      <c r="AE204">
        <v>0.93</v>
      </c>
      <c r="AF204">
        <v>148.69999999999999</v>
      </c>
      <c r="AG204">
        <v>5.8</v>
      </c>
      <c r="AH204">
        <v>46.3</v>
      </c>
      <c r="AI204">
        <v>91</v>
      </c>
      <c r="AJ204">
        <v>28.1</v>
      </c>
      <c r="AK204">
        <v>10.9</v>
      </c>
      <c r="AL204">
        <v>295</v>
      </c>
      <c r="AM204">
        <v>2.06</v>
      </c>
      <c r="AN204">
        <v>11.9</v>
      </c>
      <c r="AO204">
        <v>0.7</v>
      </c>
      <c r="AP204">
        <v>6</v>
      </c>
      <c r="AQ204">
        <v>0.4</v>
      </c>
      <c r="AR204">
        <v>34.200000000000003</v>
      </c>
      <c r="AS204">
        <v>0.08</v>
      </c>
      <c r="AT204">
        <v>0.68</v>
      </c>
      <c r="AU204">
        <v>0.11</v>
      </c>
      <c r="AV204">
        <v>40</v>
      </c>
      <c r="AW204">
        <v>1.3</v>
      </c>
      <c r="AX204">
        <v>0.06</v>
      </c>
      <c r="AY204">
        <v>15.3</v>
      </c>
      <c r="AZ204">
        <v>26.6</v>
      </c>
      <c r="BA204">
        <v>0.61</v>
      </c>
      <c r="BB204">
        <v>92.8</v>
      </c>
      <c r="BC204">
        <v>3.1E-2</v>
      </c>
      <c r="BD204">
        <v>7</v>
      </c>
      <c r="BE204">
        <v>1.26</v>
      </c>
      <c r="BF204">
        <v>3.5999999999999997E-2</v>
      </c>
      <c r="BG204">
        <v>0.05</v>
      </c>
      <c r="BH204">
        <v>0.1</v>
      </c>
      <c r="BI204">
        <v>4</v>
      </c>
      <c r="BJ204">
        <v>0.08</v>
      </c>
      <c r="BK204">
        <v>0.09</v>
      </c>
      <c r="BL204">
        <v>67</v>
      </c>
      <c r="BM204">
        <v>1.4</v>
      </c>
      <c r="BN204">
        <v>0.04</v>
      </c>
      <c r="BO204">
        <v>3.8</v>
      </c>
      <c r="BP204">
        <v>0.55000000000000004</v>
      </c>
      <c r="BQ204">
        <v>0.05</v>
      </c>
      <c r="BR204">
        <v>0.04</v>
      </c>
      <c r="BS204">
        <v>0.77</v>
      </c>
      <c r="BT204">
        <v>4.0999999999999996</v>
      </c>
      <c r="BU204">
        <v>0.3</v>
      </c>
      <c r="BV204">
        <v>2.5000000000000001E-2</v>
      </c>
      <c r="BW204">
        <v>2.2000000000000002</v>
      </c>
      <c r="BX204">
        <v>22.4</v>
      </c>
      <c r="BY204">
        <v>24.2</v>
      </c>
      <c r="BZ204">
        <v>0.01</v>
      </c>
      <c r="CA204">
        <v>0.5</v>
      </c>
      <c r="CB204">
        <v>0.4</v>
      </c>
      <c r="CC204">
        <v>8.8000000000000007</v>
      </c>
      <c r="CD204">
        <v>12</v>
      </c>
      <c r="CE204">
        <v>1</v>
      </c>
      <c r="CF204" s="108">
        <f t="shared" si="22"/>
        <v>19</v>
      </c>
      <c r="CG204" s="108">
        <f t="shared" si="23"/>
        <v>56.61</v>
      </c>
      <c r="CH204" s="108">
        <f t="shared" si="24"/>
        <v>178.31</v>
      </c>
      <c r="CI204" s="108">
        <f t="shared" si="25"/>
        <v>430.07000000000005</v>
      </c>
      <c r="CJ204" s="108">
        <f t="shared" si="26"/>
        <v>412.70000000000005</v>
      </c>
      <c r="CK204" s="108">
        <f t="shared" si="27"/>
        <v>336.99</v>
      </c>
    </row>
    <row r="205" spans="1:89" ht="30" x14ac:dyDescent="0.3">
      <c r="A205" s="78">
        <v>1531355</v>
      </c>
      <c r="B205" s="79" t="s">
        <v>68</v>
      </c>
      <c r="C205" s="79">
        <v>42608</v>
      </c>
      <c r="D205" s="80" t="s">
        <v>28</v>
      </c>
      <c r="E205" s="100" t="s">
        <v>26</v>
      </c>
      <c r="F205" s="80"/>
      <c r="G205" s="80" t="s">
        <v>67</v>
      </c>
      <c r="H205" s="81">
        <v>589363</v>
      </c>
      <c r="I205" s="81">
        <v>6807179</v>
      </c>
      <c r="J205" s="82"/>
      <c r="K205" s="81" t="s">
        <v>20</v>
      </c>
      <c r="L205" s="100" t="s">
        <v>38</v>
      </c>
      <c r="M205" s="81">
        <v>0.25</v>
      </c>
      <c r="N205" s="81" t="s">
        <v>21</v>
      </c>
      <c r="O205" s="80"/>
      <c r="P205" s="83">
        <v>0</v>
      </c>
      <c r="Q205" s="83">
        <v>0.15</v>
      </c>
      <c r="R205" s="83">
        <v>0.25</v>
      </c>
      <c r="S205" s="83">
        <v>0</v>
      </c>
      <c r="T205" s="83">
        <v>0.2</v>
      </c>
      <c r="U205" s="83">
        <v>0.4</v>
      </c>
      <c r="V205" s="83">
        <f t="shared" si="21"/>
        <v>1</v>
      </c>
      <c r="W205" s="81" t="s">
        <v>31</v>
      </c>
      <c r="X205" s="81" t="s">
        <v>37</v>
      </c>
      <c r="Y205" s="81" t="s">
        <v>39</v>
      </c>
      <c r="Z205" s="81" t="s">
        <v>34</v>
      </c>
      <c r="AA205" s="81"/>
      <c r="AB205">
        <v>1531355</v>
      </c>
      <c r="AC205" t="s">
        <v>20</v>
      </c>
      <c r="AD205" t="s">
        <v>857</v>
      </c>
      <c r="AE205">
        <v>0.66</v>
      </c>
      <c r="AF205">
        <v>98.06</v>
      </c>
      <c r="AG205">
        <v>3.4</v>
      </c>
      <c r="AH205">
        <v>69.900000000000006</v>
      </c>
      <c r="AI205">
        <v>80</v>
      </c>
      <c r="AJ205">
        <v>46.2</v>
      </c>
      <c r="AK205">
        <v>16.600000000000001</v>
      </c>
      <c r="AL205">
        <v>418</v>
      </c>
      <c r="AM205">
        <v>2.97</v>
      </c>
      <c r="AN205">
        <v>4.9000000000000004</v>
      </c>
      <c r="AO205">
        <v>0.6</v>
      </c>
      <c r="AP205">
        <v>5.8</v>
      </c>
      <c r="AQ205">
        <v>0.8</v>
      </c>
      <c r="AR205">
        <v>48.1</v>
      </c>
      <c r="AS205">
        <v>0.17</v>
      </c>
      <c r="AT205">
        <v>0.56000000000000005</v>
      </c>
      <c r="AU205">
        <v>0.08</v>
      </c>
      <c r="AV205">
        <v>71</v>
      </c>
      <c r="AW205">
        <v>2.2799999999999998</v>
      </c>
      <c r="AX205">
        <v>7.8E-2</v>
      </c>
      <c r="AY205">
        <v>9.1999999999999993</v>
      </c>
      <c r="AZ205">
        <v>52.2</v>
      </c>
      <c r="BA205">
        <v>1.53</v>
      </c>
      <c r="BB205">
        <v>96</v>
      </c>
      <c r="BC205">
        <v>9.7000000000000003E-2</v>
      </c>
      <c r="BD205">
        <v>30</v>
      </c>
      <c r="BE205">
        <v>1.92</v>
      </c>
      <c r="BF205">
        <v>0.02</v>
      </c>
      <c r="BG205">
        <v>0.09</v>
      </c>
      <c r="BH205">
        <v>0.05</v>
      </c>
      <c r="BI205">
        <v>8.1999999999999993</v>
      </c>
      <c r="BJ205">
        <v>0.05</v>
      </c>
      <c r="BK205">
        <v>0.11</v>
      </c>
      <c r="BL205">
        <v>80</v>
      </c>
      <c r="BM205">
        <v>2.2999999999999998</v>
      </c>
      <c r="BN205">
        <v>0.06</v>
      </c>
      <c r="BO205">
        <v>5.2</v>
      </c>
      <c r="BP205">
        <v>0.55000000000000004</v>
      </c>
      <c r="BQ205">
        <v>0.05</v>
      </c>
      <c r="BR205">
        <v>0.14000000000000001</v>
      </c>
      <c r="BS205">
        <v>1.45</v>
      </c>
      <c r="BT205">
        <v>4.7</v>
      </c>
      <c r="BU205">
        <v>0.3</v>
      </c>
      <c r="BV205">
        <v>2.5000000000000001E-2</v>
      </c>
      <c r="BW205">
        <v>5.6</v>
      </c>
      <c r="BX205">
        <v>12.19</v>
      </c>
      <c r="BY205">
        <v>18</v>
      </c>
      <c r="BZ205">
        <v>0.02</v>
      </c>
      <c r="CA205">
        <v>3</v>
      </c>
      <c r="CB205">
        <v>0.4</v>
      </c>
      <c r="CC205">
        <v>15.1</v>
      </c>
      <c r="CD205">
        <v>32</v>
      </c>
      <c r="CE205">
        <v>5</v>
      </c>
      <c r="CF205" s="108">
        <f t="shared" si="22"/>
        <v>42.8</v>
      </c>
      <c r="CG205" s="108">
        <f t="shared" si="23"/>
        <v>102.21000000000001</v>
      </c>
      <c r="CH205" s="108">
        <f t="shared" si="24"/>
        <v>173.8</v>
      </c>
      <c r="CI205" s="108">
        <f t="shared" si="25"/>
        <v>573.58000000000004</v>
      </c>
      <c r="CJ205" s="108">
        <f t="shared" si="26"/>
        <v>393.56</v>
      </c>
      <c r="CK205" s="108">
        <f t="shared" si="27"/>
        <v>484.43</v>
      </c>
    </row>
    <row r="206" spans="1:89" ht="30" x14ac:dyDescent="0.3">
      <c r="A206" s="78">
        <v>1531356</v>
      </c>
      <c r="B206" s="82" t="s">
        <v>68</v>
      </c>
      <c r="C206" s="79">
        <v>42608</v>
      </c>
      <c r="D206" s="80" t="s">
        <v>28</v>
      </c>
      <c r="E206" s="100" t="s">
        <v>26</v>
      </c>
      <c r="F206" s="80"/>
      <c r="G206" s="80" t="s">
        <v>67</v>
      </c>
      <c r="H206" s="81">
        <v>589342</v>
      </c>
      <c r="I206" s="81">
        <v>6807227</v>
      </c>
      <c r="J206" s="82">
        <v>1262</v>
      </c>
      <c r="K206" s="81" t="s">
        <v>20</v>
      </c>
      <c r="L206" s="100" t="s">
        <v>35</v>
      </c>
      <c r="M206" s="81">
        <v>0.35</v>
      </c>
      <c r="N206" s="81" t="s">
        <v>21</v>
      </c>
      <c r="O206" s="80"/>
      <c r="P206" s="83">
        <v>0</v>
      </c>
      <c r="Q206" s="83">
        <v>0.15</v>
      </c>
      <c r="R206" s="83">
        <v>0.15</v>
      </c>
      <c r="S206" s="83">
        <v>0</v>
      </c>
      <c r="T206" s="83">
        <v>0.2</v>
      </c>
      <c r="U206" s="83">
        <v>0.5</v>
      </c>
      <c r="V206" s="83">
        <f t="shared" si="21"/>
        <v>1</v>
      </c>
      <c r="W206" s="81" t="s">
        <v>31</v>
      </c>
      <c r="X206" s="81" t="s">
        <v>37</v>
      </c>
      <c r="Y206" s="81" t="s">
        <v>42</v>
      </c>
      <c r="Z206" s="81" t="s">
        <v>34</v>
      </c>
      <c r="AA206" s="81"/>
      <c r="AB206">
        <v>1531356</v>
      </c>
      <c r="AC206" t="s">
        <v>20</v>
      </c>
      <c r="AD206" t="s">
        <v>857</v>
      </c>
      <c r="AE206">
        <v>0.62</v>
      </c>
      <c r="AF206">
        <v>84.99</v>
      </c>
      <c r="AG206">
        <v>4.01</v>
      </c>
      <c r="AH206">
        <v>62.7</v>
      </c>
      <c r="AI206">
        <v>91</v>
      </c>
      <c r="AJ206">
        <v>48.1</v>
      </c>
      <c r="AK206">
        <v>18.600000000000001</v>
      </c>
      <c r="AL206">
        <v>518</v>
      </c>
      <c r="AM206">
        <v>3.24</v>
      </c>
      <c r="AN206">
        <v>5.5</v>
      </c>
      <c r="AO206">
        <v>0.6</v>
      </c>
      <c r="AP206">
        <v>7.2</v>
      </c>
      <c r="AQ206">
        <v>0.8</v>
      </c>
      <c r="AR206">
        <v>44.6</v>
      </c>
      <c r="AS206">
        <v>0.13</v>
      </c>
      <c r="AT206">
        <v>0.45</v>
      </c>
      <c r="AU206">
        <v>0.06</v>
      </c>
      <c r="AV206">
        <v>80</v>
      </c>
      <c r="AW206">
        <v>2.08</v>
      </c>
      <c r="AX206">
        <v>7.4999999999999997E-2</v>
      </c>
      <c r="AY206">
        <v>8.5</v>
      </c>
      <c r="AZ206">
        <v>51.4</v>
      </c>
      <c r="BA206">
        <v>1.66</v>
      </c>
      <c r="BB206">
        <v>74.5</v>
      </c>
      <c r="BC206">
        <v>0.11899999999999999</v>
      </c>
      <c r="BD206">
        <v>24</v>
      </c>
      <c r="BE206">
        <v>2.0699999999999998</v>
      </c>
      <c r="BF206">
        <v>0.02</v>
      </c>
      <c r="BG206">
        <v>0.09</v>
      </c>
      <c r="BH206">
        <v>0.05</v>
      </c>
      <c r="BI206">
        <v>9.1</v>
      </c>
      <c r="BJ206">
        <v>0.05</v>
      </c>
      <c r="BK206">
        <v>0.08</v>
      </c>
      <c r="BL206">
        <v>85</v>
      </c>
      <c r="BM206">
        <v>1.8</v>
      </c>
      <c r="BN206">
        <v>7.0000000000000007E-2</v>
      </c>
      <c r="BO206">
        <v>5.3</v>
      </c>
      <c r="BP206">
        <v>0.51</v>
      </c>
      <c r="BQ206">
        <v>0.05</v>
      </c>
      <c r="BR206">
        <v>0.15</v>
      </c>
      <c r="BS206">
        <v>1.74</v>
      </c>
      <c r="BT206">
        <v>4.0999999999999996</v>
      </c>
      <c r="BU206">
        <v>1.7</v>
      </c>
      <c r="BV206">
        <v>2.5000000000000001E-2</v>
      </c>
      <c r="BW206">
        <v>6.1</v>
      </c>
      <c r="BX206">
        <v>10.92</v>
      </c>
      <c r="BY206">
        <v>17.2</v>
      </c>
      <c r="BZ206">
        <v>0.03</v>
      </c>
      <c r="CA206">
        <v>1</v>
      </c>
      <c r="CB206">
        <v>0.4</v>
      </c>
      <c r="CC206">
        <v>16.100000000000001</v>
      </c>
      <c r="CD206">
        <v>37</v>
      </c>
      <c r="CE206">
        <v>6</v>
      </c>
      <c r="CF206" s="108">
        <f t="shared" si="22"/>
        <v>50.2</v>
      </c>
      <c r="CG206" s="108">
        <f t="shared" si="23"/>
        <v>103.24</v>
      </c>
      <c r="CH206" s="108">
        <f t="shared" si="24"/>
        <v>191.18</v>
      </c>
      <c r="CI206" s="108">
        <f t="shared" si="25"/>
        <v>648.18000000000006</v>
      </c>
      <c r="CJ206" s="108">
        <f t="shared" si="26"/>
        <v>365.3</v>
      </c>
      <c r="CK206" s="108">
        <f t="shared" si="27"/>
        <v>588.55999999999995</v>
      </c>
    </row>
    <row r="207" spans="1:89" ht="30" x14ac:dyDescent="0.3">
      <c r="A207" s="78">
        <v>1531357</v>
      </c>
      <c r="B207" s="79" t="s">
        <v>68</v>
      </c>
      <c r="C207" s="79">
        <v>42608</v>
      </c>
      <c r="D207" s="80" t="s">
        <v>28</v>
      </c>
      <c r="E207" s="100" t="s">
        <v>26</v>
      </c>
      <c r="F207" s="80"/>
      <c r="G207" s="80" t="s">
        <v>67</v>
      </c>
      <c r="H207" s="81">
        <v>589314</v>
      </c>
      <c r="I207" s="81">
        <v>6807272</v>
      </c>
      <c r="J207" s="82">
        <v>1270</v>
      </c>
      <c r="K207" s="81" t="s">
        <v>20</v>
      </c>
      <c r="L207" s="100" t="s">
        <v>49</v>
      </c>
      <c r="M207" s="81">
        <v>0.25</v>
      </c>
      <c r="N207" s="81" t="s">
        <v>30</v>
      </c>
      <c r="O207" s="80"/>
      <c r="P207" s="83">
        <v>0</v>
      </c>
      <c r="Q207" s="83">
        <v>0.2</v>
      </c>
      <c r="R207" s="83">
        <v>0.2</v>
      </c>
      <c r="S207" s="83">
        <v>0.35</v>
      </c>
      <c r="T207" s="83">
        <v>0.25</v>
      </c>
      <c r="U207" s="83">
        <v>0</v>
      </c>
      <c r="V207" s="83">
        <f t="shared" si="21"/>
        <v>1</v>
      </c>
      <c r="W207" s="81" t="s">
        <v>31</v>
      </c>
      <c r="X207" s="81" t="s">
        <v>37</v>
      </c>
      <c r="Y207" s="81" t="s">
        <v>42</v>
      </c>
      <c r="Z207" s="81" t="s">
        <v>34</v>
      </c>
      <c r="AA207" s="81"/>
      <c r="AB207">
        <v>1531357</v>
      </c>
      <c r="AC207" t="s">
        <v>20</v>
      </c>
      <c r="AD207" t="s">
        <v>857</v>
      </c>
      <c r="AE207">
        <v>0.84</v>
      </c>
      <c r="AF207">
        <v>108.87</v>
      </c>
      <c r="AG207">
        <v>4.07</v>
      </c>
      <c r="AH207">
        <v>62.1</v>
      </c>
      <c r="AI207">
        <v>132</v>
      </c>
      <c r="AJ207">
        <v>39.9</v>
      </c>
      <c r="AK207">
        <v>15.4</v>
      </c>
      <c r="AL207">
        <v>631</v>
      </c>
      <c r="AM207">
        <v>2.66</v>
      </c>
      <c r="AN207">
        <v>7.9</v>
      </c>
      <c r="AO207">
        <v>0.6</v>
      </c>
      <c r="AP207">
        <v>6.5</v>
      </c>
      <c r="AQ207">
        <v>0.6</v>
      </c>
      <c r="AR207">
        <v>46.2</v>
      </c>
      <c r="AS207">
        <v>0.16</v>
      </c>
      <c r="AT207">
        <v>0.63</v>
      </c>
      <c r="AU207">
        <v>0.08</v>
      </c>
      <c r="AV207">
        <v>64</v>
      </c>
      <c r="AW207">
        <v>2.25</v>
      </c>
      <c r="AX207">
        <v>6.8000000000000005E-2</v>
      </c>
      <c r="AY207">
        <v>9.5</v>
      </c>
      <c r="AZ207">
        <v>39</v>
      </c>
      <c r="BA207">
        <v>1.1499999999999999</v>
      </c>
      <c r="BB207">
        <v>120.1</v>
      </c>
      <c r="BC207">
        <v>7.1999999999999995E-2</v>
      </c>
      <c r="BD207">
        <v>21</v>
      </c>
      <c r="BE207">
        <v>1.69</v>
      </c>
      <c r="BF207">
        <v>2.1000000000000001E-2</v>
      </c>
      <c r="BG207">
        <v>0.08</v>
      </c>
      <c r="BH207">
        <v>0.05</v>
      </c>
      <c r="BI207">
        <v>6.2</v>
      </c>
      <c r="BJ207">
        <v>0.05</v>
      </c>
      <c r="BK207">
        <v>0.1</v>
      </c>
      <c r="BL207">
        <v>81</v>
      </c>
      <c r="BM207">
        <v>2.1</v>
      </c>
      <c r="BN207">
        <v>0.04</v>
      </c>
      <c r="BO207">
        <v>4.5</v>
      </c>
      <c r="BP207">
        <v>0.46</v>
      </c>
      <c r="BQ207">
        <v>0.05</v>
      </c>
      <c r="BR207">
        <v>0.11</v>
      </c>
      <c r="BS207">
        <v>1.27</v>
      </c>
      <c r="BT207">
        <v>5.2</v>
      </c>
      <c r="BU207">
        <v>0.3</v>
      </c>
      <c r="BV207">
        <v>2.5000000000000001E-2</v>
      </c>
      <c r="BW207">
        <v>4.3</v>
      </c>
      <c r="BX207">
        <v>11.45</v>
      </c>
      <c r="BY207">
        <v>19.5</v>
      </c>
      <c r="BZ207">
        <v>0.01</v>
      </c>
      <c r="CA207">
        <v>0.5</v>
      </c>
      <c r="CB207">
        <v>0.3</v>
      </c>
      <c r="CC207">
        <v>13.1</v>
      </c>
      <c r="CD207">
        <v>40</v>
      </c>
      <c r="CE207">
        <v>4</v>
      </c>
      <c r="CF207" s="108">
        <f t="shared" si="22"/>
        <v>50.5</v>
      </c>
      <c r="CG207" s="108">
        <f t="shared" si="23"/>
        <v>82.300000000000011</v>
      </c>
      <c r="CH207" s="108">
        <f t="shared" si="24"/>
        <v>230.35000000000002</v>
      </c>
      <c r="CI207" s="108">
        <f t="shared" si="25"/>
        <v>808.56000000000006</v>
      </c>
      <c r="CJ207" s="108">
        <f t="shared" si="26"/>
        <v>467.03999999999996</v>
      </c>
      <c r="CK207" s="108">
        <f t="shared" si="27"/>
        <v>689.8</v>
      </c>
    </row>
    <row r="208" spans="1:89" ht="30" x14ac:dyDescent="0.3">
      <c r="A208" s="78">
        <v>1531358</v>
      </c>
      <c r="B208" s="82" t="s">
        <v>68</v>
      </c>
      <c r="C208" s="79">
        <v>42608</v>
      </c>
      <c r="D208" s="80" t="s">
        <v>28</v>
      </c>
      <c r="E208" s="100" t="s">
        <v>26</v>
      </c>
      <c r="F208" s="80"/>
      <c r="G208" s="80" t="s">
        <v>67</v>
      </c>
      <c r="H208" s="81">
        <v>589276</v>
      </c>
      <c r="I208" s="81">
        <v>6807296</v>
      </c>
      <c r="J208" s="82">
        <v>1271</v>
      </c>
      <c r="K208" s="81" t="s">
        <v>20</v>
      </c>
      <c r="L208" s="100" t="s">
        <v>35</v>
      </c>
      <c r="M208" s="81">
        <v>0.25</v>
      </c>
      <c r="N208" s="81" t="s">
        <v>21</v>
      </c>
      <c r="O208" s="80"/>
      <c r="P208" s="83">
        <v>0</v>
      </c>
      <c r="Q208" s="83">
        <v>0.1</v>
      </c>
      <c r="R208" s="83">
        <v>0.1</v>
      </c>
      <c r="S208" s="83">
        <v>0</v>
      </c>
      <c r="T208" s="83">
        <v>0.2</v>
      </c>
      <c r="U208" s="83">
        <v>0.6</v>
      </c>
      <c r="V208" s="83">
        <f t="shared" si="21"/>
        <v>1</v>
      </c>
      <c r="W208" s="81" t="s">
        <v>22</v>
      </c>
      <c r="X208" s="81" t="s">
        <v>37</v>
      </c>
      <c r="Y208" s="81" t="s">
        <v>40</v>
      </c>
      <c r="Z208" s="80" t="s">
        <v>47</v>
      </c>
      <c r="AA208" s="81"/>
      <c r="AB208">
        <v>1531358</v>
      </c>
      <c r="AC208" t="s">
        <v>20</v>
      </c>
      <c r="AD208" t="s">
        <v>857</v>
      </c>
      <c r="AE208">
        <v>1.07</v>
      </c>
      <c r="AF208">
        <v>107.61</v>
      </c>
      <c r="AG208">
        <v>6.03</v>
      </c>
      <c r="AH208">
        <v>88.4</v>
      </c>
      <c r="AI208">
        <v>105</v>
      </c>
      <c r="AJ208">
        <v>69.099999999999994</v>
      </c>
      <c r="AK208">
        <v>21.1</v>
      </c>
      <c r="AL208">
        <v>666</v>
      </c>
      <c r="AM208">
        <v>4.01</v>
      </c>
      <c r="AN208">
        <v>15.3</v>
      </c>
      <c r="AO208">
        <v>0.4</v>
      </c>
      <c r="AP208">
        <v>4.8</v>
      </c>
      <c r="AQ208">
        <v>1.4</v>
      </c>
      <c r="AR208">
        <v>39.299999999999997</v>
      </c>
      <c r="AS208">
        <v>0.34</v>
      </c>
      <c r="AT208">
        <v>0.66</v>
      </c>
      <c r="AU208">
        <v>0.1</v>
      </c>
      <c r="AV208">
        <v>96</v>
      </c>
      <c r="AW208">
        <v>1.32</v>
      </c>
      <c r="AX208">
        <v>6.3E-2</v>
      </c>
      <c r="AY208">
        <v>10.5</v>
      </c>
      <c r="AZ208">
        <v>67.8</v>
      </c>
      <c r="BA208">
        <v>1.48</v>
      </c>
      <c r="BB208">
        <v>169.4</v>
      </c>
      <c r="BC208">
        <v>0.129</v>
      </c>
      <c r="BD208">
        <v>7</v>
      </c>
      <c r="BE208">
        <v>2.3199999999999998</v>
      </c>
      <c r="BF208">
        <v>2.5999999999999999E-2</v>
      </c>
      <c r="BG208">
        <v>0.1</v>
      </c>
      <c r="BH208">
        <v>0.05</v>
      </c>
      <c r="BI208">
        <v>10.8</v>
      </c>
      <c r="BJ208">
        <v>0.08</v>
      </c>
      <c r="BK208">
        <v>0.03</v>
      </c>
      <c r="BL208">
        <v>65</v>
      </c>
      <c r="BM208">
        <v>0.8</v>
      </c>
      <c r="BN208">
        <v>0.04</v>
      </c>
      <c r="BO208">
        <v>6.9</v>
      </c>
      <c r="BP208">
        <v>0.83</v>
      </c>
      <c r="BQ208">
        <v>0.05</v>
      </c>
      <c r="BR208">
        <v>0.11</v>
      </c>
      <c r="BS208">
        <v>1.07</v>
      </c>
      <c r="BT208">
        <v>7.4</v>
      </c>
      <c r="BU208">
        <v>1.1000000000000001</v>
      </c>
      <c r="BV208">
        <v>2.5000000000000001E-2</v>
      </c>
      <c r="BW208">
        <v>5.2</v>
      </c>
      <c r="BX208">
        <v>13.61</v>
      </c>
      <c r="BY208">
        <v>23.9</v>
      </c>
      <c r="BZ208">
        <v>0.02</v>
      </c>
      <c r="CA208">
        <v>0.5</v>
      </c>
      <c r="CB208">
        <v>0.5</v>
      </c>
      <c r="CC208">
        <v>16.399999999999999</v>
      </c>
      <c r="CD208">
        <v>14</v>
      </c>
      <c r="CE208">
        <v>2</v>
      </c>
      <c r="CF208" s="108">
        <f t="shared" si="22"/>
        <v>20.8</v>
      </c>
      <c r="CG208" s="108">
        <f t="shared" si="23"/>
        <v>139.69999999999996</v>
      </c>
      <c r="CH208" s="108">
        <f t="shared" si="24"/>
        <v>191.82999999999998</v>
      </c>
      <c r="CI208" s="108">
        <f t="shared" si="25"/>
        <v>888.91</v>
      </c>
      <c r="CJ208" s="108">
        <f t="shared" si="26"/>
        <v>545.54</v>
      </c>
      <c r="CK208" s="108">
        <f t="shared" si="27"/>
        <v>761.28</v>
      </c>
    </row>
    <row r="209" spans="1:89" ht="30" x14ac:dyDescent="0.3">
      <c r="A209" s="78">
        <v>1531359</v>
      </c>
      <c r="B209" s="79" t="s">
        <v>68</v>
      </c>
      <c r="C209" s="79">
        <v>42608</v>
      </c>
      <c r="D209" s="80" t="s">
        <v>28</v>
      </c>
      <c r="E209" s="100" t="s">
        <v>26</v>
      </c>
      <c r="F209" s="80"/>
      <c r="G209" s="80" t="s">
        <v>67</v>
      </c>
      <c r="H209" s="81">
        <v>589231</v>
      </c>
      <c r="I209" s="81">
        <v>6807319</v>
      </c>
      <c r="J209" s="82">
        <v>1284</v>
      </c>
      <c r="K209" s="81" t="s">
        <v>20</v>
      </c>
      <c r="L209" s="100" t="s">
        <v>50</v>
      </c>
      <c r="M209" s="81">
        <v>0.2</v>
      </c>
      <c r="N209" s="81" t="s">
        <v>30</v>
      </c>
      <c r="O209" s="80"/>
      <c r="P209" s="83">
        <v>0</v>
      </c>
      <c r="Q209" s="83">
        <v>0.35</v>
      </c>
      <c r="R209" s="83">
        <v>0.35</v>
      </c>
      <c r="S209" s="83">
        <v>0.2</v>
      </c>
      <c r="T209" s="83">
        <v>0.1</v>
      </c>
      <c r="U209" s="83">
        <v>0</v>
      </c>
      <c r="V209" s="83">
        <f t="shared" si="21"/>
        <v>0.99999999999999989</v>
      </c>
      <c r="W209" s="81"/>
      <c r="X209" s="81" t="s">
        <v>37</v>
      </c>
      <c r="Y209" s="81" t="s">
        <v>44</v>
      </c>
      <c r="Z209" s="81" t="s">
        <v>48</v>
      </c>
      <c r="AA209" s="81"/>
      <c r="AB209">
        <v>1531359</v>
      </c>
      <c r="AC209" t="s">
        <v>20</v>
      </c>
      <c r="AD209" t="s">
        <v>857</v>
      </c>
      <c r="AE209">
        <v>0.99</v>
      </c>
      <c r="AF209">
        <v>167.14</v>
      </c>
      <c r="AG209">
        <v>4.97</v>
      </c>
      <c r="AH209">
        <v>74.099999999999994</v>
      </c>
      <c r="AI209">
        <v>153</v>
      </c>
      <c r="AJ209">
        <v>66.8</v>
      </c>
      <c r="AK209">
        <v>27.1</v>
      </c>
      <c r="AL209">
        <v>828</v>
      </c>
      <c r="AM209">
        <v>4.43</v>
      </c>
      <c r="AN209">
        <v>6.9</v>
      </c>
      <c r="AO209">
        <v>0.4</v>
      </c>
      <c r="AP209">
        <v>5.3</v>
      </c>
      <c r="AQ209">
        <v>1.1000000000000001</v>
      </c>
      <c r="AR209">
        <v>47.4</v>
      </c>
      <c r="AS209">
        <v>0.22</v>
      </c>
      <c r="AT209">
        <v>0.55000000000000004</v>
      </c>
      <c r="AU209">
        <v>0.05</v>
      </c>
      <c r="AV209">
        <v>123</v>
      </c>
      <c r="AW209">
        <v>2.65</v>
      </c>
      <c r="AX209">
        <v>7.5999999999999998E-2</v>
      </c>
      <c r="AY209">
        <v>8.4</v>
      </c>
      <c r="AZ209">
        <v>71.900000000000006</v>
      </c>
      <c r="BA209">
        <v>2.09</v>
      </c>
      <c r="BB209">
        <v>134</v>
      </c>
      <c r="BC209">
        <v>0.22900000000000001</v>
      </c>
      <c r="BD209">
        <v>13</v>
      </c>
      <c r="BE209">
        <v>2.52</v>
      </c>
      <c r="BF209">
        <v>2.1999999999999999E-2</v>
      </c>
      <c r="BG209">
        <v>0.13</v>
      </c>
      <c r="BH209">
        <v>0.05</v>
      </c>
      <c r="BI209">
        <v>14.4</v>
      </c>
      <c r="BJ209">
        <v>0.06</v>
      </c>
      <c r="BK209">
        <v>0.04</v>
      </c>
      <c r="BL209">
        <v>128</v>
      </c>
      <c r="BM209">
        <v>0.7</v>
      </c>
      <c r="BN209">
        <v>0.03</v>
      </c>
      <c r="BO209">
        <v>7.5</v>
      </c>
      <c r="BP209">
        <v>0.8</v>
      </c>
      <c r="BQ209">
        <v>0.05</v>
      </c>
      <c r="BR209">
        <v>0.3</v>
      </c>
      <c r="BS209">
        <v>1.49</v>
      </c>
      <c r="BT209">
        <v>5.2</v>
      </c>
      <c r="BU209">
        <v>2</v>
      </c>
      <c r="BV209">
        <v>2.5000000000000001E-2</v>
      </c>
      <c r="BW209">
        <v>13.2</v>
      </c>
      <c r="BX209">
        <v>15.69</v>
      </c>
      <c r="BY209">
        <v>18.8</v>
      </c>
      <c r="BZ209">
        <v>0.05</v>
      </c>
      <c r="CA209">
        <v>0.5</v>
      </c>
      <c r="CB209">
        <v>0.4</v>
      </c>
      <c r="CC209">
        <v>16.2</v>
      </c>
      <c r="CD209">
        <v>20</v>
      </c>
      <c r="CE209">
        <v>4</v>
      </c>
      <c r="CF209" s="108">
        <f t="shared" si="22"/>
        <v>29.3</v>
      </c>
      <c r="CG209" s="108">
        <f t="shared" si="23"/>
        <v>143.44</v>
      </c>
      <c r="CH209" s="108">
        <f t="shared" si="24"/>
        <v>294.64000000000004</v>
      </c>
      <c r="CI209" s="108">
        <f t="shared" si="25"/>
        <v>1023.77</v>
      </c>
      <c r="CJ209" s="108">
        <f t="shared" si="26"/>
        <v>600.01</v>
      </c>
      <c r="CK209" s="108">
        <f t="shared" si="27"/>
        <v>927.31999999999994</v>
      </c>
    </row>
    <row r="210" spans="1:89" ht="30" x14ac:dyDescent="0.3">
      <c r="A210" s="78">
        <v>1531360</v>
      </c>
      <c r="B210" s="82" t="s">
        <v>68</v>
      </c>
      <c r="C210" s="79">
        <v>42608</v>
      </c>
      <c r="D210" s="80" t="s">
        <v>28</v>
      </c>
      <c r="E210" s="100" t="s">
        <v>26</v>
      </c>
      <c r="F210" s="80"/>
      <c r="G210" s="80" t="s">
        <v>67</v>
      </c>
      <c r="H210" s="81">
        <v>589181</v>
      </c>
      <c r="I210" s="81">
        <v>6807346</v>
      </c>
      <c r="J210" s="82">
        <v>1286</v>
      </c>
      <c r="K210" s="81" t="s">
        <v>20</v>
      </c>
      <c r="L210" s="100" t="s">
        <v>35</v>
      </c>
      <c r="M210" s="81">
        <v>0.3</v>
      </c>
      <c r="N210" s="81" t="s">
        <v>30</v>
      </c>
      <c r="O210" s="80"/>
      <c r="P210" s="83">
        <v>0</v>
      </c>
      <c r="Q210" s="83">
        <v>0.25</v>
      </c>
      <c r="R210" s="83">
        <v>0.2</v>
      </c>
      <c r="S210" s="83">
        <v>0.25</v>
      </c>
      <c r="T210" s="83">
        <v>0.3</v>
      </c>
      <c r="U210" s="83">
        <v>0</v>
      </c>
      <c r="V210" s="83">
        <f t="shared" si="21"/>
        <v>1</v>
      </c>
      <c r="W210" s="81" t="s">
        <v>31</v>
      </c>
      <c r="X210" s="81" t="s">
        <v>33</v>
      </c>
      <c r="Y210" s="81" t="s">
        <v>39</v>
      </c>
      <c r="Z210" s="81" t="s">
        <v>34</v>
      </c>
      <c r="AA210" s="81"/>
      <c r="AB210">
        <v>1531360</v>
      </c>
      <c r="AC210" t="s">
        <v>20</v>
      </c>
      <c r="AD210" t="s">
        <v>857</v>
      </c>
      <c r="AE210">
        <v>1.41</v>
      </c>
      <c r="AF210">
        <v>67.03</v>
      </c>
      <c r="AG210">
        <v>6.06</v>
      </c>
      <c r="AH210">
        <v>63.1</v>
      </c>
      <c r="AI210">
        <v>103</v>
      </c>
      <c r="AJ210">
        <v>27.6</v>
      </c>
      <c r="AK210">
        <v>13.8</v>
      </c>
      <c r="AL210">
        <v>698</v>
      </c>
      <c r="AM210">
        <v>2.5</v>
      </c>
      <c r="AN210">
        <v>11.6</v>
      </c>
      <c r="AO210">
        <v>0.8</v>
      </c>
      <c r="AP210">
        <v>4.5</v>
      </c>
      <c r="AQ210">
        <v>0.7</v>
      </c>
      <c r="AR210">
        <v>45.2</v>
      </c>
      <c r="AS210">
        <v>0.08</v>
      </c>
      <c r="AT210">
        <v>0.74</v>
      </c>
      <c r="AU210">
        <v>0.12</v>
      </c>
      <c r="AV210">
        <v>47</v>
      </c>
      <c r="AW210">
        <v>1.27</v>
      </c>
      <c r="AX210">
        <v>8.1000000000000003E-2</v>
      </c>
      <c r="AY210">
        <v>12.2</v>
      </c>
      <c r="AZ210">
        <v>32</v>
      </c>
      <c r="BA210">
        <v>0.7</v>
      </c>
      <c r="BB210">
        <v>135.1</v>
      </c>
      <c r="BC210">
        <v>0.04</v>
      </c>
      <c r="BD210">
        <v>3</v>
      </c>
      <c r="BE210">
        <v>1.5</v>
      </c>
      <c r="BF210">
        <v>2.7E-2</v>
      </c>
      <c r="BG210">
        <v>0.05</v>
      </c>
      <c r="BH210">
        <v>0.05</v>
      </c>
      <c r="BI210">
        <v>4.5</v>
      </c>
      <c r="BJ210">
        <v>0.09</v>
      </c>
      <c r="BK210">
        <v>0.08</v>
      </c>
      <c r="BL210">
        <v>53</v>
      </c>
      <c r="BM210">
        <v>0.6</v>
      </c>
      <c r="BN210">
        <v>0.03</v>
      </c>
      <c r="BO210">
        <v>4.3</v>
      </c>
      <c r="BP210">
        <v>0.84</v>
      </c>
      <c r="BQ210">
        <v>0.05</v>
      </c>
      <c r="BR210">
        <v>0.06</v>
      </c>
      <c r="BS210">
        <v>0.99</v>
      </c>
      <c r="BT210">
        <v>6.4</v>
      </c>
      <c r="BU210">
        <v>0.5</v>
      </c>
      <c r="BV210">
        <v>2.5000000000000001E-2</v>
      </c>
      <c r="BW210">
        <v>2.7</v>
      </c>
      <c r="BX210">
        <v>10.86</v>
      </c>
      <c r="BY210">
        <v>25.2</v>
      </c>
      <c r="BZ210">
        <v>0.03</v>
      </c>
      <c r="CA210">
        <v>0.5</v>
      </c>
      <c r="CB210">
        <v>0.3</v>
      </c>
      <c r="CC210">
        <v>11.5</v>
      </c>
      <c r="CD210">
        <v>5</v>
      </c>
      <c r="CE210">
        <v>1</v>
      </c>
      <c r="CF210" s="108">
        <f t="shared" si="22"/>
        <v>10.5</v>
      </c>
      <c r="CG210" s="108">
        <f t="shared" si="23"/>
        <v>61.570000000000007</v>
      </c>
      <c r="CH210" s="108">
        <f t="shared" si="24"/>
        <v>173.73</v>
      </c>
      <c r="CI210" s="108">
        <f t="shared" si="25"/>
        <v>889.17000000000007</v>
      </c>
      <c r="CJ210" s="108">
        <f t="shared" si="26"/>
        <v>401.89</v>
      </c>
      <c r="CK210" s="108">
        <f t="shared" si="27"/>
        <v>743.31</v>
      </c>
    </row>
    <row r="211" spans="1:89" ht="30" x14ac:dyDescent="0.3">
      <c r="A211" s="78">
        <v>1531361</v>
      </c>
      <c r="B211" s="79" t="s">
        <v>68</v>
      </c>
      <c r="C211" s="79">
        <v>42608</v>
      </c>
      <c r="D211" s="80" t="s">
        <v>28</v>
      </c>
      <c r="E211" s="100" t="s">
        <v>26</v>
      </c>
      <c r="F211" s="80"/>
      <c r="G211" s="80" t="s">
        <v>67</v>
      </c>
      <c r="H211" s="81">
        <v>589132</v>
      </c>
      <c r="I211" s="81">
        <v>6807351</v>
      </c>
      <c r="J211" s="82">
        <v>1282</v>
      </c>
      <c r="K211" s="81" t="s">
        <v>20</v>
      </c>
      <c r="L211" s="100" t="s">
        <v>35</v>
      </c>
      <c r="M211" s="81">
        <v>0.3</v>
      </c>
      <c r="N211" s="81" t="s">
        <v>30</v>
      </c>
      <c r="O211" s="80"/>
      <c r="P211" s="83">
        <v>0</v>
      </c>
      <c r="Q211" s="83">
        <v>0.35</v>
      </c>
      <c r="R211" s="83">
        <v>0.35</v>
      </c>
      <c r="S211" s="83">
        <v>0.1</v>
      </c>
      <c r="T211" s="83">
        <v>0.2</v>
      </c>
      <c r="U211" s="83">
        <v>0</v>
      </c>
      <c r="V211" s="83">
        <f t="shared" si="21"/>
        <v>1</v>
      </c>
      <c r="W211" s="81" t="s">
        <v>31</v>
      </c>
      <c r="X211" s="81" t="s">
        <v>37</v>
      </c>
      <c r="Y211" s="81" t="s">
        <v>45</v>
      </c>
      <c r="Z211" s="81" t="s">
        <v>34</v>
      </c>
      <c r="AA211" s="81"/>
      <c r="AB211">
        <v>1531361</v>
      </c>
      <c r="AC211" t="s">
        <v>20</v>
      </c>
      <c r="AD211" t="s">
        <v>857</v>
      </c>
      <c r="AE211">
        <v>1.27</v>
      </c>
      <c r="AF211">
        <v>106.46</v>
      </c>
      <c r="AG211">
        <v>5.55</v>
      </c>
      <c r="AH211">
        <v>44.1</v>
      </c>
      <c r="AI211">
        <v>107</v>
      </c>
      <c r="AJ211">
        <v>25.8</v>
      </c>
      <c r="AK211">
        <v>10.9</v>
      </c>
      <c r="AL211">
        <v>351</v>
      </c>
      <c r="AM211">
        <v>2.13</v>
      </c>
      <c r="AN211">
        <v>8.9</v>
      </c>
      <c r="AO211">
        <v>1.1000000000000001</v>
      </c>
      <c r="AP211">
        <v>5.2</v>
      </c>
      <c r="AQ211">
        <v>0.6</v>
      </c>
      <c r="AR211">
        <v>48.3</v>
      </c>
      <c r="AS211">
        <v>0.08</v>
      </c>
      <c r="AT211">
        <v>0.8</v>
      </c>
      <c r="AU211">
        <v>0.1</v>
      </c>
      <c r="AV211">
        <v>37</v>
      </c>
      <c r="AW211">
        <v>1.25</v>
      </c>
      <c r="AX211">
        <v>0.107</v>
      </c>
      <c r="AY211">
        <v>23.3</v>
      </c>
      <c r="AZ211">
        <v>27.3</v>
      </c>
      <c r="BA211">
        <v>0.51</v>
      </c>
      <c r="BB211">
        <v>133.69999999999999</v>
      </c>
      <c r="BC211">
        <v>0.03</v>
      </c>
      <c r="BD211">
        <v>4</v>
      </c>
      <c r="BE211">
        <v>1.57</v>
      </c>
      <c r="BF211">
        <v>3.5999999999999997E-2</v>
      </c>
      <c r="BG211">
        <v>0.05</v>
      </c>
      <c r="BH211">
        <v>0.05</v>
      </c>
      <c r="BI211">
        <v>5.3</v>
      </c>
      <c r="BJ211">
        <v>0.08</v>
      </c>
      <c r="BK211">
        <v>0.1</v>
      </c>
      <c r="BL211">
        <v>65</v>
      </c>
      <c r="BM211">
        <v>0.8</v>
      </c>
      <c r="BN211">
        <v>0.02</v>
      </c>
      <c r="BO211">
        <v>3.6</v>
      </c>
      <c r="BP211">
        <v>0.76</v>
      </c>
      <c r="BQ211">
        <v>0.05</v>
      </c>
      <c r="BR211">
        <v>0.04</v>
      </c>
      <c r="BS211">
        <v>0.85</v>
      </c>
      <c r="BT211">
        <v>5</v>
      </c>
      <c r="BU211">
        <v>0.4</v>
      </c>
      <c r="BV211">
        <v>2.5000000000000001E-2</v>
      </c>
      <c r="BW211">
        <v>2.5</v>
      </c>
      <c r="BX211">
        <v>24.58</v>
      </c>
      <c r="BY211">
        <v>38.9</v>
      </c>
      <c r="BZ211">
        <v>0.01</v>
      </c>
      <c r="CA211">
        <v>0.5</v>
      </c>
      <c r="CB211">
        <v>0.7</v>
      </c>
      <c r="CC211">
        <v>7.8</v>
      </c>
      <c r="CD211">
        <v>5</v>
      </c>
      <c r="CE211">
        <v>1</v>
      </c>
      <c r="CF211" s="108">
        <f t="shared" si="22"/>
        <v>11.2</v>
      </c>
      <c r="CG211" s="108">
        <f t="shared" si="23"/>
        <v>54.86</v>
      </c>
      <c r="CH211" s="108">
        <f t="shared" si="24"/>
        <v>187.95000000000002</v>
      </c>
      <c r="CI211" s="108">
        <f t="shared" si="25"/>
        <v>541.89</v>
      </c>
      <c r="CJ211" s="108">
        <f t="shared" si="26"/>
        <v>422.61</v>
      </c>
      <c r="CK211" s="108">
        <f t="shared" si="27"/>
        <v>391.1</v>
      </c>
    </row>
    <row r="212" spans="1:89" ht="30" x14ac:dyDescent="0.3">
      <c r="A212" s="78">
        <v>1531362</v>
      </c>
      <c r="B212" s="82" t="s">
        <v>68</v>
      </c>
      <c r="C212" s="79">
        <v>42608</v>
      </c>
      <c r="D212" s="80" t="s">
        <v>28</v>
      </c>
      <c r="E212" s="100" t="s">
        <v>26</v>
      </c>
      <c r="F212" s="80"/>
      <c r="G212" s="80" t="s">
        <v>67</v>
      </c>
      <c r="H212" s="81">
        <v>589091</v>
      </c>
      <c r="I212" s="81">
        <v>6807380</v>
      </c>
      <c r="J212" s="82">
        <v>1277</v>
      </c>
      <c r="K212" s="81" t="s">
        <v>20</v>
      </c>
      <c r="L212" s="100" t="s">
        <v>51</v>
      </c>
      <c r="M212" s="81">
        <v>0.3</v>
      </c>
      <c r="N212" s="81" t="s">
        <v>30</v>
      </c>
      <c r="O212" s="80"/>
      <c r="P212" s="83">
        <v>0</v>
      </c>
      <c r="Q212" s="83">
        <v>0.25</v>
      </c>
      <c r="R212" s="83">
        <v>0.25</v>
      </c>
      <c r="S212" s="83">
        <v>0.2</v>
      </c>
      <c r="T212" s="83">
        <v>0.3</v>
      </c>
      <c r="U212" s="83">
        <v>0</v>
      </c>
      <c r="V212" s="83">
        <f t="shared" si="21"/>
        <v>1</v>
      </c>
      <c r="W212" s="81"/>
      <c r="X212" s="81" t="s">
        <v>37</v>
      </c>
      <c r="Y212" s="81" t="s">
        <v>46</v>
      </c>
      <c r="Z212" s="80" t="s">
        <v>47</v>
      </c>
      <c r="AA212" s="81"/>
      <c r="AB212">
        <v>1531362</v>
      </c>
      <c r="AC212" t="s">
        <v>20</v>
      </c>
      <c r="AD212" t="s">
        <v>857</v>
      </c>
      <c r="AE212">
        <v>1.18</v>
      </c>
      <c r="AF212">
        <v>37.22</v>
      </c>
      <c r="AG212">
        <v>5.28</v>
      </c>
      <c r="AH212">
        <v>56.2</v>
      </c>
      <c r="AI212">
        <v>73</v>
      </c>
      <c r="AJ212">
        <v>25.5</v>
      </c>
      <c r="AK212">
        <v>12.2</v>
      </c>
      <c r="AL212">
        <v>576</v>
      </c>
      <c r="AM212">
        <v>1.93</v>
      </c>
      <c r="AN212">
        <v>7.7</v>
      </c>
      <c r="AO212">
        <v>0.6</v>
      </c>
      <c r="AP212">
        <v>3.5</v>
      </c>
      <c r="AQ212">
        <v>0.6</v>
      </c>
      <c r="AR212">
        <v>56.2</v>
      </c>
      <c r="AS212">
        <v>0.28999999999999998</v>
      </c>
      <c r="AT212">
        <v>0.71</v>
      </c>
      <c r="AU212">
        <v>0.1</v>
      </c>
      <c r="AV212">
        <v>35</v>
      </c>
      <c r="AW212">
        <v>2.23</v>
      </c>
      <c r="AX212">
        <v>8.2000000000000003E-2</v>
      </c>
      <c r="AY212">
        <v>11.1</v>
      </c>
      <c r="AZ212">
        <v>25</v>
      </c>
      <c r="BA212">
        <v>0.59</v>
      </c>
      <c r="BB212">
        <v>149.5</v>
      </c>
      <c r="BC212">
        <v>0.03</v>
      </c>
      <c r="BD212">
        <v>5</v>
      </c>
      <c r="BE212">
        <v>1.1100000000000001</v>
      </c>
      <c r="BF212">
        <v>3.2000000000000001E-2</v>
      </c>
      <c r="BG212">
        <v>0.05</v>
      </c>
      <c r="BH212">
        <v>0.1</v>
      </c>
      <c r="BI212">
        <v>2.8</v>
      </c>
      <c r="BJ212">
        <v>0.09</v>
      </c>
      <c r="BK212">
        <v>0.12</v>
      </c>
      <c r="BL212">
        <v>44</v>
      </c>
      <c r="BM212">
        <v>0.7</v>
      </c>
      <c r="BN212">
        <v>0.03</v>
      </c>
      <c r="BO212">
        <v>3.2</v>
      </c>
      <c r="BP212">
        <v>0.65</v>
      </c>
      <c r="BQ212">
        <v>0.05</v>
      </c>
      <c r="BR212">
        <v>0.06</v>
      </c>
      <c r="BS212">
        <v>0.93</v>
      </c>
      <c r="BT212">
        <v>4.7</v>
      </c>
      <c r="BU212">
        <v>0.5</v>
      </c>
      <c r="BV212">
        <v>2.5000000000000001E-2</v>
      </c>
      <c r="BW212">
        <v>2.9</v>
      </c>
      <c r="BX212">
        <v>7.39</v>
      </c>
      <c r="BY212">
        <v>24.6</v>
      </c>
      <c r="BZ212">
        <v>0.01</v>
      </c>
      <c r="CA212">
        <v>0.5</v>
      </c>
      <c r="CB212">
        <v>0.3</v>
      </c>
      <c r="CC212">
        <v>7.7</v>
      </c>
      <c r="CD212">
        <v>5</v>
      </c>
      <c r="CE212">
        <v>1</v>
      </c>
      <c r="CF212" s="108">
        <f t="shared" si="22"/>
        <v>9.5</v>
      </c>
      <c r="CG212" s="108">
        <f t="shared" si="23"/>
        <v>53.32</v>
      </c>
      <c r="CH212" s="108">
        <f t="shared" si="24"/>
        <v>129.92999999999998</v>
      </c>
      <c r="CI212" s="108">
        <f t="shared" si="25"/>
        <v>791.15000000000009</v>
      </c>
      <c r="CJ212" s="108">
        <f t="shared" si="26"/>
        <v>346.7</v>
      </c>
      <c r="CK212" s="108">
        <f t="shared" si="27"/>
        <v>616.80999999999995</v>
      </c>
    </row>
    <row r="213" spans="1:89" ht="30" x14ac:dyDescent="0.3">
      <c r="A213" s="78">
        <v>1531363</v>
      </c>
      <c r="B213" s="79" t="s">
        <v>68</v>
      </c>
      <c r="C213" s="79">
        <v>42608</v>
      </c>
      <c r="D213" s="80" t="s">
        <v>28</v>
      </c>
      <c r="E213" s="100" t="s">
        <v>26</v>
      </c>
      <c r="F213" s="80"/>
      <c r="G213" s="80" t="s">
        <v>67</v>
      </c>
      <c r="H213" s="81">
        <v>589048</v>
      </c>
      <c r="I213" s="81">
        <v>6807410</v>
      </c>
      <c r="J213" s="82">
        <v>1269</v>
      </c>
      <c r="K213" s="81" t="s">
        <v>20</v>
      </c>
      <c r="L213" s="100" t="s">
        <v>52</v>
      </c>
      <c r="M213" s="81">
        <v>0.3</v>
      </c>
      <c r="N213" s="81" t="s">
        <v>30</v>
      </c>
      <c r="O213" s="80"/>
      <c r="P213" s="83">
        <v>0</v>
      </c>
      <c r="Q213" s="83">
        <v>0.3</v>
      </c>
      <c r="R213" s="83">
        <v>0</v>
      </c>
      <c r="S213" s="83">
        <v>0.4</v>
      </c>
      <c r="T213" s="83">
        <v>0.3</v>
      </c>
      <c r="U213" s="83">
        <v>0</v>
      </c>
      <c r="V213" s="83">
        <f t="shared" si="21"/>
        <v>1</v>
      </c>
      <c r="W213" s="81"/>
      <c r="X213" s="81" t="s">
        <v>37</v>
      </c>
      <c r="Y213" s="81" t="s">
        <v>43</v>
      </c>
      <c r="Z213" s="80" t="s">
        <v>34</v>
      </c>
      <c r="AA213" s="81"/>
      <c r="AB213">
        <v>1531363</v>
      </c>
      <c r="AC213" t="s">
        <v>20</v>
      </c>
      <c r="AD213" t="s">
        <v>857</v>
      </c>
      <c r="AE213">
        <v>0.47</v>
      </c>
      <c r="AF213">
        <v>41.59</v>
      </c>
      <c r="AG213">
        <v>3.82</v>
      </c>
      <c r="AH213">
        <v>29.4</v>
      </c>
      <c r="AI213">
        <v>84</v>
      </c>
      <c r="AJ213">
        <v>21.1</v>
      </c>
      <c r="AK213">
        <v>5.9</v>
      </c>
      <c r="AL213">
        <v>199</v>
      </c>
      <c r="AM213">
        <v>1.22</v>
      </c>
      <c r="AN213">
        <v>7.4</v>
      </c>
      <c r="AO213">
        <v>0.6</v>
      </c>
      <c r="AP213">
        <v>34.200000000000003</v>
      </c>
      <c r="AQ213">
        <v>0.2</v>
      </c>
      <c r="AR213">
        <v>37.299999999999997</v>
      </c>
      <c r="AS213">
        <v>0.14000000000000001</v>
      </c>
      <c r="AT213">
        <v>0.46</v>
      </c>
      <c r="AU213">
        <v>0.08</v>
      </c>
      <c r="AV213">
        <v>22</v>
      </c>
      <c r="AW213">
        <v>1.53</v>
      </c>
      <c r="AX213">
        <v>6.2E-2</v>
      </c>
      <c r="AY213">
        <v>6.1</v>
      </c>
      <c r="AZ213">
        <v>14.3</v>
      </c>
      <c r="BA213">
        <v>0.33</v>
      </c>
      <c r="BB213">
        <v>87.8</v>
      </c>
      <c r="BC213">
        <v>2.5000000000000001E-2</v>
      </c>
      <c r="BD213">
        <v>4</v>
      </c>
      <c r="BE213">
        <v>0.68</v>
      </c>
      <c r="BF213">
        <v>3.3000000000000002E-2</v>
      </c>
      <c r="BG213">
        <v>0.04</v>
      </c>
      <c r="BH213">
        <v>0.05</v>
      </c>
      <c r="BI213">
        <v>1.5</v>
      </c>
      <c r="BJ213">
        <v>0.05</v>
      </c>
      <c r="BK213">
        <v>0.08</v>
      </c>
      <c r="BL213">
        <v>34</v>
      </c>
      <c r="BM213">
        <v>0.6</v>
      </c>
      <c r="BN213">
        <v>0.02</v>
      </c>
      <c r="BO213">
        <v>2.2000000000000002</v>
      </c>
      <c r="BP213">
        <v>0.37</v>
      </c>
      <c r="BQ213">
        <v>0.05</v>
      </c>
      <c r="BR213">
        <v>0.04</v>
      </c>
      <c r="BS213">
        <v>0.56000000000000005</v>
      </c>
      <c r="BT213">
        <v>3.3</v>
      </c>
      <c r="BU213">
        <v>0.2</v>
      </c>
      <c r="BV213">
        <v>2.5000000000000001E-2</v>
      </c>
      <c r="BW213">
        <v>1.9</v>
      </c>
      <c r="BX213">
        <v>5.66</v>
      </c>
      <c r="BY213">
        <v>12.2</v>
      </c>
      <c r="BZ213">
        <v>0.01</v>
      </c>
      <c r="CA213">
        <v>0.5</v>
      </c>
      <c r="CB213">
        <v>0.1</v>
      </c>
      <c r="CC213">
        <v>3.9</v>
      </c>
      <c r="CD213">
        <v>5</v>
      </c>
      <c r="CE213">
        <v>1</v>
      </c>
      <c r="CF213" s="108">
        <f t="shared" si="22"/>
        <v>40.200000000000003</v>
      </c>
      <c r="CG213" s="108">
        <f t="shared" si="23"/>
        <v>37.260000000000005</v>
      </c>
      <c r="CH213" s="108">
        <f t="shared" si="24"/>
        <v>160.86000000000001</v>
      </c>
      <c r="CI213" s="108">
        <f t="shared" si="25"/>
        <v>330.48</v>
      </c>
      <c r="CJ213" s="108">
        <f t="shared" si="26"/>
        <v>267.70999999999998</v>
      </c>
      <c r="CK213" s="108">
        <f t="shared" si="27"/>
        <v>227.69</v>
      </c>
    </row>
    <row r="214" spans="1:89" ht="30" x14ac:dyDescent="0.3">
      <c r="A214" s="78">
        <v>1531370</v>
      </c>
      <c r="B214" s="82" t="s">
        <v>71</v>
      </c>
      <c r="C214" s="79">
        <v>42616</v>
      </c>
      <c r="D214" s="80" t="s">
        <v>28</v>
      </c>
      <c r="E214" s="100" t="s">
        <v>89</v>
      </c>
      <c r="F214" s="80"/>
      <c r="G214" s="80" t="s">
        <v>67</v>
      </c>
      <c r="H214" s="81">
        <v>590325</v>
      </c>
      <c r="I214" s="81">
        <v>6804904</v>
      </c>
      <c r="J214" s="82">
        <v>1151</v>
      </c>
      <c r="K214" s="81" t="s">
        <v>20</v>
      </c>
      <c r="L214" s="101" t="s">
        <v>29</v>
      </c>
      <c r="M214" s="81">
        <v>0.35</v>
      </c>
      <c r="N214" s="81" t="s">
        <v>30</v>
      </c>
      <c r="O214" s="81"/>
      <c r="P214" s="84">
        <v>0.3</v>
      </c>
      <c r="Q214" s="84">
        <v>0</v>
      </c>
      <c r="R214" s="84">
        <v>0</v>
      </c>
      <c r="S214" s="84">
        <v>0</v>
      </c>
      <c r="T214" s="84">
        <v>0</v>
      </c>
      <c r="U214" s="84">
        <v>0.7</v>
      </c>
      <c r="V214" s="84">
        <f t="shared" si="21"/>
        <v>1</v>
      </c>
      <c r="W214" s="81" t="s">
        <v>31</v>
      </c>
      <c r="X214" s="81" t="s">
        <v>37</v>
      </c>
      <c r="Y214" s="81" t="s">
        <v>39</v>
      </c>
      <c r="Z214" s="80" t="s">
        <v>90</v>
      </c>
      <c r="AA214" s="81"/>
      <c r="AB214">
        <v>1531370</v>
      </c>
      <c r="AC214" t="s">
        <v>20</v>
      </c>
      <c r="AD214" t="s">
        <v>857</v>
      </c>
      <c r="AE214">
        <v>1.21</v>
      </c>
      <c r="AF214">
        <v>117.67</v>
      </c>
      <c r="AG214">
        <v>7.48</v>
      </c>
      <c r="AH214">
        <v>76.7</v>
      </c>
      <c r="AI214">
        <v>158</v>
      </c>
      <c r="AJ214">
        <v>338.7</v>
      </c>
      <c r="AK214">
        <v>41.3</v>
      </c>
      <c r="AL214">
        <v>821</v>
      </c>
      <c r="AM214">
        <v>4.0999999999999996</v>
      </c>
      <c r="AN214">
        <v>10.199999999999999</v>
      </c>
      <c r="AO214">
        <v>0.6</v>
      </c>
      <c r="AP214">
        <v>7.3</v>
      </c>
      <c r="AQ214">
        <v>1.5</v>
      </c>
      <c r="AR214">
        <v>47.2</v>
      </c>
      <c r="AS214">
        <v>0.23</v>
      </c>
      <c r="AT214">
        <v>0.71</v>
      </c>
      <c r="AU214">
        <v>0.11</v>
      </c>
      <c r="AV214">
        <v>64</v>
      </c>
      <c r="AW214">
        <v>1.42</v>
      </c>
      <c r="AX214">
        <v>5.7000000000000002E-2</v>
      </c>
      <c r="AY214">
        <v>11.3</v>
      </c>
      <c r="AZ214">
        <v>159.80000000000001</v>
      </c>
      <c r="BA214">
        <v>3.95</v>
      </c>
      <c r="BB214">
        <v>121.5</v>
      </c>
      <c r="BC214">
        <v>6.4000000000000001E-2</v>
      </c>
      <c r="BD214">
        <v>11</v>
      </c>
      <c r="BE214">
        <v>1.85</v>
      </c>
      <c r="BF214">
        <v>2.1000000000000001E-2</v>
      </c>
      <c r="BG214">
        <v>0.13</v>
      </c>
      <c r="BH214">
        <v>0.05</v>
      </c>
      <c r="BI214">
        <v>7.3</v>
      </c>
      <c r="BJ214">
        <v>0.1</v>
      </c>
      <c r="BK214">
        <v>0.04</v>
      </c>
      <c r="BL214">
        <v>42</v>
      </c>
      <c r="BM214">
        <v>0.4</v>
      </c>
      <c r="BN214">
        <v>0.04</v>
      </c>
      <c r="BO214">
        <v>5.2</v>
      </c>
      <c r="BP214">
        <v>1.02</v>
      </c>
      <c r="BQ214">
        <v>0.05</v>
      </c>
      <c r="BR214">
        <v>7.0000000000000007E-2</v>
      </c>
      <c r="BS214">
        <v>0.97</v>
      </c>
      <c r="BT214">
        <v>10</v>
      </c>
      <c r="BU214">
        <v>1.8</v>
      </c>
      <c r="BV214">
        <v>2.5000000000000001E-2</v>
      </c>
      <c r="BW214">
        <v>3.7</v>
      </c>
      <c r="BX214">
        <v>11.21</v>
      </c>
      <c r="BY214">
        <v>23.7</v>
      </c>
      <c r="BZ214">
        <v>0.02</v>
      </c>
      <c r="CA214">
        <v>0.5</v>
      </c>
      <c r="CB214">
        <v>0.6</v>
      </c>
      <c r="CC214">
        <v>15</v>
      </c>
      <c r="CD214">
        <v>5</v>
      </c>
      <c r="CE214">
        <v>3</v>
      </c>
      <c r="CF214" s="108">
        <f t="shared" si="22"/>
        <v>15.3</v>
      </c>
      <c r="CG214" s="108">
        <f t="shared" si="23"/>
        <v>503.87</v>
      </c>
      <c r="CH214" s="108">
        <f t="shared" si="24"/>
        <v>218.91000000000003</v>
      </c>
      <c r="CI214" s="108">
        <f t="shared" si="25"/>
        <v>1009.1700000000001</v>
      </c>
      <c r="CJ214" s="108">
        <f t="shared" si="26"/>
        <v>820.05</v>
      </c>
      <c r="CK214" s="108">
        <f t="shared" si="27"/>
        <v>1206.31</v>
      </c>
    </row>
    <row r="215" spans="1:89" ht="30" x14ac:dyDescent="0.3">
      <c r="A215" s="78">
        <v>1531371</v>
      </c>
      <c r="B215" s="82" t="s">
        <v>71</v>
      </c>
      <c r="C215" s="79">
        <v>42616</v>
      </c>
      <c r="D215" s="80" t="s">
        <v>28</v>
      </c>
      <c r="E215" s="100" t="s">
        <v>89</v>
      </c>
      <c r="F215" s="80"/>
      <c r="G215" s="80" t="s">
        <v>67</v>
      </c>
      <c r="H215" s="81">
        <v>590363</v>
      </c>
      <c r="I215" s="81">
        <v>6804871</v>
      </c>
      <c r="J215" s="82">
        <v>1152</v>
      </c>
      <c r="K215" s="81" t="s">
        <v>20</v>
      </c>
      <c r="L215" s="101" t="s">
        <v>29</v>
      </c>
      <c r="M215" s="81">
        <v>0.45</v>
      </c>
      <c r="N215" s="81" t="s">
        <v>21</v>
      </c>
      <c r="O215" s="81"/>
      <c r="P215" s="84">
        <v>0.2</v>
      </c>
      <c r="Q215" s="84">
        <v>0</v>
      </c>
      <c r="R215" s="84">
        <v>0</v>
      </c>
      <c r="S215" s="84">
        <v>0.8</v>
      </c>
      <c r="T215" s="84">
        <v>0</v>
      </c>
      <c r="U215" s="84">
        <v>0</v>
      </c>
      <c r="V215" s="84">
        <f t="shared" si="21"/>
        <v>1</v>
      </c>
      <c r="W215" s="81" t="s">
        <v>31</v>
      </c>
      <c r="X215" s="81" t="s">
        <v>37</v>
      </c>
      <c r="Y215" s="81" t="s">
        <v>39</v>
      </c>
      <c r="Z215" s="80" t="s">
        <v>90</v>
      </c>
      <c r="AA215" s="81"/>
      <c r="AB215">
        <v>1531371</v>
      </c>
      <c r="AC215" t="s">
        <v>20</v>
      </c>
      <c r="AD215" t="s">
        <v>857</v>
      </c>
      <c r="AE215">
        <v>1.04</v>
      </c>
      <c r="AF215">
        <v>118.73</v>
      </c>
      <c r="AG215">
        <v>9.11</v>
      </c>
      <c r="AH215">
        <v>87</v>
      </c>
      <c r="AI215">
        <v>183</v>
      </c>
      <c r="AJ215">
        <v>463.6</v>
      </c>
      <c r="AK215">
        <v>49.5</v>
      </c>
      <c r="AL215">
        <v>950</v>
      </c>
      <c r="AM215">
        <v>4.1900000000000004</v>
      </c>
      <c r="AN215">
        <v>10.8</v>
      </c>
      <c r="AO215">
        <v>0.7</v>
      </c>
      <c r="AP215">
        <v>5.4</v>
      </c>
      <c r="AQ215">
        <v>1.6</v>
      </c>
      <c r="AR215">
        <v>43.7</v>
      </c>
      <c r="AS215">
        <v>0.28000000000000003</v>
      </c>
      <c r="AT215">
        <v>0.6</v>
      </c>
      <c r="AU215">
        <v>0.11</v>
      </c>
      <c r="AV215">
        <v>71</v>
      </c>
      <c r="AW215">
        <v>1.17</v>
      </c>
      <c r="AX215">
        <v>5.2999999999999999E-2</v>
      </c>
      <c r="AY215">
        <v>11</v>
      </c>
      <c r="AZ215">
        <v>222</v>
      </c>
      <c r="BA215">
        <v>3.75</v>
      </c>
      <c r="BB215">
        <v>146.30000000000001</v>
      </c>
      <c r="BC215">
        <v>6.5000000000000002E-2</v>
      </c>
      <c r="BD215">
        <v>10</v>
      </c>
      <c r="BE215">
        <v>2.27</v>
      </c>
      <c r="BF215">
        <v>2.7E-2</v>
      </c>
      <c r="BG215">
        <v>0.13</v>
      </c>
      <c r="BH215">
        <v>0.05</v>
      </c>
      <c r="BI215">
        <v>8.8000000000000007</v>
      </c>
      <c r="BJ215">
        <v>0.13</v>
      </c>
      <c r="BK215">
        <v>0.04</v>
      </c>
      <c r="BL215">
        <v>38</v>
      </c>
      <c r="BM215">
        <v>0.4</v>
      </c>
      <c r="BN215">
        <v>0.03</v>
      </c>
      <c r="BO215">
        <v>5.7</v>
      </c>
      <c r="BP215">
        <v>1.6</v>
      </c>
      <c r="BQ215">
        <v>0.05</v>
      </c>
      <c r="BR215">
        <v>0.05</v>
      </c>
      <c r="BS215">
        <v>0.86</v>
      </c>
      <c r="BT215">
        <v>11.3</v>
      </c>
      <c r="BU215">
        <v>2.2999999999999998</v>
      </c>
      <c r="BV215">
        <v>2.5000000000000001E-2</v>
      </c>
      <c r="BW215">
        <v>3.4</v>
      </c>
      <c r="BX215">
        <v>11.06</v>
      </c>
      <c r="BY215">
        <v>22.6</v>
      </c>
      <c r="BZ215">
        <v>0.03</v>
      </c>
      <c r="CA215">
        <v>0.5</v>
      </c>
      <c r="CB215">
        <v>0.5</v>
      </c>
      <c r="CC215">
        <v>37.200000000000003</v>
      </c>
      <c r="CD215">
        <v>5</v>
      </c>
      <c r="CE215">
        <v>3</v>
      </c>
      <c r="CF215" s="108">
        <f t="shared" si="22"/>
        <v>13.4</v>
      </c>
      <c r="CG215" s="108">
        <f t="shared" si="23"/>
        <v>690.52</v>
      </c>
      <c r="CH215" s="108">
        <f t="shared" si="24"/>
        <v>238.52000000000004</v>
      </c>
      <c r="CI215" s="108">
        <f t="shared" si="25"/>
        <v>1160.4100000000001</v>
      </c>
      <c r="CJ215" s="108">
        <f t="shared" si="26"/>
        <v>1007.74</v>
      </c>
      <c r="CK215" s="108">
        <f t="shared" si="27"/>
        <v>1468.3300000000002</v>
      </c>
    </row>
    <row r="216" spans="1:89" ht="30" x14ac:dyDescent="0.3">
      <c r="A216" s="78">
        <v>1531372</v>
      </c>
      <c r="B216" s="82" t="s">
        <v>71</v>
      </c>
      <c r="C216" s="79">
        <v>42616</v>
      </c>
      <c r="D216" s="80" t="s">
        <v>28</v>
      </c>
      <c r="E216" s="100" t="s">
        <v>89</v>
      </c>
      <c r="F216" s="80"/>
      <c r="G216" s="80" t="s">
        <v>67</v>
      </c>
      <c r="H216" s="81">
        <v>590408</v>
      </c>
      <c r="I216" s="81">
        <v>6804860</v>
      </c>
      <c r="J216" s="82">
        <v>1153</v>
      </c>
      <c r="K216" s="81" t="s">
        <v>20</v>
      </c>
      <c r="L216" s="101" t="s">
        <v>29</v>
      </c>
      <c r="M216" s="81">
        <v>0.5</v>
      </c>
      <c r="N216" s="81" t="s">
        <v>21</v>
      </c>
      <c r="O216" s="81"/>
      <c r="P216" s="84">
        <v>0.2</v>
      </c>
      <c r="Q216" s="84">
        <v>0.1</v>
      </c>
      <c r="R216" s="84">
        <v>0</v>
      </c>
      <c r="S216" s="84">
        <v>0.6</v>
      </c>
      <c r="T216" s="84">
        <v>0.1</v>
      </c>
      <c r="U216" s="84">
        <v>0</v>
      </c>
      <c r="V216" s="84">
        <f t="shared" si="21"/>
        <v>1</v>
      </c>
      <c r="W216" s="81" t="s">
        <v>31</v>
      </c>
      <c r="X216" s="81" t="s">
        <v>37</v>
      </c>
      <c r="Y216" s="81" t="s">
        <v>92</v>
      </c>
      <c r="Z216" s="80" t="s">
        <v>90</v>
      </c>
      <c r="AA216" s="81"/>
      <c r="AB216">
        <v>1531372</v>
      </c>
      <c r="AC216" t="s">
        <v>20</v>
      </c>
      <c r="AD216" t="s">
        <v>857</v>
      </c>
      <c r="AE216">
        <v>0.66</v>
      </c>
      <c r="AF216">
        <v>71.59</v>
      </c>
      <c r="AG216">
        <v>6.66</v>
      </c>
      <c r="AH216">
        <v>77.2</v>
      </c>
      <c r="AI216">
        <v>153</v>
      </c>
      <c r="AJ216">
        <v>159.80000000000001</v>
      </c>
      <c r="AK216">
        <v>20.5</v>
      </c>
      <c r="AL216">
        <v>586</v>
      </c>
      <c r="AM216">
        <v>3.04</v>
      </c>
      <c r="AN216">
        <v>9.4</v>
      </c>
      <c r="AO216">
        <v>0.7</v>
      </c>
      <c r="AP216">
        <v>4.5</v>
      </c>
      <c r="AQ216">
        <v>1.4</v>
      </c>
      <c r="AR216">
        <v>48.5</v>
      </c>
      <c r="AS216">
        <v>0.21</v>
      </c>
      <c r="AT216">
        <v>0.63</v>
      </c>
      <c r="AU216">
        <v>0.12</v>
      </c>
      <c r="AV216">
        <v>56</v>
      </c>
      <c r="AW216">
        <v>1.23</v>
      </c>
      <c r="AX216">
        <v>6.0999999999999999E-2</v>
      </c>
      <c r="AY216">
        <v>12.7</v>
      </c>
      <c r="AZ216">
        <v>72.8</v>
      </c>
      <c r="BA216">
        <v>1.28</v>
      </c>
      <c r="BB216">
        <v>147.80000000000001</v>
      </c>
      <c r="BC216">
        <v>5.2999999999999999E-2</v>
      </c>
      <c r="BD216">
        <v>5</v>
      </c>
      <c r="BE216">
        <v>1.7</v>
      </c>
      <c r="BF216">
        <v>2.3E-2</v>
      </c>
      <c r="BG216">
        <v>0.13</v>
      </c>
      <c r="BH216">
        <v>0.05</v>
      </c>
      <c r="BI216">
        <v>5.9</v>
      </c>
      <c r="BJ216">
        <v>0.1</v>
      </c>
      <c r="BK216">
        <v>0.06</v>
      </c>
      <c r="BL216">
        <v>54</v>
      </c>
      <c r="BM216">
        <v>0.5</v>
      </c>
      <c r="BN216">
        <v>0.04</v>
      </c>
      <c r="BO216">
        <v>4.8</v>
      </c>
      <c r="BP216">
        <v>0.88</v>
      </c>
      <c r="BQ216">
        <v>0.05</v>
      </c>
      <c r="BR216">
        <v>0.08</v>
      </c>
      <c r="BS216">
        <v>1.07</v>
      </c>
      <c r="BT216">
        <v>10.8</v>
      </c>
      <c r="BU216">
        <v>1.2</v>
      </c>
      <c r="BV216">
        <v>2.5000000000000001E-2</v>
      </c>
      <c r="BW216">
        <v>4.0999999999999996</v>
      </c>
      <c r="BX216">
        <v>11.85</v>
      </c>
      <c r="BY216">
        <v>24.5</v>
      </c>
      <c r="BZ216">
        <v>0.02</v>
      </c>
      <c r="CA216">
        <v>0.5</v>
      </c>
      <c r="CB216">
        <v>0.4</v>
      </c>
      <c r="CC216">
        <v>15.5</v>
      </c>
      <c r="CD216">
        <v>5</v>
      </c>
      <c r="CE216">
        <v>1</v>
      </c>
      <c r="CF216" s="108">
        <f t="shared" si="22"/>
        <v>10.5</v>
      </c>
      <c r="CG216" s="108">
        <f t="shared" si="23"/>
        <v>235.11</v>
      </c>
      <c r="CH216" s="108">
        <f t="shared" si="24"/>
        <v>222.34</v>
      </c>
      <c r="CI216" s="108">
        <f t="shared" si="25"/>
        <v>798.64999999999986</v>
      </c>
      <c r="CJ216" s="108">
        <f t="shared" si="26"/>
        <v>616.04999999999995</v>
      </c>
      <c r="CK216" s="108">
        <f t="shared" si="27"/>
        <v>770</v>
      </c>
    </row>
    <row r="217" spans="1:89" ht="30" x14ac:dyDescent="0.3">
      <c r="A217" s="78">
        <v>1531373</v>
      </c>
      <c r="B217" s="82" t="s">
        <v>71</v>
      </c>
      <c r="C217" s="79">
        <v>42616</v>
      </c>
      <c r="D217" s="80" t="s">
        <v>28</v>
      </c>
      <c r="E217" s="100" t="s">
        <v>89</v>
      </c>
      <c r="F217" s="80"/>
      <c r="G217" s="80" t="s">
        <v>67</v>
      </c>
      <c r="H217" s="81">
        <v>590455</v>
      </c>
      <c r="I217" s="81">
        <v>6804848</v>
      </c>
      <c r="J217" s="82">
        <v>1152</v>
      </c>
      <c r="K217" s="81" t="s">
        <v>20</v>
      </c>
      <c r="L217" s="100" t="s">
        <v>91</v>
      </c>
      <c r="M217" s="81">
        <v>0.3</v>
      </c>
      <c r="N217" s="81" t="s">
        <v>57</v>
      </c>
      <c r="O217" s="81"/>
      <c r="P217" s="84">
        <v>0.2</v>
      </c>
      <c r="Q217" s="84">
        <v>0</v>
      </c>
      <c r="R217" s="84">
        <v>0</v>
      </c>
      <c r="S217" s="84">
        <v>0.6</v>
      </c>
      <c r="T217" s="84">
        <v>0.2</v>
      </c>
      <c r="U217" s="84">
        <v>0</v>
      </c>
      <c r="V217" s="84">
        <f t="shared" si="21"/>
        <v>1</v>
      </c>
      <c r="W217" s="81" t="s">
        <v>32</v>
      </c>
      <c r="X217" s="81" t="s">
        <v>37</v>
      </c>
      <c r="Y217" s="81" t="s">
        <v>92</v>
      </c>
      <c r="Z217" s="80" t="s">
        <v>90</v>
      </c>
      <c r="AA217" s="81"/>
      <c r="AB217">
        <v>1531373</v>
      </c>
      <c r="AC217" t="s">
        <v>20</v>
      </c>
      <c r="AD217" t="s">
        <v>857</v>
      </c>
      <c r="AE217">
        <v>0.78</v>
      </c>
      <c r="AF217">
        <v>62.13</v>
      </c>
      <c r="AG217">
        <v>6.29</v>
      </c>
      <c r="AH217">
        <v>82.6</v>
      </c>
      <c r="AI217">
        <v>114</v>
      </c>
      <c r="AJ217">
        <v>207.7</v>
      </c>
      <c r="AK217">
        <v>23.3</v>
      </c>
      <c r="AL217">
        <v>596</v>
      </c>
      <c r="AM217">
        <v>2.8</v>
      </c>
      <c r="AN217">
        <v>9.1999999999999993</v>
      </c>
      <c r="AO217">
        <v>0.6</v>
      </c>
      <c r="AP217">
        <v>4.4000000000000004</v>
      </c>
      <c r="AQ217">
        <v>1.2</v>
      </c>
      <c r="AR217">
        <v>50.1</v>
      </c>
      <c r="AS217">
        <v>0.32</v>
      </c>
      <c r="AT217">
        <v>0.63</v>
      </c>
      <c r="AU217">
        <v>0.11</v>
      </c>
      <c r="AV217">
        <v>50</v>
      </c>
      <c r="AW217">
        <v>1.18</v>
      </c>
      <c r="AX217">
        <v>6.6000000000000003E-2</v>
      </c>
      <c r="AY217">
        <v>11.1</v>
      </c>
      <c r="AZ217">
        <v>75.099999999999994</v>
      </c>
      <c r="BA217">
        <v>1.37</v>
      </c>
      <c r="BB217">
        <v>151.5</v>
      </c>
      <c r="BC217">
        <v>4.7E-2</v>
      </c>
      <c r="BD217">
        <v>5</v>
      </c>
      <c r="BE217">
        <v>1.47</v>
      </c>
      <c r="BF217">
        <v>2.3E-2</v>
      </c>
      <c r="BG217">
        <v>0.09</v>
      </c>
      <c r="BH217">
        <v>0.05</v>
      </c>
      <c r="BI217">
        <v>5.4</v>
      </c>
      <c r="BJ217">
        <v>0.12</v>
      </c>
      <c r="BK217">
        <v>7.0000000000000007E-2</v>
      </c>
      <c r="BL217">
        <v>41</v>
      </c>
      <c r="BM217">
        <v>0.6</v>
      </c>
      <c r="BN217">
        <v>0.04</v>
      </c>
      <c r="BO217">
        <v>4.2</v>
      </c>
      <c r="BP217">
        <v>0.84</v>
      </c>
      <c r="BQ217">
        <v>0.05</v>
      </c>
      <c r="BR217">
        <v>7.0000000000000007E-2</v>
      </c>
      <c r="BS217">
        <v>0.98</v>
      </c>
      <c r="BT217">
        <v>10.1</v>
      </c>
      <c r="BU217">
        <v>0.9</v>
      </c>
      <c r="BV217">
        <v>2.5000000000000001E-2</v>
      </c>
      <c r="BW217">
        <v>3.1</v>
      </c>
      <c r="BX217">
        <v>10.38</v>
      </c>
      <c r="BY217">
        <v>22.6</v>
      </c>
      <c r="BZ217">
        <v>0.02</v>
      </c>
      <c r="CA217">
        <v>0.5</v>
      </c>
      <c r="CB217">
        <v>0.4</v>
      </c>
      <c r="CC217">
        <v>12.4</v>
      </c>
      <c r="CD217">
        <v>5</v>
      </c>
      <c r="CE217">
        <v>1</v>
      </c>
      <c r="CF217" s="108">
        <f t="shared" si="22"/>
        <v>10.4</v>
      </c>
      <c r="CG217" s="108">
        <f t="shared" si="23"/>
        <v>285.34999999999997</v>
      </c>
      <c r="CH217" s="108">
        <f t="shared" si="24"/>
        <v>170.15000000000003</v>
      </c>
      <c r="CI217" s="108">
        <f t="shared" si="25"/>
        <v>813.05</v>
      </c>
      <c r="CJ217" s="108">
        <f t="shared" si="26"/>
        <v>624.22</v>
      </c>
      <c r="CK217" s="108">
        <f t="shared" si="27"/>
        <v>830.57999999999993</v>
      </c>
    </row>
    <row r="218" spans="1:89" ht="30" x14ac:dyDescent="0.3">
      <c r="A218" s="78">
        <v>1531374</v>
      </c>
      <c r="B218" s="82" t="s">
        <v>71</v>
      </c>
      <c r="C218" s="79">
        <v>42616</v>
      </c>
      <c r="D218" s="80" t="s">
        <v>28</v>
      </c>
      <c r="E218" s="100" t="s">
        <v>89</v>
      </c>
      <c r="F218" s="80"/>
      <c r="G218" s="80" t="s">
        <v>67</v>
      </c>
      <c r="H218" s="81">
        <v>590495</v>
      </c>
      <c r="I218" s="81">
        <v>6804870</v>
      </c>
      <c r="J218" s="82">
        <v>1152</v>
      </c>
      <c r="K218" s="81" t="s">
        <v>20</v>
      </c>
      <c r="L218" s="100" t="s">
        <v>54</v>
      </c>
      <c r="M218" s="81">
        <v>0.3</v>
      </c>
      <c r="N218" s="81" t="s">
        <v>21</v>
      </c>
      <c r="O218" s="81"/>
      <c r="P218" s="84">
        <v>0</v>
      </c>
      <c r="Q218" s="84">
        <v>0.3</v>
      </c>
      <c r="R218" s="84">
        <v>0</v>
      </c>
      <c r="S218" s="84">
        <v>0.5</v>
      </c>
      <c r="T218" s="84">
        <v>0.2</v>
      </c>
      <c r="U218" s="84">
        <v>0</v>
      </c>
      <c r="V218" s="84">
        <f t="shared" si="21"/>
        <v>1</v>
      </c>
      <c r="W218" s="81" t="s">
        <v>32</v>
      </c>
      <c r="X218" s="81" t="s">
        <v>37</v>
      </c>
      <c r="Y218" s="81" t="s">
        <v>39</v>
      </c>
      <c r="Z218" s="80" t="s">
        <v>90</v>
      </c>
      <c r="AA218" s="81"/>
      <c r="AB218">
        <v>1531374</v>
      </c>
      <c r="AC218" t="s">
        <v>20</v>
      </c>
      <c r="AD218" t="s">
        <v>857</v>
      </c>
      <c r="AE218">
        <v>1.0900000000000001</v>
      </c>
      <c r="AF218">
        <v>37.49</v>
      </c>
      <c r="AG218">
        <v>7.9</v>
      </c>
      <c r="AH218">
        <v>95.7</v>
      </c>
      <c r="AI218">
        <v>106</v>
      </c>
      <c r="AJ218">
        <v>48.9</v>
      </c>
      <c r="AK218">
        <v>17.7</v>
      </c>
      <c r="AL218">
        <v>542</v>
      </c>
      <c r="AM218">
        <v>3.13</v>
      </c>
      <c r="AN218">
        <v>10.4</v>
      </c>
      <c r="AO218">
        <v>0.6</v>
      </c>
      <c r="AP218">
        <v>4.5</v>
      </c>
      <c r="AQ218">
        <v>1.4</v>
      </c>
      <c r="AR218">
        <v>43</v>
      </c>
      <c r="AS218">
        <v>0.19</v>
      </c>
      <c r="AT218">
        <v>0.65</v>
      </c>
      <c r="AU218">
        <v>0.12</v>
      </c>
      <c r="AV218">
        <v>62</v>
      </c>
      <c r="AW218">
        <v>0.93</v>
      </c>
      <c r="AX218">
        <v>7.0999999999999994E-2</v>
      </c>
      <c r="AY218">
        <v>9.9</v>
      </c>
      <c r="AZ218">
        <v>61.4</v>
      </c>
      <c r="BA218">
        <v>1.1399999999999999</v>
      </c>
      <c r="BB218">
        <v>102.4</v>
      </c>
      <c r="BC218">
        <v>6.8000000000000005E-2</v>
      </c>
      <c r="BD218">
        <v>4</v>
      </c>
      <c r="BE218">
        <v>1.67</v>
      </c>
      <c r="BF218">
        <v>2.4E-2</v>
      </c>
      <c r="BG218">
        <v>0.13</v>
      </c>
      <c r="BH218">
        <v>0.1</v>
      </c>
      <c r="BI218">
        <v>5.7</v>
      </c>
      <c r="BJ218">
        <v>0.11</v>
      </c>
      <c r="BK218">
        <v>0.05</v>
      </c>
      <c r="BL218">
        <v>32</v>
      </c>
      <c r="BM218">
        <v>0.4</v>
      </c>
      <c r="BN218">
        <v>0.05</v>
      </c>
      <c r="BO218">
        <v>5.3</v>
      </c>
      <c r="BP218">
        <v>0.83</v>
      </c>
      <c r="BQ218">
        <v>0.05</v>
      </c>
      <c r="BR218">
        <v>0.04</v>
      </c>
      <c r="BS218">
        <v>1.1000000000000001</v>
      </c>
      <c r="BT218">
        <v>11.1</v>
      </c>
      <c r="BU218">
        <v>2.2999999999999998</v>
      </c>
      <c r="BV218">
        <v>2.5000000000000001E-2</v>
      </c>
      <c r="BW218">
        <v>2.8</v>
      </c>
      <c r="BX218">
        <v>7.31</v>
      </c>
      <c r="BY218">
        <v>22</v>
      </c>
      <c r="BZ218">
        <v>0.03</v>
      </c>
      <c r="CA218">
        <v>0.5</v>
      </c>
      <c r="CB218">
        <v>0.4</v>
      </c>
      <c r="CC218">
        <v>14</v>
      </c>
      <c r="CD218">
        <v>5</v>
      </c>
      <c r="CE218">
        <v>1</v>
      </c>
      <c r="CF218" s="108">
        <f t="shared" si="22"/>
        <v>10.5</v>
      </c>
      <c r="CG218" s="108">
        <f t="shared" si="23"/>
        <v>112.37</v>
      </c>
      <c r="CH218" s="108">
        <f t="shared" si="24"/>
        <v>154.33000000000001</v>
      </c>
      <c r="CI218" s="108">
        <f t="shared" si="25"/>
        <v>703.69999999999993</v>
      </c>
      <c r="CJ218" s="108">
        <f t="shared" si="26"/>
        <v>398.39</v>
      </c>
      <c r="CK218" s="108">
        <f t="shared" si="27"/>
        <v>612.82000000000005</v>
      </c>
    </row>
    <row r="219" spans="1:89" ht="30" x14ac:dyDescent="0.3">
      <c r="A219" s="78">
        <v>1531375</v>
      </c>
      <c r="B219" s="82" t="s">
        <v>71</v>
      </c>
      <c r="C219" s="79">
        <v>42616</v>
      </c>
      <c r="D219" s="80" t="s">
        <v>28</v>
      </c>
      <c r="E219" s="100" t="s">
        <v>89</v>
      </c>
      <c r="F219" s="80"/>
      <c r="G219" s="80" t="s">
        <v>67</v>
      </c>
      <c r="H219" s="81">
        <v>590545</v>
      </c>
      <c r="I219" s="81">
        <v>6804889</v>
      </c>
      <c r="J219" s="82">
        <v>1155</v>
      </c>
      <c r="K219" s="81" t="s">
        <v>20</v>
      </c>
      <c r="L219" s="101" t="s">
        <v>29</v>
      </c>
      <c r="M219" s="81">
        <v>0.4</v>
      </c>
      <c r="N219" s="81" t="s">
        <v>21</v>
      </c>
      <c r="O219" s="81"/>
      <c r="P219" s="84">
        <v>0.2</v>
      </c>
      <c r="Q219" s="84">
        <v>0</v>
      </c>
      <c r="R219" s="84">
        <v>0</v>
      </c>
      <c r="S219" s="84">
        <v>0.7</v>
      </c>
      <c r="T219" s="84">
        <v>0.1</v>
      </c>
      <c r="U219" s="84">
        <v>0</v>
      </c>
      <c r="V219" s="84">
        <f t="shared" si="21"/>
        <v>0.99999999999999989</v>
      </c>
      <c r="W219" s="81" t="s">
        <v>31</v>
      </c>
      <c r="X219" s="81" t="s">
        <v>37</v>
      </c>
      <c r="Y219" s="81" t="s">
        <v>39</v>
      </c>
      <c r="Z219" s="80" t="s">
        <v>90</v>
      </c>
      <c r="AA219" s="81"/>
      <c r="AB219">
        <v>1531375</v>
      </c>
      <c r="AC219" t="s">
        <v>20</v>
      </c>
      <c r="AD219" t="s">
        <v>857</v>
      </c>
      <c r="AE219">
        <v>0.94</v>
      </c>
      <c r="AF219">
        <v>50.88</v>
      </c>
      <c r="AG219">
        <v>7.2</v>
      </c>
      <c r="AH219">
        <v>72.3</v>
      </c>
      <c r="AI219">
        <v>118</v>
      </c>
      <c r="AJ219">
        <v>56.9</v>
      </c>
      <c r="AK219">
        <v>17.899999999999999</v>
      </c>
      <c r="AL219">
        <v>610</v>
      </c>
      <c r="AM219">
        <v>3.04</v>
      </c>
      <c r="AN219">
        <v>9.4</v>
      </c>
      <c r="AO219">
        <v>0.6</v>
      </c>
      <c r="AP219">
        <v>4.0999999999999996</v>
      </c>
      <c r="AQ219">
        <v>1.3</v>
      </c>
      <c r="AR219">
        <v>43.8</v>
      </c>
      <c r="AS219">
        <v>0.2</v>
      </c>
      <c r="AT219">
        <v>0.67</v>
      </c>
      <c r="AU219">
        <v>0.1</v>
      </c>
      <c r="AV219">
        <v>62</v>
      </c>
      <c r="AW219">
        <v>1.35</v>
      </c>
      <c r="AX219">
        <v>6.6000000000000003E-2</v>
      </c>
      <c r="AY219">
        <v>9.8000000000000007</v>
      </c>
      <c r="AZ219">
        <v>62.7</v>
      </c>
      <c r="BA219">
        <v>1.17</v>
      </c>
      <c r="BB219">
        <v>118.8</v>
      </c>
      <c r="BC219">
        <v>7.1999999999999995E-2</v>
      </c>
      <c r="BD219">
        <v>5</v>
      </c>
      <c r="BE219">
        <v>1.66</v>
      </c>
      <c r="BF219">
        <v>2.4E-2</v>
      </c>
      <c r="BG219">
        <v>0.1</v>
      </c>
      <c r="BH219">
        <v>0.2</v>
      </c>
      <c r="BI219">
        <v>6.2</v>
      </c>
      <c r="BJ219">
        <v>0.09</v>
      </c>
      <c r="BK219">
        <v>0.06</v>
      </c>
      <c r="BL219">
        <v>44</v>
      </c>
      <c r="BM219">
        <v>0.4</v>
      </c>
      <c r="BN219">
        <v>0.03</v>
      </c>
      <c r="BO219">
        <v>4.9000000000000004</v>
      </c>
      <c r="BP219">
        <v>0.68</v>
      </c>
      <c r="BQ219">
        <v>0.05</v>
      </c>
      <c r="BR219">
        <v>7.0000000000000007E-2</v>
      </c>
      <c r="BS219">
        <v>1.1399999999999999</v>
      </c>
      <c r="BT219">
        <v>8</v>
      </c>
      <c r="BU219">
        <v>1.4</v>
      </c>
      <c r="BV219">
        <v>2.5000000000000001E-2</v>
      </c>
      <c r="BW219">
        <v>4</v>
      </c>
      <c r="BX219">
        <v>8.3800000000000008</v>
      </c>
      <c r="BY219">
        <v>23.7</v>
      </c>
      <c r="BZ219">
        <v>0.03</v>
      </c>
      <c r="CA219">
        <v>0.5</v>
      </c>
      <c r="CB219">
        <v>0.5</v>
      </c>
      <c r="CC219">
        <v>13.1</v>
      </c>
      <c r="CD219">
        <v>5</v>
      </c>
      <c r="CE219">
        <v>1</v>
      </c>
      <c r="CF219" s="108">
        <f t="shared" si="22"/>
        <v>10.1</v>
      </c>
      <c r="CG219" s="108">
        <f t="shared" si="23"/>
        <v>122.11999999999999</v>
      </c>
      <c r="CH219" s="108">
        <f t="shared" si="24"/>
        <v>176.98999999999998</v>
      </c>
      <c r="CI219" s="108">
        <f t="shared" si="25"/>
        <v>786.15999999999985</v>
      </c>
      <c r="CJ219" s="108">
        <f t="shared" si="26"/>
        <v>424.08</v>
      </c>
      <c r="CK219" s="108">
        <f t="shared" si="27"/>
        <v>688.78</v>
      </c>
    </row>
    <row r="220" spans="1:89" ht="30" x14ac:dyDescent="0.3">
      <c r="A220" s="78">
        <v>1531376</v>
      </c>
      <c r="B220" s="82" t="s">
        <v>71</v>
      </c>
      <c r="C220" s="79">
        <v>42616</v>
      </c>
      <c r="D220" s="80" t="s">
        <v>28</v>
      </c>
      <c r="E220" s="100" t="s">
        <v>89</v>
      </c>
      <c r="F220" s="80"/>
      <c r="G220" s="80" t="s">
        <v>67</v>
      </c>
      <c r="H220" s="81">
        <v>590596</v>
      </c>
      <c r="I220" s="81">
        <v>6804883</v>
      </c>
      <c r="J220" s="82">
        <v>1146</v>
      </c>
      <c r="K220" s="81" t="s">
        <v>20</v>
      </c>
      <c r="L220" s="101" t="s">
        <v>29</v>
      </c>
      <c r="M220" s="81">
        <v>0.35</v>
      </c>
      <c r="N220" s="81" t="s">
        <v>21</v>
      </c>
      <c r="O220" s="81"/>
      <c r="P220" s="84">
        <v>0.1</v>
      </c>
      <c r="Q220" s="84">
        <v>0</v>
      </c>
      <c r="R220" s="84">
        <v>0</v>
      </c>
      <c r="S220" s="84">
        <v>0.8</v>
      </c>
      <c r="T220" s="84">
        <v>0.1</v>
      </c>
      <c r="U220" s="84">
        <v>0</v>
      </c>
      <c r="V220" s="84">
        <f t="shared" si="21"/>
        <v>1</v>
      </c>
      <c r="W220" s="81" t="s">
        <v>31</v>
      </c>
      <c r="X220" s="81" t="s">
        <v>37</v>
      </c>
      <c r="Y220" s="81" t="s">
        <v>39</v>
      </c>
      <c r="Z220" s="80" t="s">
        <v>90</v>
      </c>
      <c r="AA220" s="81"/>
      <c r="AB220">
        <v>1531376</v>
      </c>
      <c r="AC220" t="s">
        <v>20</v>
      </c>
      <c r="AD220" t="s">
        <v>857</v>
      </c>
      <c r="AE220">
        <v>1.03</v>
      </c>
      <c r="AF220">
        <v>42.7</v>
      </c>
      <c r="AG220">
        <v>7.11</v>
      </c>
      <c r="AH220">
        <v>90.1</v>
      </c>
      <c r="AI220">
        <v>112</v>
      </c>
      <c r="AJ220">
        <v>50.4</v>
      </c>
      <c r="AK220">
        <v>18.8</v>
      </c>
      <c r="AL220">
        <v>673</v>
      </c>
      <c r="AM220">
        <v>3.35</v>
      </c>
      <c r="AN220">
        <v>10.7</v>
      </c>
      <c r="AO220">
        <v>0.6</v>
      </c>
      <c r="AP220">
        <v>3.7</v>
      </c>
      <c r="AQ220">
        <v>1.7</v>
      </c>
      <c r="AR220">
        <v>44</v>
      </c>
      <c r="AS220">
        <v>0.18</v>
      </c>
      <c r="AT220">
        <v>0.67</v>
      </c>
      <c r="AU220">
        <v>0.11</v>
      </c>
      <c r="AV220">
        <v>68</v>
      </c>
      <c r="AW220">
        <v>1.07</v>
      </c>
      <c r="AX220">
        <v>6.2E-2</v>
      </c>
      <c r="AY220">
        <v>10.199999999999999</v>
      </c>
      <c r="AZ220">
        <v>60.8</v>
      </c>
      <c r="BA220">
        <v>1.25</v>
      </c>
      <c r="BB220">
        <v>127</v>
      </c>
      <c r="BC220">
        <v>7.5999999999999998E-2</v>
      </c>
      <c r="BD220">
        <v>4</v>
      </c>
      <c r="BE220">
        <v>1.88</v>
      </c>
      <c r="BF220">
        <v>2.1999999999999999E-2</v>
      </c>
      <c r="BG220">
        <v>0.14000000000000001</v>
      </c>
      <c r="BH220">
        <v>0.1</v>
      </c>
      <c r="BI220">
        <v>6.3</v>
      </c>
      <c r="BJ220">
        <v>0.11</v>
      </c>
      <c r="BK220">
        <v>0.05</v>
      </c>
      <c r="BL220">
        <v>40</v>
      </c>
      <c r="BM220">
        <v>0.5</v>
      </c>
      <c r="BN220">
        <v>0.04</v>
      </c>
      <c r="BO220">
        <v>5.6</v>
      </c>
      <c r="BP220">
        <v>0.79</v>
      </c>
      <c r="BQ220">
        <v>0.05</v>
      </c>
      <c r="BR220">
        <v>0.1</v>
      </c>
      <c r="BS220">
        <v>1.1599999999999999</v>
      </c>
      <c r="BT220">
        <v>11.3</v>
      </c>
      <c r="BU220">
        <v>0.9</v>
      </c>
      <c r="BV220">
        <v>2.5000000000000001E-2</v>
      </c>
      <c r="BW220">
        <v>4.7</v>
      </c>
      <c r="BX220">
        <v>7.94</v>
      </c>
      <c r="BY220">
        <v>22.9</v>
      </c>
      <c r="BZ220">
        <v>0.03</v>
      </c>
      <c r="CA220">
        <v>0.5</v>
      </c>
      <c r="CB220">
        <v>0.4</v>
      </c>
      <c r="CC220">
        <v>15.5</v>
      </c>
      <c r="CD220">
        <v>5</v>
      </c>
      <c r="CE220">
        <v>1</v>
      </c>
      <c r="CF220" s="108">
        <f t="shared" si="22"/>
        <v>9.6999999999999993</v>
      </c>
      <c r="CG220" s="108">
        <f t="shared" si="23"/>
        <v>113.51999999999998</v>
      </c>
      <c r="CH220" s="108">
        <f t="shared" si="24"/>
        <v>167.92999999999998</v>
      </c>
      <c r="CI220" s="108">
        <f t="shared" si="25"/>
        <v>860.97</v>
      </c>
      <c r="CJ220" s="108">
        <f t="shared" si="26"/>
        <v>429.31</v>
      </c>
      <c r="CK220" s="108">
        <f t="shared" si="27"/>
        <v>746.58</v>
      </c>
    </row>
    <row r="221" spans="1:89" ht="30" x14ac:dyDescent="0.3">
      <c r="A221" s="78">
        <v>1531377</v>
      </c>
      <c r="B221" s="82" t="s">
        <v>71</v>
      </c>
      <c r="C221" s="79">
        <v>42616</v>
      </c>
      <c r="D221" s="80" t="s">
        <v>28</v>
      </c>
      <c r="E221" s="100" t="s">
        <v>89</v>
      </c>
      <c r="F221" s="80"/>
      <c r="G221" s="80" t="s">
        <v>67</v>
      </c>
      <c r="H221" s="81">
        <v>590636</v>
      </c>
      <c r="I221" s="81">
        <v>6804906</v>
      </c>
      <c r="J221" s="82">
        <v>1149</v>
      </c>
      <c r="K221" s="81" t="s">
        <v>20</v>
      </c>
      <c r="L221" s="101" t="s">
        <v>29</v>
      </c>
      <c r="M221" s="81">
        <v>0.4</v>
      </c>
      <c r="N221" s="81" t="s">
        <v>21</v>
      </c>
      <c r="O221" s="81"/>
      <c r="P221" s="84">
        <v>0.1</v>
      </c>
      <c r="Q221" s="84">
        <v>0</v>
      </c>
      <c r="R221" s="84">
        <v>0</v>
      </c>
      <c r="S221" s="84">
        <v>0.8</v>
      </c>
      <c r="T221" s="84">
        <v>0.1</v>
      </c>
      <c r="U221" s="84">
        <v>0</v>
      </c>
      <c r="V221" s="84">
        <f t="shared" si="21"/>
        <v>1</v>
      </c>
      <c r="W221" s="81" t="s">
        <v>31</v>
      </c>
      <c r="X221" s="81" t="s">
        <v>37</v>
      </c>
      <c r="Y221" s="81" t="s">
        <v>39</v>
      </c>
      <c r="Z221" s="80" t="s">
        <v>90</v>
      </c>
      <c r="AA221" s="81"/>
      <c r="AB221">
        <v>1531377</v>
      </c>
      <c r="AC221" t="s">
        <v>20</v>
      </c>
      <c r="AD221" t="s">
        <v>857</v>
      </c>
      <c r="AE221">
        <v>1.1599999999999999</v>
      </c>
      <c r="AF221">
        <v>51.24</v>
      </c>
      <c r="AG221">
        <v>7.65</v>
      </c>
      <c r="AH221">
        <v>91.9</v>
      </c>
      <c r="AI221">
        <v>110</v>
      </c>
      <c r="AJ221">
        <v>55.3</v>
      </c>
      <c r="AK221">
        <v>19.2</v>
      </c>
      <c r="AL221">
        <v>678</v>
      </c>
      <c r="AM221">
        <v>3.5</v>
      </c>
      <c r="AN221">
        <v>10</v>
      </c>
      <c r="AO221">
        <v>0.7</v>
      </c>
      <c r="AP221">
        <v>7.5</v>
      </c>
      <c r="AQ221">
        <v>1.8</v>
      </c>
      <c r="AR221">
        <v>40</v>
      </c>
      <c r="AS221">
        <v>0.17</v>
      </c>
      <c r="AT221">
        <v>0.66</v>
      </c>
      <c r="AU221">
        <v>0.16</v>
      </c>
      <c r="AV221">
        <v>69</v>
      </c>
      <c r="AW221">
        <v>0.78</v>
      </c>
      <c r="AX221">
        <v>6.7000000000000004E-2</v>
      </c>
      <c r="AY221">
        <v>12.4</v>
      </c>
      <c r="AZ221">
        <v>65</v>
      </c>
      <c r="BA221">
        <v>1.25</v>
      </c>
      <c r="BB221">
        <v>156</v>
      </c>
      <c r="BC221">
        <v>7.4999999999999997E-2</v>
      </c>
      <c r="BD221">
        <v>4</v>
      </c>
      <c r="BE221">
        <v>1.93</v>
      </c>
      <c r="BF221">
        <v>1.7999999999999999E-2</v>
      </c>
      <c r="BG221">
        <v>0.12</v>
      </c>
      <c r="BH221">
        <v>0.1</v>
      </c>
      <c r="BI221">
        <v>6.8</v>
      </c>
      <c r="BJ221">
        <v>0.11</v>
      </c>
      <c r="BK221">
        <v>0.04</v>
      </c>
      <c r="BL221">
        <v>43</v>
      </c>
      <c r="BM221">
        <v>0.4</v>
      </c>
      <c r="BN221">
        <v>0.02</v>
      </c>
      <c r="BO221">
        <v>5.8</v>
      </c>
      <c r="BP221">
        <v>0.84</v>
      </c>
      <c r="BQ221">
        <v>0.05</v>
      </c>
      <c r="BR221">
        <v>0.1</v>
      </c>
      <c r="BS221">
        <v>1.1299999999999999</v>
      </c>
      <c r="BT221">
        <v>10.8</v>
      </c>
      <c r="BU221">
        <v>0.8</v>
      </c>
      <c r="BV221">
        <v>2.5000000000000001E-2</v>
      </c>
      <c r="BW221">
        <v>4.5999999999999996</v>
      </c>
      <c r="BX221">
        <v>10.220000000000001</v>
      </c>
      <c r="BY221">
        <v>26.4</v>
      </c>
      <c r="BZ221">
        <v>0.04</v>
      </c>
      <c r="CA221">
        <v>0.5</v>
      </c>
      <c r="CB221">
        <v>0.5</v>
      </c>
      <c r="CC221">
        <v>16.3</v>
      </c>
      <c r="CD221">
        <v>5</v>
      </c>
      <c r="CE221">
        <v>1</v>
      </c>
      <c r="CF221" s="108">
        <f t="shared" si="22"/>
        <v>13.5</v>
      </c>
      <c r="CG221" s="108">
        <f t="shared" si="23"/>
        <v>122.33</v>
      </c>
      <c r="CH221" s="108">
        <f t="shared" si="24"/>
        <v>171.95000000000002</v>
      </c>
      <c r="CI221" s="108">
        <f t="shared" si="25"/>
        <v>890.32999999999993</v>
      </c>
      <c r="CJ221" s="108">
        <f t="shared" si="26"/>
        <v>472.09000000000003</v>
      </c>
      <c r="CK221" s="108">
        <f t="shared" si="27"/>
        <v>757.16</v>
      </c>
    </row>
    <row r="222" spans="1:89" ht="30" x14ac:dyDescent="0.3">
      <c r="A222" s="78">
        <v>1531378</v>
      </c>
      <c r="B222" s="82" t="s">
        <v>71</v>
      </c>
      <c r="C222" s="79">
        <v>42616</v>
      </c>
      <c r="D222" s="80" t="s">
        <v>28</v>
      </c>
      <c r="E222" s="100" t="s">
        <v>89</v>
      </c>
      <c r="F222" s="80"/>
      <c r="G222" s="80" t="s">
        <v>67</v>
      </c>
      <c r="H222" s="81">
        <v>590674</v>
      </c>
      <c r="I222" s="81">
        <v>6804922</v>
      </c>
      <c r="J222" s="82">
        <v>1152</v>
      </c>
      <c r="K222" s="81" t="s">
        <v>20</v>
      </c>
      <c r="L222" s="100" t="s">
        <v>35</v>
      </c>
      <c r="M222" s="81">
        <v>0.4</v>
      </c>
      <c r="N222" s="81" t="s">
        <v>56</v>
      </c>
      <c r="O222" s="81"/>
      <c r="P222" s="84">
        <v>0</v>
      </c>
      <c r="Q222" s="84">
        <v>0</v>
      </c>
      <c r="R222" s="84">
        <v>0</v>
      </c>
      <c r="S222" s="84">
        <v>0.9</v>
      </c>
      <c r="T222" s="84">
        <v>0.1</v>
      </c>
      <c r="U222" s="84">
        <v>0</v>
      </c>
      <c r="V222" s="84">
        <f t="shared" si="21"/>
        <v>1</v>
      </c>
      <c r="W222" s="81" t="s">
        <v>93</v>
      </c>
      <c r="X222" s="80" t="s">
        <v>94</v>
      </c>
      <c r="Y222" s="81" t="s">
        <v>39</v>
      </c>
      <c r="Z222" s="80" t="s">
        <v>90</v>
      </c>
      <c r="AA222" s="81"/>
      <c r="AB222">
        <v>1531378</v>
      </c>
      <c r="AC222" t="s">
        <v>20</v>
      </c>
      <c r="AD222" t="s">
        <v>857</v>
      </c>
      <c r="AE222">
        <v>1.22</v>
      </c>
      <c r="AF222">
        <v>43.68</v>
      </c>
      <c r="AG222">
        <v>8.0399999999999991</v>
      </c>
      <c r="AH222">
        <v>83.3</v>
      </c>
      <c r="AI222">
        <v>111</v>
      </c>
      <c r="AJ222">
        <v>48.2</v>
      </c>
      <c r="AK222">
        <v>18.600000000000001</v>
      </c>
      <c r="AL222">
        <v>635</v>
      </c>
      <c r="AM222">
        <v>3.42</v>
      </c>
      <c r="AN222">
        <v>11.6</v>
      </c>
      <c r="AO222">
        <v>0.6</v>
      </c>
      <c r="AP222">
        <v>2.9</v>
      </c>
      <c r="AQ222">
        <v>1.7</v>
      </c>
      <c r="AR222">
        <v>33.1</v>
      </c>
      <c r="AS222">
        <v>7.0000000000000007E-2</v>
      </c>
      <c r="AT222">
        <v>0.63</v>
      </c>
      <c r="AU222">
        <v>0.15</v>
      </c>
      <c r="AV222">
        <v>68</v>
      </c>
      <c r="AW222">
        <v>0.64</v>
      </c>
      <c r="AX222">
        <v>6.5000000000000002E-2</v>
      </c>
      <c r="AY222">
        <v>13.3</v>
      </c>
      <c r="AZ222">
        <v>61.6</v>
      </c>
      <c r="BA222">
        <v>1.19</v>
      </c>
      <c r="BB222">
        <v>137.9</v>
      </c>
      <c r="BC222">
        <v>7.0000000000000007E-2</v>
      </c>
      <c r="BD222">
        <v>4</v>
      </c>
      <c r="BE222">
        <v>1.92</v>
      </c>
      <c r="BF222">
        <v>0.02</v>
      </c>
      <c r="BG222">
        <v>0.11</v>
      </c>
      <c r="BH222">
        <v>0.1</v>
      </c>
      <c r="BI222">
        <v>6.9</v>
      </c>
      <c r="BJ222">
        <v>0.1</v>
      </c>
      <c r="BK222">
        <v>0.04</v>
      </c>
      <c r="BL222">
        <v>35</v>
      </c>
      <c r="BM222">
        <v>0.5</v>
      </c>
      <c r="BN222">
        <v>0.03</v>
      </c>
      <c r="BO222">
        <v>5.5</v>
      </c>
      <c r="BP222">
        <v>0.78</v>
      </c>
      <c r="BQ222">
        <v>0.05</v>
      </c>
      <c r="BR222">
        <v>0.08</v>
      </c>
      <c r="BS222">
        <v>1.06</v>
      </c>
      <c r="BT222">
        <v>9.1999999999999993</v>
      </c>
      <c r="BU222">
        <v>1.4</v>
      </c>
      <c r="BV222">
        <v>2.5000000000000001E-2</v>
      </c>
      <c r="BW222">
        <v>4.0999999999999996</v>
      </c>
      <c r="BX222">
        <v>10.37</v>
      </c>
      <c r="BY222">
        <v>28.3</v>
      </c>
      <c r="BZ222">
        <v>0.03</v>
      </c>
      <c r="CA222">
        <v>0.5</v>
      </c>
      <c r="CB222">
        <v>0.5</v>
      </c>
      <c r="CC222">
        <v>15.2</v>
      </c>
      <c r="CD222">
        <v>5</v>
      </c>
      <c r="CE222">
        <v>1</v>
      </c>
      <c r="CF222" s="108">
        <f t="shared" si="22"/>
        <v>8.9</v>
      </c>
      <c r="CG222" s="108">
        <f t="shared" si="23"/>
        <v>111.63000000000001</v>
      </c>
      <c r="CH222" s="108">
        <f t="shared" si="24"/>
        <v>162.01</v>
      </c>
      <c r="CI222" s="108">
        <f t="shared" si="25"/>
        <v>820.45</v>
      </c>
      <c r="CJ222" s="108">
        <f t="shared" si="26"/>
        <v>432.12</v>
      </c>
      <c r="CK222" s="108">
        <f t="shared" si="27"/>
        <v>706.43999999999994</v>
      </c>
    </row>
    <row r="223" spans="1:89" ht="30" x14ac:dyDescent="0.3">
      <c r="A223" s="78">
        <v>1531379</v>
      </c>
      <c r="B223" s="82" t="s">
        <v>71</v>
      </c>
      <c r="C223" s="79">
        <v>42616</v>
      </c>
      <c r="D223" s="80" t="s">
        <v>28</v>
      </c>
      <c r="E223" s="100" t="s">
        <v>89</v>
      </c>
      <c r="F223" s="80"/>
      <c r="G223" s="80" t="s">
        <v>67</v>
      </c>
      <c r="H223" s="81">
        <v>590729</v>
      </c>
      <c r="I223" s="81">
        <v>6804915</v>
      </c>
      <c r="J223" s="82">
        <v>1146</v>
      </c>
      <c r="K223" s="81" t="s">
        <v>20</v>
      </c>
      <c r="L223" s="101" t="s">
        <v>29</v>
      </c>
      <c r="M223" s="81">
        <v>0.25</v>
      </c>
      <c r="N223" s="81" t="s">
        <v>21</v>
      </c>
      <c r="O223" s="81"/>
      <c r="P223" s="84">
        <v>0.1</v>
      </c>
      <c r="Q223" s="84">
        <v>0</v>
      </c>
      <c r="R223" s="84">
        <v>0</v>
      </c>
      <c r="S223" s="84">
        <v>0.7</v>
      </c>
      <c r="T223" s="84">
        <v>0.2</v>
      </c>
      <c r="U223" s="84">
        <v>0</v>
      </c>
      <c r="V223" s="84">
        <f t="shared" si="21"/>
        <v>1</v>
      </c>
      <c r="W223" s="81" t="s">
        <v>31</v>
      </c>
      <c r="X223" s="80" t="s">
        <v>94</v>
      </c>
      <c r="Y223" s="81" t="s">
        <v>39</v>
      </c>
      <c r="Z223" s="80" t="s">
        <v>90</v>
      </c>
      <c r="AA223" s="81"/>
      <c r="AB223">
        <v>1531379</v>
      </c>
      <c r="AC223" t="s">
        <v>20</v>
      </c>
      <c r="AD223" t="s">
        <v>857</v>
      </c>
      <c r="AE223">
        <v>0.95</v>
      </c>
      <c r="AF223">
        <v>69.41</v>
      </c>
      <c r="AG223">
        <v>9.4</v>
      </c>
      <c r="AH223">
        <v>102.2</v>
      </c>
      <c r="AI223">
        <v>154</v>
      </c>
      <c r="AJ223">
        <v>67.2</v>
      </c>
      <c r="AK223">
        <v>20.100000000000001</v>
      </c>
      <c r="AL223">
        <v>797</v>
      </c>
      <c r="AM223">
        <v>3.58</v>
      </c>
      <c r="AN223">
        <v>10.1</v>
      </c>
      <c r="AO223">
        <v>0.7</v>
      </c>
      <c r="AP223">
        <v>3.1</v>
      </c>
      <c r="AQ223">
        <v>2</v>
      </c>
      <c r="AR223">
        <v>53.5</v>
      </c>
      <c r="AS223">
        <v>0.34</v>
      </c>
      <c r="AT223">
        <v>0.71</v>
      </c>
      <c r="AU223">
        <v>0.16</v>
      </c>
      <c r="AV223">
        <v>72</v>
      </c>
      <c r="AW223">
        <v>1.1100000000000001</v>
      </c>
      <c r="AX223">
        <v>8.3000000000000004E-2</v>
      </c>
      <c r="AY223">
        <v>14.7</v>
      </c>
      <c r="AZ223">
        <v>66.099999999999994</v>
      </c>
      <c r="BA223">
        <v>1.26</v>
      </c>
      <c r="BB223">
        <v>201.3</v>
      </c>
      <c r="BC223">
        <v>7.2999999999999995E-2</v>
      </c>
      <c r="BD223">
        <v>4</v>
      </c>
      <c r="BE223">
        <v>2</v>
      </c>
      <c r="BF223">
        <v>1.7999999999999999E-2</v>
      </c>
      <c r="BG223">
        <v>0.13</v>
      </c>
      <c r="BH223">
        <v>0.1</v>
      </c>
      <c r="BI223">
        <v>7.7</v>
      </c>
      <c r="BJ223">
        <v>0.1</v>
      </c>
      <c r="BK223">
        <v>0.05</v>
      </c>
      <c r="BL223">
        <v>58</v>
      </c>
      <c r="BM223">
        <v>0.7</v>
      </c>
      <c r="BN223">
        <v>0.04</v>
      </c>
      <c r="BO223">
        <v>5.9</v>
      </c>
      <c r="BP223">
        <v>0.81</v>
      </c>
      <c r="BQ223">
        <v>0.05</v>
      </c>
      <c r="BR223">
        <v>0.09</v>
      </c>
      <c r="BS223">
        <v>1.28</v>
      </c>
      <c r="BT223">
        <v>9.6999999999999993</v>
      </c>
      <c r="BU223">
        <v>1.7</v>
      </c>
      <c r="BV223">
        <v>2.5000000000000001E-2</v>
      </c>
      <c r="BW223">
        <v>6</v>
      </c>
      <c r="BX223">
        <v>13.49</v>
      </c>
      <c r="BY223">
        <v>30.6</v>
      </c>
      <c r="BZ223">
        <v>0.03</v>
      </c>
      <c r="CA223">
        <v>0.5</v>
      </c>
      <c r="CB223">
        <v>0.5</v>
      </c>
      <c r="CC223">
        <v>16.5</v>
      </c>
      <c r="CD223">
        <v>5</v>
      </c>
      <c r="CE223">
        <v>1</v>
      </c>
      <c r="CF223" s="108">
        <f t="shared" si="22"/>
        <v>9.1</v>
      </c>
      <c r="CG223" s="108">
        <f t="shared" si="23"/>
        <v>135.67000000000002</v>
      </c>
      <c r="CH223" s="108">
        <f t="shared" si="24"/>
        <v>227.00999999999996</v>
      </c>
      <c r="CI223" s="108">
        <f t="shared" si="25"/>
        <v>1067.45</v>
      </c>
      <c r="CJ223" s="108">
        <f t="shared" si="26"/>
        <v>603.51</v>
      </c>
      <c r="CK223" s="108">
        <f t="shared" si="27"/>
        <v>888.83</v>
      </c>
    </row>
    <row r="224" spans="1:89" ht="30" x14ac:dyDescent="0.3">
      <c r="A224" s="78">
        <v>1531380</v>
      </c>
      <c r="B224" s="82" t="s">
        <v>71</v>
      </c>
      <c r="C224" s="79">
        <v>42616</v>
      </c>
      <c r="D224" s="80" t="s">
        <v>28</v>
      </c>
      <c r="E224" s="100" t="s">
        <v>89</v>
      </c>
      <c r="F224" s="80"/>
      <c r="G224" s="80" t="s">
        <v>67</v>
      </c>
      <c r="H224" s="81">
        <v>590746</v>
      </c>
      <c r="I224" s="81">
        <v>6804874</v>
      </c>
      <c r="J224" s="82">
        <v>1160</v>
      </c>
      <c r="K224" s="81" t="s">
        <v>20</v>
      </c>
      <c r="L224" s="100" t="s">
        <v>97</v>
      </c>
      <c r="M224" s="81">
        <v>0.3</v>
      </c>
      <c r="N224" s="81" t="s">
        <v>21</v>
      </c>
      <c r="O224" s="81"/>
      <c r="P224" s="84">
        <v>0</v>
      </c>
      <c r="Q224" s="84">
        <v>0.45</v>
      </c>
      <c r="R224" s="84">
        <v>0</v>
      </c>
      <c r="S224" s="84">
        <v>0.45</v>
      </c>
      <c r="T224" s="84">
        <v>0.1</v>
      </c>
      <c r="U224" s="84">
        <v>0</v>
      </c>
      <c r="V224" s="84">
        <f t="shared" si="21"/>
        <v>1</v>
      </c>
      <c r="W224" s="81" t="s">
        <v>31</v>
      </c>
      <c r="X224" s="80" t="s">
        <v>94</v>
      </c>
      <c r="Y224" s="81" t="s">
        <v>39</v>
      </c>
      <c r="Z224" s="80" t="s">
        <v>90</v>
      </c>
      <c r="AA224" s="81"/>
      <c r="AB224">
        <v>1531380</v>
      </c>
      <c r="AC224" t="s">
        <v>20</v>
      </c>
      <c r="AD224" t="s">
        <v>857</v>
      </c>
      <c r="AE224">
        <v>0.8</v>
      </c>
      <c r="AF224">
        <v>73.91</v>
      </c>
      <c r="AG224">
        <v>7.25</v>
      </c>
      <c r="AH224">
        <v>71.2</v>
      </c>
      <c r="AI224">
        <v>114</v>
      </c>
      <c r="AJ224">
        <v>86.1</v>
      </c>
      <c r="AK224">
        <v>21.2</v>
      </c>
      <c r="AL224">
        <v>672</v>
      </c>
      <c r="AM224">
        <v>3.42</v>
      </c>
      <c r="AN224">
        <v>9.4</v>
      </c>
      <c r="AO224">
        <v>0.5</v>
      </c>
      <c r="AP224">
        <v>2.6</v>
      </c>
      <c r="AQ224">
        <v>1.7</v>
      </c>
      <c r="AR224">
        <v>56</v>
      </c>
      <c r="AS224">
        <v>0.16</v>
      </c>
      <c r="AT224">
        <v>0.54</v>
      </c>
      <c r="AU224">
        <v>0.11</v>
      </c>
      <c r="AV224">
        <v>73</v>
      </c>
      <c r="AW224">
        <v>2.0299999999999998</v>
      </c>
      <c r="AX224">
        <v>7.6999999999999999E-2</v>
      </c>
      <c r="AY224">
        <v>11.9</v>
      </c>
      <c r="AZ224">
        <v>71.5</v>
      </c>
      <c r="BA224">
        <v>1.46</v>
      </c>
      <c r="BB224">
        <v>151.19999999999999</v>
      </c>
      <c r="BC224">
        <v>9.2999999999999999E-2</v>
      </c>
      <c r="BD224">
        <v>5</v>
      </c>
      <c r="BE224">
        <v>1.83</v>
      </c>
      <c r="BF224">
        <v>2.7E-2</v>
      </c>
      <c r="BG224">
        <v>0.12</v>
      </c>
      <c r="BH224">
        <v>0.2</v>
      </c>
      <c r="BI224">
        <v>7.1</v>
      </c>
      <c r="BJ224">
        <v>0.09</v>
      </c>
      <c r="BK224">
        <v>0.04</v>
      </c>
      <c r="BL224">
        <v>43</v>
      </c>
      <c r="BM224">
        <v>0.6</v>
      </c>
      <c r="BN224">
        <v>0.03</v>
      </c>
      <c r="BO224">
        <v>5.4</v>
      </c>
      <c r="BP224">
        <v>0.75</v>
      </c>
      <c r="BQ224">
        <v>0.05</v>
      </c>
      <c r="BR224">
        <v>0.12</v>
      </c>
      <c r="BS224">
        <v>1.1299999999999999</v>
      </c>
      <c r="BT224">
        <v>8.6999999999999993</v>
      </c>
      <c r="BU224">
        <v>2.1</v>
      </c>
      <c r="BV224">
        <v>2.5000000000000001E-2</v>
      </c>
      <c r="BW224">
        <v>6.3</v>
      </c>
      <c r="BX224">
        <v>11.68</v>
      </c>
      <c r="BY224">
        <v>25.5</v>
      </c>
      <c r="BZ224">
        <v>0.02</v>
      </c>
      <c r="CA224">
        <v>0.5</v>
      </c>
      <c r="CB224">
        <v>0.4</v>
      </c>
      <c r="CC224">
        <v>14.7</v>
      </c>
      <c r="CD224">
        <v>5</v>
      </c>
      <c r="CE224">
        <v>19</v>
      </c>
      <c r="CF224" s="108">
        <f t="shared" si="22"/>
        <v>26.6</v>
      </c>
      <c r="CG224" s="108">
        <f t="shared" si="23"/>
        <v>161.09</v>
      </c>
      <c r="CH224" s="108">
        <f t="shared" si="24"/>
        <v>170.57</v>
      </c>
      <c r="CI224" s="108">
        <f t="shared" si="25"/>
        <v>894.81</v>
      </c>
      <c r="CJ224" s="108">
        <f t="shared" si="26"/>
        <v>503.66</v>
      </c>
      <c r="CK224" s="108">
        <f t="shared" si="27"/>
        <v>783.52</v>
      </c>
    </row>
    <row r="225" spans="1:89" ht="30" x14ac:dyDescent="0.3">
      <c r="A225" s="78">
        <v>1531381</v>
      </c>
      <c r="B225" s="82" t="s">
        <v>71</v>
      </c>
      <c r="C225" s="79">
        <v>42616</v>
      </c>
      <c r="D225" s="80" t="s">
        <v>28</v>
      </c>
      <c r="E225" s="100" t="s">
        <v>89</v>
      </c>
      <c r="F225" s="80"/>
      <c r="G225" s="80" t="s">
        <v>67</v>
      </c>
      <c r="H225" s="81">
        <v>590761</v>
      </c>
      <c r="I225" s="81">
        <v>6804843</v>
      </c>
      <c r="J225" s="82">
        <v>1145</v>
      </c>
      <c r="K225" s="81" t="s">
        <v>20</v>
      </c>
      <c r="L225" s="100" t="s">
        <v>96</v>
      </c>
      <c r="M225" s="81">
        <v>0.3</v>
      </c>
      <c r="N225" s="81" t="s">
        <v>21</v>
      </c>
      <c r="O225" s="81"/>
      <c r="P225" s="84">
        <v>0</v>
      </c>
      <c r="Q225" s="84">
        <v>0.4</v>
      </c>
      <c r="R225" s="84">
        <v>0</v>
      </c>
      <c r="S225" s="84">
        <v>0.4</v>
      </c>
      <c r="T225" s="84">
        <v>0.2</v>
      </c>
      <c r="U225" s="84">
        <v>0</v>
      </c>
      <c r="V225" s="84">
        <f t="shared" si="21"/>
        <v>1</v>
      </c>
      <c r="W225" s="81" t="s">
        <v>31</v>
      </c>
      <c r="X225" s="80" t="s">
        <v>94</v>
      </c>
      <c r="Y225" s="81" t="s">
        <v>39</v>
      </c>
      <c r="Z225" s="80" t="s">
        <v>90</v>
      </c>
      <c r="AA225" s="81"/>
      <c r="AB225">
        <v>1531381</v>
      </c>
      <c r="AC225" t="s">
        <v>20</v>
      </c>
      <c r="AD225" t="s">
        <v>857</v>
      </c>
      <c r="AE225">
        <v>1.63</v>
      </c>
      <c r="AF225">
        <v>54.02</v>
      </c>
      <c r="AG225">
        <v>7.67</v>
      </c>
      <c r="AH225">
        <v>73.8</v>
      </c>
      <c r="AI225">
        <v>69</v>
      </c>
      <c r="AJ225">
        <v>79.400000000000006</v>
      </c>
      <c r="AK225">
        <v>18.100000000000001</v>
      </c>
      <c r="AL225">
        <v>574</v>
      </c>
      <c r="AM225">
        <v>3.12</v>
      </c>
      <c r="AN225">
        <v>10.8</v>
      </c>
      <c r="AO225">
        <v>0.8</v>
      </c>
      <c r="AP225">
        <v>2</v>
      </c>
      <c r="AQ225">
        <v>1.3</v>
      </c>
      <c r="AR225">
        <v>60.1</v>
      </c>
      <c r="AS225">
        <v>0.23</v>
      </c>
      <c r="AT225">
        <v>0.89</v>
      </c>
      <c r="AU225">
        <v>0.17</v>
      </c>
      <c r="AV225">
        <v>58</v>
      </c>
      <c r="AW225">
        <v>1.4</v>
      </c>
      <c r="AX225">
        <v>5.2999999999999999E-2</v>
      </c>
      <c r="AY225">
        <v>12.9</v>
      </c>
      <c r="AZ225">
        <v>65.5</v>
      </c>
      <c r="BA225">
        <v>1.1599999999999999</v>
      </c>
      <c r="BB225">
        <v>179.5</v>
      </c>
      <c r="BC225">
        <v>5.1999999999999998E-2</v>
      </c>
      <c r="BD225">
        <v>4</v>
      </c>
      <c r="BE225">
        <v>1.53</v>
      </c>
      <c r="BF225">
        <v>2.4E-2</v>
      </c>
      <c r="BG225">
        <v>0.09</v>
      </c>
      <c r="BH225">
        <v>0.1</v>
      </c>
      <c r="BI225">
        <v>5.6</v>
      </c>
      <c r="BJ225">
        <v>0.09</v>
      </c>
      <c r="BK225">
        <v>7.0000000000000007E-2</v>
      </c>
      <c r="BL225">
        <v>44</v>
      </c>
      <c r="BM225">
        <v>0.4</v>
      </c>
      <c r="BN225">
        <v>0.03</v>
      </c>
      <c r="BO225">
        <v>4.8</v>
      </c>
      <c r="BP225">
        <v>0.81</v>
      </c>
      <c r="BQ225">
        <v>0.05</v>
      </c>
      <c r="BR225">
        <v>0.08</v>
      </c>
      <c r="BS225">
        <v>1.1100000000000001</v>
      </c>
      <c r="BT225">
        <v>6.9</v>
      </c>
      <c r="BU225">
        <v>0.9</v>
      </c>
      <c r="BV225">
        <v>2.5000000000000001E-2</v>
      </c>
      <c r="BW225">
        <v>3.5</v>
      </c>
      <c r="BX225">
        <v>11.75</v>
      </c>
      <c r="BY225">
        <v>26.6</v>
      </c>
      <c r="BZ225">
        <v>0.03</v>
      </c>
      <c r="CA225">
        <v>1</v>
      </c>
      <c r="CB225">
        <v>0.4</v>
      </c>
      <c r="CC225">
        <v>12.7</v>
      </c>
      <c r="CD225">
        <v>5</v>
      </c>
      <c r="CE225">
        <v>1</v>
      </c>
      <c r="CF225" s="108">
        <f t="shared" si="22"/>
        <v>8</v>
      </c>
      <c r="CG225" s="108">
        <f t="shared" si="23"/>
        <v>147.46</v>
      </c>
      <c r="CH225" s="108">
        <f t="shared" si="24"/>
        <v>127.48</v>
      </c>
      <c r="CI225" s="108">
        <f t="shared" si="25"/>
        <v>826.18</v>
      </c>
      <c r="CJ225" s="108">
        <f t="shared" si="26"/>
        <v>463.39</v>
      </c>
      <c r="CK225" s="108">
        <f t="shared" si="27"/>
        <v>676.25</v>
      </c>
    </row>
    <row r="226" spans="1:89" ht="30" x14ac:dyDescent="0.3">
      <c r="A226" s="78">
        <v>1531382</v>
      </c>
      <c r="B226" s="82" t="s">
        <v>71</v>
      </c>
      <c r="C226" s="79">
        <v>42616</v>
      </c>
      <c r="D226" s="80" t="s">
        <v>28</v>
      </c>
      <c r="E226" s="100" t="s">
        <v>89</v>
      </c>
      <c r="F226" s="80"/>
      <c r="G226" s="80" t="s">
        <v>67</v>
      </c>
      <c r="H226" s="81">
        <v>590794</v>
      </c>
      <c r="I226" s="81">
        <v>6804862</v>
      </c>
      <c r="J226" s="82">
        <v>1154</v>
      </c>
      <c r="K226" s="81" t="s">
        <v>20</v>
      </c>
      <c r="L226" s="101" t="s">
        <v>95</v>
      </c>
      <c r="M226" s="81">
        <v>0.3</v>
      </c>
      <c r="N226" s="81" t="s">
        <v>56</v>
      </c>
      <c r="O226" s="81"/>
      <c r="P226" s="84">
        <v>0</v>
      </c>
      <c r="Q226" s="84">
        <v>0</v>
      </c>
      <c r="R226" s="84">
        <v>0</v>
      </c>
      <c r="S226" s="84">
        <v>0.9</v>
      </c>
      <c r="T226" s="84">
        <v>0.1</v>
      </c>
      <c r="U226" s="84">
        <v>0</v>
      </c>
      <c r="V226" s="84">
        <f t="shared" si="21"/>
        <v>1</v>
      </c>
      <c r="W226" s="81" t="s">
        <v>93</v>
      </c>
      <c r="X226" s="81" t="s">
        <v>98</v>
      </c>
      <c r="Y226" s="81" t="s">
        <v>44</v>
      </c>
      <c r="Z226" s="80" t="s">
        <v>90</v>
      </c>
      <c r="AA226" s="81"/>
      <c r="AB226">
        <v>1531382</v>
      </c>
      <c r="AC226" t="s">
        <v>20</v>
      </c>
      <c r="AD226" t="s">
        <v>857</v>
      </c>
      <c r="AE226">
        <v>1.06</v>
      </c>
      <c r="AF226">
        <v>69.8</v>
      </c>
      <c r="AG226">
        <v>9.18</v>
      </c>
      <c r="AH226">
        <v>110</v>
      </c>
      <c r="AI226">
        <v>142</v>
      </c>
      <c r="AJ226">
        <v>77.599999999999994</v>
      </c>
      <c r="AK226">
        <v>22.4</v>
      </c>
      <c r="AL226">
        <v>826</v>
      </c>
      <c r="AM226">
        <v>4.16</v>
      </c>
      <c r="AN226">
        <v>11.3</v>
      </c>
      <c r="AO226">
        <v>0.5</v>
      </c>
      <c r="AP226">
        <v>1.8</v>
      </c>
      <c r="AQ226">
        <v>2.7</v>
      </c>
      <c r="AR226">
        <v>63.2</v>
      </c>
      <c r="AS226">
        <v>0.43</v>
      </c>
      <c r="AT226">
        <v>0.63</v>
      </c>
      <c r="AU226">
        <v>0.13</v>
      </c>
      <c r="AV226">
        <v>87</v>
      </c>
      <c r="AW226">
        <v>2.06</v>
      </c>
      <c r="AX226">
        <v>9.7000000000000003E-2</v>
      </c>
      <c r="AY226">
        <v>13.8</v>
      </c>
      <c r="AZ226">
        <v>80</v>
      </c>
      <c r="BA226">
        <v>1.83</v>
      </c>
      <c r="BB226">
        <v>140.5</v>
      </c>
      <c r="BC226">
        <v>0.115</v>
      </c>
      <c r="BD226">
        <v>6</v>
      </c>
      <c r="BE226">
        <v>2.27</v>
      </c>
      <c r="BF226">
        <v>2.5999999999999999E-2</v>
      </c>
      <c r="BG226">
        <v>0.19</v>
      </c>
      <c r="BH226">
        <v>0.05</v>
      </c>
      <c r="BI226">
        <v>8.6999999999999993</v>
      </c>
      <c r="BJ226">
        <v>0.12</v>
      </c>
      <c r="BK226">
        <v>1E-3</v>
      </c>
      <c r="BL226">
        <v>52</v>
      </c>
      <c r="BM226">
        <v>0.4</v>
      </c>
      <c r="BN226">
        <v>0.05</v>
      </c>
      <c r="BO226">
        <v>6.7</v>
      </c>
      <c r="BP226">
        <v>1.1499999999999999</v>
      </c>
      <c r="BQ226">
        <v>0.05</v>
      </c>
      <c r="BR226">
        <v>0.2</v>
      </c>
      <c r="BS226">
        <v>0.49</v>
      </c>
      <c r="BT226">
        <v>11.9</v>
      </c>
      <c r="BU226">
        <v>2</v>
      </c>
      <c r="BV226">
        <v>2.5000000000000001E-2</v>
      </c>
      <c r="BW226">
        <v>10.199999999999999</v>
      </c>
      <c r="BX226">
        <v>13.03</v>
      </c>
      <c r="BY226">
        <v>29.5</v>
      </c>
      <c r="BZ226">
        <v>0.03</v>
      </c>
      <c r="CA226">
        <v>1</v>
      </c>
      <c r="CB226">
        <v>0.4</v>
      </c>
      <c r="CC226">
        <v>18.8</v>
      </c>
      <c r="CD226">
        <v>5</v>
      </c>
      <c r="CE226">
        <v>3</v>
      </c>
      <c r="CF226" s="108">
        <f t="shared" si="22"/>
        <v>9.8000000000000007</v>
      </c>
      <c r="CG226" s="108">
        <f t="shared" si="23"/>
        <v>161.49</v>
      </c>
      <c r="CH226" s="108">
        <f t="shared" si="24"/>
        <v>208.48000000000005</v>
      </c>
      <c r="CI226" s="108">
        <f t="shared" si="25"/>
        <v>1049.6500000000001</v>
      </c>
      <c r="CJ226" s="108">
        <f t="shared" si="26"/>
        <v>549.08000000000004</v>
      </c>
      <c r="CK226" s="108">
        <f t="shared" si="27"/>
        <v>931.21999999999991</v>
      </c>
    </row>
    <row r="227" spans="1:89" ht="30" x14ac:dyDescent="0.3">
      <c r="A227" s="78">
        <v>1531383</v>
      </c>
      <c r="B227" s="82" t="s">
        <v>71</v>
      </c>
      <c r="C227" s="79">
        <v>42616</v>
      </c>
      <c r="D227" s="80" t="s">
        <v>28</v>
      </c>
      <c r="E227" s="100" t="s">
        <v>89</v>
      </c>
      <c r="F227" s="80"/>
      <c r="G227" s="80" t="s">
        <v>67</v>
      </c>
      <c r="H227" s="81">
        <v>590835</v>
      </c>
      <c r="I227" s="81">
        <v>6804890</v>
      </c>
      <c r="J227" s="82">
        <v>1159</v>
      </c>
      <c r="K227" s="81" t="s">
        <v>20</v>
      </c>
      <c r="L227" s="101" t="s">
        <v>29</v>
      </c>
      <c r="M227" s="81">
        <v>0.4</v>
      </c>
      <c r="N227" s="81" t="s">
        <v>21</v>
      </c>
      <c r="O227" s="81"/>
      <c r="P227" s="84">
        <v>0.1</v>
      </c>
      <c r="Q227" s="84">
        <v>0</v>
      </c>
      <c r="R227" s="84">
        <v>0</v>
      </c>
      <c r="S227" s="84">
        <v>0.7</v>
      </c>
      <c r="T227" s="84">
        <v>0.2</v>
      </c>
      <c r="U227" s="84">
        <v>0</v>
      </c>
      <c r="V227" s="84">
        <f t="shared" si="21"/>
        <v>1</v>
      </c>
      <c r="W227" s="81" t="s">
        <v>93</v>
      </c>
      <c r="X227" s="80" t="s">
        <v>94</v>
      </c>
      <c r="Y227" s="81" t="s">
        <v>39</v>
      </c>
      <c r="Z227" s="80" t="s">
        <v>90</v>
      </c>
      <c r="AA227" s="81"/>
      <c r="AB227">
        <v>1531383</v>
      </c>
      <c r="AC227" t="s">
        <v>20</v>
      </c>
      <c r="AD227" t="s">
        <v>857</v>
      </c>
      <c r="AE227">
        <v>1.5</v>
      </c>
      <c r="AF227">
        <v>35.380000000000003</v>
      </c>
      <c r="AG227">
        <v>8.02</v>
      </c>
      <c r="AH227">
        <v>74.2</v>
      </c>
      <c r="AI227">
        <v>86</v>
      </c>
      <c r="AJ227">
        <v>36.700000000000003</v>
      </c>
      <c r="AK227">
        <v>15.2</v>
      </c>
      <c r="AL227">
        <v>471</v>
      </c>
      <c r="AM227">
        <v>2.99</v>
      </c>
      <c r="AN227">
        <v>10.6</v>
      </c>
      <c r="AO227">
        <v>0.7</v>
      </c>
      <c r="AP227">
        <v>2.9</v>
      </c>
      <c r="AQ227">
        <v>1</v>
      </c>
      <c r="AR227">
        <v>38.700000000000003</v>
      </c>
      <c r="AS227">
        <v>0.12</v>
      </c>
      <c r="AT227">
        <v>0.63</v>
      </c>
      <c r="AU227">
        <v>0.13</v>
      </c>
      <c r="AV227">
        <v>66</v>
      </c>
      <c r="AW227">
        <v>0.88</v>
      </c>
      <c r="AX227">
        <v>6.5000000000000002E-2</v>
      </c>
      <c r="AY227">
        <v>10.5</v>
      </c>
      <c r="AZ227">
        <v>56.8</v>
      </c>
      <c r="BA227">
        <v>1</v>
      </c>
      <c r="BB227">
        <v>99.1</v>
      </c>
      <c r="BC227">
        <v>6.3E-2</v>
      </c>
      <c r="BD227">
        <v>4</v>
      </c>
      <c r="BE227">
        <v>1.58</v>
      </c>
      <c r="BF227">
        <v>1.7999999999999999E-2</v>
      </c>
      <c r="BG227">
        <v>0.08</v>
      </c>
      <c r="BH227">
        <v>0.1</v>
      </c>
      <c r="BI227">
        <v>5.5</v>
      </c>
      <c r="BJ227">
        <v>0.08</v>
      </c>
      <c r="BK227">
        <v>0.06</v>
      </c>
      <c r="BL227">
        <v>37</v>
      </c>
      <c r="BM227">
        <v>0.6</v>
      </c>
      <c r="BN227">
        <v>0.04</v>
      </c>
      <c r="BO227">
        <v>5.3</v>
      </c>
      <c r="BP227">
        <v>0.7</v>
      </c>
      <c r="BQ227">
        <v>0.05</v>
      </c>
      <c r="BR227">
        <v>7.0000000000000007E-2</v>
      </c>
      <c r="BS227">
        <v>1.18</v>
      </c>
      <c r="BT227">
        <v>7.4</v>
      </c>
      <c r="BU227">
        <v>1.6</v>
      </c>
      <c r="BV227">
        <v>2.5000000000000001E-2</v>
      </c>
      <c r="BW227">
        <v>3.5</v>
      </c>
      <c r="BX227">
        <v>6.75</v>
      </c>
      <c r="BY227">
        <v>22.4</v>
      </c>
      <c r="BZ227">
        <v>0.01</v>
      </c>
      <c r="CA227">
        <v>0.5</v>
      </c>
      <c r="CB227">
        <v>0.3</v>
      </c>
      <c r="CC227">
        <v>12.3</v>
      </c>
      <c r="CD227">
        <v>5</v>
      </c>
      <c r="CE227">
        <v>1</v>
      </c>
      <c r="CF227" s="108">
        <f t="shared" si="22"/>
        <v>8.9</v>
      </c>
      <c r="CG227" s="108">
        <f t="shared" si="23"/>
        <v>95.38</v>
      </c>
      <c r="CH227" s="108">
        <f t="shared" si="24"/>
        <v>138.07999999999998</v>
      </c>
      <c r="CI227" s="108">
        <f t="shared" si="25"/>
        <v>621.07000000000005</v>
      </c>
      <c r="CJ227" s="108">
        <f t="shared" si="26"/>
        <v>339.4</v>
      </c>
      <c r="CK227" s="108">
        <f t="shared" si="27"/>
        <v>527.39</v>
      </c>
    </row>
    <row r="228" spans="1:89" ht="30" x14ac:dyDescent="0.3">
      <c r="A228" s="78">
        <v>1531384</v>
      </c>
      <c r="B228" s="82" t="s">
        <v>71</v>
      </c>
      <c r="C228" s="79">
        <v>42616</v>
      </c>
      <c r="D228" s="80" t="s">
        <v>28</v>
      </c>
      <c r="E228" s="100" t="s">
        <v>89</v>
      </c>
      <c r="F228" s="80"/>
      <c r="G228" s="80" t="s">
        <v>67</v>
      </c>
      <c r="H228" s="81">
        <v>590890</v>
      </c>
      <c r="I228" s="81">
        <v>6804908</v>
      </c>
      <c r="J228" s="82">
        <v>1161</v>
      </c>
      <c r="K228" s="81" t="s">
        <v>20</v>
      </c>
      <c r="L228" s="100" t="s">
        <v>54</v>
      </c>
      <c r="M228" s="81">
        <v>0.3</v>
      </c>
      <c r="N228" s="81" t="s">
        <v>30</v>
      </c>
      <c r="O228" s="81"/>
      <c r="P228" s="84">
        <v>0</v>
      </c>
      <c r="Q228" s="84">
        <v>0.5</v>
      </c>
      <c r="R228" s="84">
        <v>0</v>
      </c>
      <c r="S228" s="84">
        <v>0.4</v>
      </c>
      <c r="T228" s="84">
        <v>0.1</v>
      </c>
      <c r="U228" s="84">
        <v>0</v>
      </c>
      <c r="V228" s="84">
        <f t="shared" si="21"/>
        <v>1</v>
      </c>
      <c r="W228" s="81" t="s">
        <v>32</v>
      </c>
      <c r="X228" s="80" t="s">
        <v>94</v>
      </c>
      <c r="Y228" s="81" t="s">
        <v>99</v>
      </c>
      <c r="Z228" s="80" t="s">
        <v>90</v>
      </c>
      <c r="AA228" s="81"/>
      <c r="AB228">
        <v>1531384</v>
      </c>
      <c r="AC228" t="s">
        <v>20</v>
      </c>
      <c r="AD228" t="s">
        <v>857</v>
      </c>
      <c r="AE228">
        <v>0.97</v>
      </c>
      <c r="AF228">
        <v>53.67</v>
      </c>
      <c r="AG228">
        <v>6.46</v>
      </c>
      <c r="AH228">
        <v>71.3</v>
      </c>
      <c r="AI228">
        <v>107</v>
      </c>
      <c r="AJ228">
        <v>48.1</v>
      </c>
      <c r="AK228">
        <v>17.8</v>
      </c>
      <c r="AL228">
        <v>636</v>
      </c>
      <c r="AM228">
        <v>2.93</v>
      </c>
      <c r="AN228">
        <v>7.9</v>
      </c>
      <c r="AO228">
        <v>0.8</v>
      </c>
      <c r="AP228">
        <v>2</v>
      </c>
      <c r="AQ228">
        <v>1.3</v>
      </c>
      <c r="AR228">
        <v>43.4</v>
      </c>
      <c r="AS228">
        <v>0.17</v>
      </c>
      <c r="AT228">
        <v>0.54</v>
      </c>
      <c r="AU228">
        <v>0.11</v>
      </c>
      <c r="AV228">
        <v>65</v>
      </c>
      <c r="AW228">
        <v>1.06</v>
      </c>
      <c r="AX228">
        <v>7.0999999999999994E-2</v>
      </c>
      <c r="AY228">
        <v>12.6</v>
      </c>
      <c r="AZ228">
        <v>55.5</v>
      </c>
      <c r="BA228">
        <v>1.04</v>
      </c>
      <c r="BB228">
        <v>130.19999999999999</v>
      </c>
      <c r="BC228">
        <v>0.08</v>
      </c>
      <c r="BD228">
        <v>3</v>
      </c>
      <c r="BE228">
        <v>1.63</v>
      </c>
      <c r="BF228">
        <v>2.1999999999999999E-2</v>
      </c>
      <c r="BG228">
        <v>0.09</v>
      </c>
      <c r="BH228">
        <v>0.2</v>
      </c>
      <c r="BI228">
        <v>6.5</v>
      </c>
      <c r="BJ228">
        <v>0.1</v>
      </c>
      <c r="BK228">
        <v>0.05</v>
      </c>
      <c r="BL228">
        <v>53</v>
      </c>
      <c r="BM228">
        <v>0.6</v>
      </c>
      <c r="BN228">
        <v>0.03</v>
      </c>
      <c r="BO228">
        <v>5</v>
      </c>
      <c r="BP228">
        <v>0.68</v>
      </c>
      <c r="BQ228">
        <v>0.05</v>
      </c>
      <c r="BR228">
        <v>0.09</v>
      </c>
      <c r="BS228">
        <v>1.23</v>
      </c>
      <c r="BT228">
        <v>8.1999999999999993</v>
      </c>
      <c r="BU228">
        <v>1.3</v>
      </c>
      <c r="BV228">
        <v>2.5000000000000001E-2</v>
      </c>
      <c r="BW228">
        <v>4.5999999999999996</v>
      </c>
      <c r="BX228">
        <v>11.55</v>
      </c>
      <c r="BY228">
        <v>26.6</v>
      </c>
      <c r="BZ228">
        <v>0.01</v>
      </c>
      <c r="CA228">
        <v>0.5</v>
      </c>
      <c r="CB228">
        <v>0.3</v>
      </c>
      <c r="CC228">
        <v>12.5</v>
      </c>
      <c r="CD228">
        <v>5</v>
      </c>
      <c r="CE228">
        <v>1</v>
      </c>
      <c r="CF228" s="108">
        <f t="shared" si="22"/>
        <v>8</v>
      </c>
      <c r="CG228" s="108">
        <f t="shared" si="23"/>
        <v>105.7</v>
      </c>
      <c r="CH228" s="108">
        <f t="shared" si="24"/>
        <v>171.48000000000002</v>
      </c>
      <c r="CI228" s="108">
        <f t="shared" si="25"/>
        <v>822.82999999999993</v>
      </c>
      <c r="CJ228" s="108">
        <f t="shared" si="26"/>
        <v>416.73</v>
      </c>
      <c r="CK228" s="108">
        <f t="shared" si="27"/>
        <v>705.8</v>
      </c>
    </row>
    <row r="229" spans="1:89" ht="30" x14ac:dyDescent="0.3">
      <c r="A229" s="78">
        <v>1531385</v>
      </c>
      <c r="B229" s="82" t="s">
        <v>71</v>
      </c>
      <c r="C229" s="79">
        <v>42616</v>
      </c>
      <c r="D229" s="80" t="s">
        <v>28</v>
      </c>
      <c r="E229" s="100" t="s">
        <v>89</v>
      </c>
      <c r="F229" s="80"/>
      <c r="G229" s="80" t="s">
        <v>67</v>
      </c>
      <c r="H229" s="81">
        <v>590942</v>
      </c>
      <c r="I229" s="81">
        <v>6804907</v>
      </c>
      <c r="J229" s="82">
        <v>1159</v>
      </c>
      <c r="K229" s="81" t="s">
        <v>20</v>
      </c>
      <c r="L229" s="100" t="s">
        <v>54</v>
      </c>
      <c r="M229" s="81">
        <v>0.25</v>
      </c>
      <c r="N229" s="81" t="s">
        <v>21</v>
      </c>
      <c r="O229" s="81"/>
      <c r="P229" s="84">
        <v>0</v>
      </c>
      <c r="Q229" s="84">
        <v>0.3</v>
      </c>
      <c r="R229" s="84">
        <v>0</v>
      </c>
      <c r="S229" s="84">
        <v>0.6</v>
      </c>
      <c r="T229" s="84">
        <v>0.1</v>
      </c>
      <c r="U229" s="84">
        <v>0</v>
      </c>
      <c r="V229" s="84">
        <f t="shared" si="21"/>
        <v>0.99999999999999989</v>
      </c>
      <c r="W229" s="81" t="s">
        <v>32</v>
      </c>
      <c r="X229" s="80" t="s">
        <v>94</v>
      </c>
      <c r="Y229" s="81" t="s">
        <v>43</v>
      </c>
      <c r="Z229" s="80" t="s">
        <v>90</v>
      </c>
      <c r="AA229" s="81"/>
      <c r="AB229">
        <v>1531385</v>
      </c>
      <c r="AC229" t="s">
        <v>20</v>
      </c>
      <c r="AD229" t="s">
        <v>857</v>
      </c>
      <c r="AE229">
        <v>0.98</v>
      </c>
      <c r="AF229">
        <v>36.04</v>
      </c>
      <c r="AG229">
        <v>5.86</v>
      </c>
      <c r="AH229">
        <v>89.5</v>
      </c>
      <c r="AI229">
        <v>93</v>
      </c>
      <c r="AJ229">
        <v>42.9</v>
      </c>
      <c r="AK229">
        <v>17.899999999999999</v>
      </c>
      <c r="AL229">
        <v>591</v>
      </c>
      <c r="AM229">
        <v>2.89</v>
      </c>
      <c r="AN229">
        <v>7.1</v>
      </c>
      <c r="AO229">
        <v>0.7</v>
      </c>
      <c r="AP229">
        <v>3.2</v>
      </c>
      <c r="AQ229">
        <v>1.5</v>
      </c>
      <c r="AR229">
        <v>43.8</v>
      </c>
      <c r="AS229">
        <v>0.17</v>
      </c>
      <c r="AT229">
        <v>0.56000000000000005</v>
      </c>
      <c r="AU229">
        <v>0.1</v>
      </c>
      <c r="AV229">
        <v>66</v>
      </c>
      <c r="AW229">
        <v>1.01</v>
      </c>
      <c r="AX229">
        <v>8.4000000000000005E-2</v>
      </c>
      <c r="AY229">
        <v>11.5</v>
      </c>
      <c r="AZ229">
        <v>57.4</v>
      </c>
      <c r="BA229">
        <v>1.1100000000000001</v>
      </c>
      <c r="BB229">
        <v>114.6</v>
      </c>
      <c r="BC229">
        <v>9.0999999999999998E-2</v>
      </c>
      <c r="BD229">
        <v>5</v>
      </c>
      <c r="BE229">
        <v>1.69</v>
      </c>
      <c r="BF229">
        <v>0.02</v>
      </c>
      <c r="BG229">
        <v>0.1</v>
      </c>
      <c r="BH229">
        <v>0.1</v>
      </c>
      <c r="BI229">
        <v>7.1</v>
      </c>
      <c r="BJ229">
        <v>0.1</v>
      </c>
      <c r="BK229">
        <v>0.05</v>
      </c>
      <c r="BL229">
        <v>43</v>
      </c>
      <c r="BM229">
        <v>0.5</v>
      </c>
      <c r="BN229">
        <v>0.03</v>
      </c>
      <c r="BO229">
        <v>5.0999999999999996</v>
      </c>
      <c r="BP229">
        <v>0.83</v>
      </c>
      <c r="BQ229">
        <v>0.05</v>
      </c>
      <c r="BR229">
        <v>0.12</v>
      </c>
      <c r="BS229">
        <v>1.25</v>
      </c>
      <c r="BT229">
        <v>10.3</v>
      </c>
      <c r="BU229">
        <v>0.6</v>
      </c>
      <c r="BV229">
        <v>2.5000000000000001E-2</v>
      </c>
      <c r="BW229">
        <v>6.4</v>
      </c>
      <c r="BX229">
        <v>9.82</v>
      </c>
      <c r="BY229">
        <v>24.6</v>
      </c>
      <c r="BZ229">
        <v>0.03</v>
      </c>
      <c r="CA229">
        <v>0.5</v>
      </c>
      <c r="CB229">
        <v>0.3</v>
      </c>
      <c r="CC229">
        <v>13</v>
      </c>
      <c r="CD229">
        <v>5</v>
      </c>
      <c r="CE229">
        <v>1</v>
      </c>
      <c r="CF229" s="108">
        <f t="shared" si="22"/>
        <v>9.1999999999999993</v>
      </c>
      <c r="CG229" s="108">
        <f t="shared" si="23"/>
        <v>102.42</v>
      </c>
      <c r="CH229" s="108">
        <f t="shared" si="24"/>
        <v>147.68999999999997</v>
      </c>
      <c r="CI229" s="108">
        <f t="shared" si="25"/>
        <v>764.70999999999992</v>
      </c>
      <c r="CJ229" s="108">
        <f t="shared" si="26"/>
        <v>381.9</v>
      </c>
      <c r="CK229" s="108">
        <f t="shared" si="27"/>
        <v>655.67</v>
      </c>
    </row>
    <row r="230" spans="1:89" ht="30" x14ac:dyDescent="0.3">
      <c r="A230" s="78">
        <v>1531386</v>
      </c>
      <c r="B230" s="82" t="s">
        <v>71</v>
      </c>
      <c r="C230" s="79">
        <v>42616</v>
      </c>
      <c r="D230" s="80" t="s">
        <v>28</v>
      </c>
      <c r="E230" s="100" t="s">
        <v>89</v>
      </c>
      <c r="F230" s="80"/>
      <c r="G230" s="80" t="s">
        <v>67</v>
      </c>
      <c r="H230" s="81">
        <v>590981</v>
      </c>
      <c r="I230" s="81">
        <v>6804906</v>
      </c>
      <c r="J230" s="82">
        <v>1160</v>
      </c>
      <c r="K230" s="81" t="s">
        <v>20</v>
      </c>
      <c r="L230" s="100" t="s">
        <v>100</v>
      </c>
      <c r="M230" s="81">
        <v>0.4</v>
      </c>
      <c r="N230" s="81" t="s">
        <v>21</v>
      </c>
      <c r="O230" s="81"/>
      <c r="P230" s="84">
        <v>0.2</v>
      </c>
      <c r="Q230" s="84">
        <v>0</v>
      </c>
      <c r="R230" s="84">
        <v>0</v>
      </c>
      <c r="S230" s="84">
        <v>0.6</v>
      </c>
      <c r="T230" s="84">
        <v>0.2</v>
      </c>
      <c r="U230" s="84">
        <v>0</v>
      </c>
      <c r="V230" s="84">
        <f t="shared" si="21"/>
        <v>1</v>
      </c>
      <c r="W230" s="81" t="s">
        <v>31</v>
      </c>
      <c r="X230" s="80" t="s">
        <v>94</v>
      </c>
      <c r="Y230" s="81" t="s">
        <v>39</v>
      </c>
      <c r="Z230" s="80" t="s">
        <v>90</v>
      </c>
      <c r="AA230" s="81"/>
      <c r="AB230">
        <v>1531386</v>
      </c>
      <c r="AC230" t="s">
        <v>20</v>
      </c>
      <c r="AD230" t="s">
        <v>857</v>
      </c>
      <c r="AE230">
        <v>0.66</v>
      </c>
      <c r="AF230">
        <v>81.75</v>
      </c>
      <c r="AG230">
        <v>6.75</v>
      </c>
      <c r="AH230">
        <v>94.5</v>
      </c>
      <c r="AI230">
        <v>142</v>
      </c>
      <c r="AJ230">
        <v>63.8</v>
      </c>
      <c r="AK230">
        <v>18</v>
      </c>
      <c r="AL230">
        <v>730</v>
      </c>
      <c r="AM230">
        <v>3.18</v>
      </c>
      <c r="AN230">
        <v>7.7</v>
      </c>
      <c r="AO230">
        <v>1.1000000000000001</v>
      </c>
      <c r="AP230">
        <v>3.1</v>
      </c>
      <c r="AQ230">
        <v>1.8</v>
      </c>
      <c r="AR230">
        <v>48.7</v>
      </c>
      <c r="AS230">
        <v>0.2</v>
      </c>
      <c r="AT230">
        <v>0.64</v>
      </c>
      <c r="AU230">
        <v>0.11</v>
      </c>
      <c r="AV230">
        <v>66</v>
      </c>
      <c r="AW230">
        <v>1.23</v>
      </c>
      <c r="AX230">
        <v>0.08</v>
      </c>
      <c r="AY230">
        <v>14.3</v>
      </c>
      <c r="AZ230">
        <v>57.6</v>
      </c>
      <c r="BA230">
        <v>1.1299999999999999</v>
      </c>
      <c r="BB230">
        <v>175.1</v>
      </c>
      <c r="BC230">
        <v>7.8E-2</v>
      </c>
      <c r="BD230">
        <v>5</v>
      </c>
      <c r="BE230">
        <v>1.71</v>
      </c>
      <c r="BF230">
        <v>1.9E-2</v>
      </c>
      <c r="BG230">
        <v>0.1</v>
      </c>
      <c r="BH230">
        <v>0.05</v>
      </c>
      <c r="BI230">
        <v>7</v>
      </c>
      <c r="BJ230">
        <v>0.11</v>
      </c>
      <c r="BK230">
        <v>0.06</v>
      </c>
      <c r="BL230">
        <v>53</v>
      </c>
      <c r="BM230">
        <v>0.6</v>
      </c>
      <c r="BN230">
        <v>0.04</v>
      </c>
      <c r="BO230">
        <v>5.2</v>
      </c>
      <c r="BP230">
        <v>0.84</v>
      </c>
      <c r="BQ230">
        <v>0.05</v>
      </c>
      <c r="BR230">
        <v>0.12</v>
      </c>
      <c r="BS230">
        <v>1.38</v>
      </c>
      <c r="BT230">
        <v>9.4</v>
      </c>
      <c r="BU230">
        <v>1.2</v>
      </c>
      <c r="BV230">
        <v>2.5000000000000001E-2</v>
      </c>
      <c r="BW230">
        <v>7.3</v>
      </c>
      <c r="BX230">
        <v>14.24</v>
      </c>
      <c r="BY230">
        <v>28</v>
      </c>
      <c r="BZ230">
        <v>0.03</v>
      </c>
      <c r="CA230">
        <v>1</v>
      </c>
      <c r="CB230">
        <v>0.5</v>
      </c>
      <c r="CC230">
        <v>13.9</v>
      </c>
      <c r="CD230">
        <v>5</v>
      </c>
      <c r="CE230">
        <v>1</v>
      </c>
      <c r="CF230" s="108">
        <f t="shared" si="22"/>
        <v>9.1</v>
      </c>
      <c r="CG230" s="108">
        <f t="shared" si="23"/>
        <v>123.76</v>
      </c>
      <c r="CH230" s="108">
        <f t="shared" si="24"/>
        <v>207.35</v>
      </c>
      <c r="CI230" s="108">
        <f t="shared" si="25"/>
        <v>968.74</v>
      </c>
      <c r="CJ230" s="108">
        <f t="shared" si="26"/>
        <v>563.9</v>
      </c>
      <c r="CK230" s="108">
        <f t="shared" si="27"/>
        <v>815.64</v>
      </c>
    </row>
    <row r="231" spans="1:89" ht="30" x14ac:dyDescent="0.3">
      <c r="A231" s="78">
        <v>1531387</v>
      </c>
      <c r="B231" s="82" t="s">
        <v>71</v>
      </c>
      <c r="C231" s="79">
        <v>42616</v>
      </c>
      <c r="D231" s="80" t="s">
        <v>28</v>
      </c>
      <c r="E231" s="100" t="s">
        <v>89</v>
      </c>
      <c r="F231" s="80"/>
      <c r="G231" s="80" t="s">
        <v>67</v>
      </c>
      <c r="H231" s="81">
        <v>591002</v>
      </c>
      <c r="I231" s="81">
        <v>6804860</v>
      </c>
      <c r="J231" s="82">
        <v>1174</v>
      </c>
      <c r="K231" s="81" t="s">
        <v>20</v>
      </c>
      <c r="L231" s="101" t="s">
        <v>101</v>
      </c>
      <c r="M231" s="81">
        <v>0.4</v>
      </c>
      <c r="N231" s="81" t="s">
        <v>21</v>
      </c>
      <c r="O231" s="81"/>
      <c r="P231" s="84">
        <v>0.1</v>
      </c>
      <c r="Q231" s="84">
        <v>0</v>
      </c>
      <c r="R231" s="84">
        <v>0</v>
      </c>
      <c r="S231" s="84">
        <v>0.8</v>
      </c>
      <c r="T231" s="84">
        <v>0.1</v>
      </c>
      <c r="U231" s="84">
        <v>0</v>
      </c>
      <c r="V231" s="84">
        <f t="shared" si="21"/>
        <v>1</v>
      </c>
      <c r="W231" s="81" t="s">
        <v>31</v>
      </c>
      <c r="X231" s="81" t="s">
        <v>98</v>
      </c>
      <c r="Y231" s="81" t="s">
        <v>81</v>
      </c>
      <c r="Z231" s="80" t="s">
        <v>104</v>
      </c>
      <c r="AA231" s="81"/>
      <c r="AB231">
        <v>1531387</v>
      </c>
      <c r="AC231" t="s">
        <v>20</v>
      </c>
      <c r="AD231" t="s">
        <v>857</v>
      </c>
      <c r="AE231">
        <v>0.92</v>
      </c>
      <c r="AF231">
        <v>71.959999999999994</v>
      </c>
      <c r="AG231">
        <v>7.47</v>
      </c>
      <c r="AH231">
        <v>91.3</v>
      </c>
      <c r="AI231">
        <v>133</v>
      </c>
      <c r="AJ231">
        <v>67</v>
      </c>
      <c r="AK231">
        <v>20.399999999999999</v>
      </c>
      <c r="AL231">
        <v>757</v>
      </c>
      <c r="AM231">
        <v>3.59</v>
      </c>
      <c r="AN231">
        <v>9.4</v>
      </c>
      <c r="AO231">
        <v>0.5</v>
      </c>
      <c r="AP231">
        <v>1.8</v>
      </c>
      <c r="AQ231">
        <v>2</v>
      </c>
      <c r="AR231">
        <v>75.2</v>
      </c>
      <c r="AS231">
        <v>0.38</v>
      </c>
      <c r="AT231">
        <v>0.62</v>
      </c>
      <c r="AU231">
        <v>0.11</v>
      </c>
      <c r="AV231">
        <v>78</v>
      </c>
      <c r="AW231">
        <v>3.06</v>
      </c>
      <c r="AX231">
        <v>9.2999999999999999E-2</v>
      </c>
      <c r="AY231">
        <v>12.5</v>
      </c>
      <c r="AZ231">
        <v>67.2</v>
      </c>
      <c r="BA231">
        <v>1.49</v>
      </c>
      <c r="BB231">
        <v>138.1</v>
      </c>
      <c r="BC231">
        <v>0.10199999999999999</v>
      </c>
      <c r="BD231">
        <v>6</v>
      </c>
      <c r="BE231">
        <v>1.92</v>
      </c>
      <c r="BF231">
        <v>2.4E-2</v>
      </c>
      <c r="BG231">
        <v>0.15</v>
      </c>
      <c r="BH231">
        <v>0.1</v>
      </c>
      <c r="BI231">
        <v>8</v>
      </c>
      <c r="BJ231">
        <v>0.11</v>
      </c>
      <c r="BK231">
        <v>0.03</v>
      </c>
      <c r="BL231">
        <v>47</v>
      </c>
      <c r="BM231">
        <v>0.5</v>
      </c>
      <c r="BN231">
        <v>0.04</v>
      </c>
      <c r="BO231">
        <v>5.6</v>
      </c>
      <c r="BP231">
        <v>0.9</v>
      </c>
      <c r="BQ231">
        <v>0.05</v>
      </c>
      <c r="BR231">
        <v>0.09</v>
      </c>
      <c r="BS231">
        <v>1.07</v>
      </c>
      <c r="BT231">
        <v>10.4</v>
      </c>
      <c r="BU231">
        <v>1.3</v>
      </c>
      <c r="BV231">
        <v>2.5000000000000001E-2</v>
      </c>
      <c r="BW231">
        <v>6.9</v>
      </c>
      <c r="BX231">
        <v>12.18</v>
      </c>
      <c r="BY231">
        <v>27.1</v>
      </c>
      <c r="BZ231">
        <v>0.02</v>
      </c>
      <c r="CA231">
        <v>3</v>
      </c>
      <c r="CB231">
        <v>0.4</v>
      </c>
      <c r="CC231">
        <v>15.1</v>
      </c>
      <c r="CD231">
        <v>5</v>
      </c>
      <c r="CE231">
        <v>1</v>
      </c>
      <c r="CF231" s="108">
        <f t="shared" si="22"/>
        <v>7.8</v>
      </c>
      <c r="CG231" s="108">
        <f t="shared" si="23"/>
        <v>138.75</v>
      </c>
      <c r="CH231" s="108">
        <f t="shared" si="24"/>
        <v>192.68000000000004</v>
      </c>
      <c r="CI231" s="108">
        <f t="shared" si="25"/>
        <v>988.84</v>
      </c>
      <c r="CJ231" s="108">
        <f t="shared" si="26"/>
        <v>508.83000000000004</v>
      </c>
      <c r="CK231" s="108">
        <f t="shared" si="27"/>
        <v>848.91</v>
      </c>
    </row>
    <row r="232" spans="1:89" ht="30" x14ac:dyDescent="0.3">
      <c r="A232" s="78">
        <v>1531388</v>
      </c>
      <c r="B232" s="82" t="s">
        <v>71</v>
      </c>
      <c r="C232" s="79">
        <v>42616</v>
      </c>
      <c r="D232" s="80" t="s">
        <v>28</v>
      </c>
      <c r="E232" s="100" t="s">
        <v>89</v>
      </c>
      <c r="F232" s="80"/>
      <c r="G232" s="80" t="s">
        <v>67</v>
      </c>
      <c r="H232" s="81">
        <v>590988</v>
      </c>
      <c r="I232" s="81">
        <v>6804812</v>
      </c>
      <c r="J232" s="82">
        <v>1188</v>
      </c>
      <c r="K232" s="81" t="s">
        <v>20</v>
      </c>
      <c r="L232" s="101" t="s">
        <v>29</v>
      </c>
      <c r="M232" s="81">
        <v>0.4</v>
      </c>
      <c r="N232" s="81" t="s">
        <v>21</v>
      </c>
      <c r="O232" s="81"/>
      <c r="P232" s="84">
        <v>0.1</v>
      </c>
      <c r="Q232" s="84">
        <v>0</v>
      </c>
      <c r="R232" s="84">
        <v>0</v>
      </c>
      <c r="S232" s="84">
        <v>0.8</v>
      </c>
      <c r="T232" s="84">
        <v>0.1</v>
      </c>
      <c r="U232" s="84">
        <v>0</v>
      </c>
      <c r="V232" s="84">
        <f t="shared" si="21"/>
        <v>1</v>
      </c>
      <c r="W232" s="81" t="s">
        <v>31</v>
      </c>
      <c r="X232" s="81" t="s">
        <v>98</v>
      </c>
      <c r="Y232" s="81" t="s">
        <v>81</v>
      </c>
      <c r="Z232" s="80" t="s">
        <v>104</v>
      </c>
      <c r="AA232" s="81"/>
      <c r="AB232">
        <v>1531388</v>
      </c>
      <c r="AC232" t="s">
        <v>20</v>
      </c>
      <c r="AD232" t="s">
        <v>857</v>
      </c>
      <c r="AE232">
        <v>0.86</v>
      </c>
      <c r="AF232">
        <v>62.03</v>
      </c>
      <c r="AG232">
        <v>8.2100000000000009</v>
      </c>
      <c r="AH232">
        <v>74.3</v>
      </c>
      <c r="AI232">
        <v>103</v>
      </c>
      <c r="AJ232">
        <v>61.7</v>
      </c>
      <c r="AK232">
        <v>20.5</v>
      </c>
      <c r="AL232">
        <v>716</v>
      </c>
      <c r="AM232">
        <v>3.77</v>
      </c>
      <c r="AN232">
        <v>6.3</v>
      </c>
      <c r="AO232">
        <v>0.4</v>
      </c>
      <c r="AP232">
        <v>3.9</v>
      </c>
      <c r="AQ232">
        <v>1.7</v>
      </c>
      <c r="AR232">
        <v>63.9</v>
      </c>
      <c r="AS232">
        <v>0.22</v>
      </c>
      <c r="AT232">
        <v>0.38</v>
      </c>
      <c r="AU232">
        <v>0.06</v>
      </c>
      <c r="AV232">
        <v>95</v>
      </c>
      <c r="AW232">
        <v>3.33</v>
      </c>
      <c r="AX232">
        <v>0.10199999999999999</v>
      </c>
      <c r="AY232">
        <v>12.6</v>
      </c>
      <c r="AZ232">
        <v>71.3</v>
      </c>
      <c r="BA232">
        <v>1.6</v>
      </c>
      <c r="BB232">
        <v>104.7</v>
      </c>
      <c r="BC232">
        <v>0.161</v>
      </c>
      <c r="BD232">
        <v>6</v>
      </c>
      <c r="BE232">
        <v>1.94</v>
      </c>
      <c r="BF232">
        <v>2.9000000000000001E-2</v>
      </c>
      <c r="BG232">
        <v>0.11</v>
      </c>
      <c r="BH232">
        <v>0.1</v>
      </c>
      <c r="BI232">
        <v>9.3000000000000007</v>
      </c>
      <c r="BJ232">
        <v>0.09</v>
      </c>
      <c r="BK232">
        <v>1E-3</v>
      </c>
      <c r="BL232">
        <v>46</v>
      </c>
      <c r="BM232">
        <v>0.3</v>
      </c>
      <c r="BN232">
        <v>0.02</v>
      </c>
      <c r="BO232">
        <v>5.5</v>
      </c>
      <c r="BP232">
        <v>0.73</v>
      </c>
      <c r="BQ232">
        <v>0.05</v>
      </c>
      <c r="BR232">
        <v>0.35</v>
      </c>
      <c r="BS232">
        <v>0.75</v>
      </c>
      <c r="BT232">
        <v>7.2</v>
      </c>
      <c r="BU232">
        <v>4.8</v>
      </c>
      <c r="BV232">
        <v>2.5000000000000001E-2</v>
      </c>
      <c r="BW232">
        <v>17.5</v>
      </c>
      <c r="BX232">
        <v>13.63</v>
      </c>
      <c r="BY232">
        <v>27.2</v>
      </c>
      <c r="BZ232">
        <v>0.01</v>
      </c>
      <c r="CA232">
        <v>0.5</v>
      </c>
      <c r="CB232">
        <v>0.4</v>
      </c>
      <c r="CC232">
        <v>13.2</v>
      </c>
      <c r="CD232">
        <v>11</v>
      </c>
      <c r="CE232">
        <v>3</v>
      </c>
      <c r="CF232" s="108">
        <f t="shared" si="22"/>
        <v>17.899999999999999</v>
      </c>
      <c r="CG232" s="108">
        <f t="shared" si="23"/>
        <v>137.93</v>
      </c>
      <c r="CH232" s="108">
        <f t="shared" si="24"/>
        <v>160.15</v>
      </c>
      <c r="CI232" s="108">
        <f t="shared" si="25"/>
        <v>900.50000000000011</v>
      </c>
      <c r="CJ232" s="108">
        <f t="shared" si="26"/>
        <v>413.94</v>
      </c>
      <c r="CK232" s="108">
        <f t="shared" si="27"/>
        <v>802.82999999999993</v>
      </c>
    </row>
    <row r="233" spans="1:89" ht="30" x14ac:dyDescent="0.3">
      <c r="A233" s="78">
        <v>1531389</v>
      </c>
      <c r="B233" s="82" t="s">
        <v>71</v>
      </c>
      <c r="C233" s="79">
        <v>42616</v>
      </c>
      <c r="D233" s="80" t="s">
        <v>28</v>
      </c>
      <c r="E233" s="100" t="s">
        <v>89</v>
      </c>
      <c r="F233" s="80"/>
      <c r="G233" s="80" t="s">
        <v>67</v>
      </c>
      <c r="H233" s="81">
        <v>591000</v>
      </c>
      <c r="I233" s="81">
        <v>6804763</v>
      </c>
      <c r="J233" s="82">
        <v>1189</v>
      </c>
      <c r="K233" s="81" t="s">
        <v>20</v>
      </c>
      <c r="L233" s="101" t="s">
        <v>29</v>
      </c>
      <c r="M233" s="81">
        <v>0.25</v>
      </c>
      <c r="N233" s="81" t="s">
        <v>30</v>
      </c>
      <c r="O233" s="81"/>
      <c r="P233" s="84">
        <v>0.3</v>
      </c>
      <c r="Q233" s="84">
        <v>0.2</v>
      </c>
      <c r="R233" s="84">
        <v>0</v>
      </c>
      <c r="S233" s="84">
        <v>0.4</v>
      </c>
      <c r="T233" s="84">
        <v>0.1</v>
      </c>
      <c r="U233" s="84">
        <v>0</v>
      </c>
      <c r="V233" s="84">
        <f t="shared" si="21"/>
        <v>1</v>
      </c>
      <c r="W233" s="81" t="s">
        <v>31</v>
      </c>
      <c r="X233" s="81" t="s">
        <v>98</v>
      </c>
      <c r="Y233" s="81" t="s">
        <v>59</v>
      </c>
      <c r="Z233" s="80" t="s">
        <v>104</v>
      </c>
      <c r="AA233" s="81"/>
      <c r="AB233">
        <v>1531389</v>
      </c>
      <c r="AC233" t="s">
        <v>20</v>
      </c>
      <c r="AD233" t="s">
        <v>857</v>
      </c>
      <c r="AE233">
        <v>1.77</v>
      </c>
      <c r="AF233">
        <v>101.38</v>
      </c>
      <c r="AG233">
        <v>11.22</v>
      </c>
      <c r="AH233">
        <v>103.8</v>
      </c>
      <c r="AI233">
        <v>199</v>
      </c>
      <c r="AJ233">
        <v>94</v>
      </c>
      <c r="AK233">
        <v>26.6</v>
      </c>
      <c r="AL233">
        <v>951</v>
      </c>
      <c r="AM233">
        <v>4.37</v>
      </c>
      <c r="AN233">
        <v>15.5</v>
      </c>
      <c r="AO233">
        <v>0.9</v>
      </c>
      <c r="AP233">
        <v>4.3</v>
      </c>
      <c r="AQ233">
        <v>3.1</v>
      </c>
      <c r="AR233">
        <v>46.8</v>
      </c>
      <c r="AS233">
        <v>0.34</v>
      </c>
      <c r="AT233">
        <v>0.84</v>
      </c>
      <c r="AU233">
        <v>0.13</v>
      </c>
      <c r="AV233">
        <v>92</v>
      </c>
      <c r="AW233">
        <v>1.3</v>
      </c>
      <c r="AX233">
        <v>0.11600000000000001</v>
      </c>
      <c r="AY233">
        <v>16.3</v>
      </c>
      <c r="AZ233">
        <v>79.7</v>
      </c>
      <c r="BA233">
        <v>1.53</v>
      </c>
      <c r="BB233">
        <v>152</v>
      </c>
      <c r="BC233">
        <v>0.13100000000000001</v>
      </c>
      <c r="BD233">
        <v>8</v>
      </c>
      <c r="BE233">
        <v>1.88</v>
      </c>
      <c r="BF233">
        <v>2.8000000000000001E-2</v>
      </c>
      <c r="BG233">
        <v>0.18</v>
      </c>
      <c r="BH233">
        <v>0.1</v>
      </c>
      <c r="BI233">
        <v>10.6</v>
      </c>
      <c r="BJ233">
        <v>0.21</v>
      </c>
      <c r="BK233">
        <v>0.06</v>
      </c>
      <c r="BL233">
        <v>88</v>
      </c>
      <c r="BM233">
        <v>0.6</v>
      </c>
      <c r="BN233">
        <v>0.04</v>
      </c>
      <c r="BO233">
        <v>6.3</v>
      </c>
      <c r="BP233">
        <v>1.85</v>
      </c>
      <c r="BQ233">
        <v>0.05</v>
      </c>
      <c r="BR233">
        <v>0.23</v>
      </c>
      <c r="BS233">
        <v>1.44</v>
      </c>
      <c r="BT233">
        <v>19.899999999999999</v>
      </c>
      <c r="BU233">
        <v>2.6</v>
      </c>
      <c r="BV233">
        <v>2.5000000000000001E-2</v>
      </c>
      <c r="BW233">
        <v>12.6</v>
      </c>
      <c r="BX233">
        <v>16.190000000000001</v>
      </c>
      <c r="BY233">
        <v>34.799999999999997</v>
      </c>
      <c r="BZ233">
        <v>0.03</v>
      </c>
      <c r="CA233">
        <v>0.5</v>
      </c>
      <c r="CB233">
        <v>0.3</v>
      </c>
      <c r="CC233">
        <v>15.8</v>
      </c>
      <c r="CD233">
        <v>5</v>
      </c>
      <c r="CE233">
        <v>3</v>
      </c>
      <c r="CF233" s="108">
        <f t="shared" si="22"/>
        <v>12.3</v>
      </c>
      <c r="CG233" s="108">
        <f t="shared" si="23"/>
        <v>176.53</v>
      </c>
      <c r="CH233" s="108">
        <f t="shared" si="24"/>
        <v>308.72000000000008</v>
      </c>
      <c r="CI233" s="108">
        <f t="shared" si="25"/>
        <v>1176.9000000000001</v>
      </c>
      <c r="CJ233" s="108">
        <f t="shared" si="26"/>
        <v>661.4</v>
      </c>
      <c r="CK233" s="108">
        <f t="shared" si="27"/>
        <v>1077.7399999999998</v>
      </c>
    </row>
    <row r="234" spans="1:89" ht="30" x14ac:dyDescent="0.3">
      <c r="A234" s="78">
        <v>1531390</v>
      </c>
      <c r="B234" s="82" t="s">
        <v>71</v>
      </c>
      <c r="C234" s="79">
        <v>42616</v>
      </c>
      <c r="D234" s="80" t="s">
        <v>28</v>
      </c>
      <c r="E234" s="100" t="s">
        <v>89</v>
      </c>
      <c r="F234" s="80"/>
      <c r="G234" s="80" t="s">
        <v>67</v>
      </c>
      <c r="H234" s="81">
        <v>591025</v>
      </c>
      <c r="I234" s="81">
        <v>6804732</v>
      </c>
      <c r="J234" s="82">
        <v>1189</v>
      </c>
      <c r="K234" s="81" t="s">
        <v>20</v>
      </c>
      <c r="L234" s="101" t="s">
        <v>29</v>
      </c>
      <c r="M234" s="81">
        <v>0.3</v>
      </c>
      <c r="N234" s="81" t="s">
        <v>21</v>
      </c>
      <c r="O234" s="81"/>
      <c r="P234" s="84">
        <v>0.2</v>
      </c>
      <c r="Q234" s="84">
        <v>0</v>
      </c>
      <c r="R234" s="84">
        <v>0</v>
      </c>
      <c r="S234" s="84">
        <v>0.7</v>
      </c>
      <c r="T234" s="84">
        <v>0.1</v>
      </c>
      <c r="U234" s="84">
        <v>0</v>
      </c>
      <c r="V234" s="84">
        <f t="shared" si="21"/>
        <v>0.99999999999999989</v>
      </c>
      <c r="W234" s="81" t="s">
        <v>32</v>
      </c>
      <c r="X234" s="80" t="s">
        <v>94</v>
      </c>
      <c r="Y234" s="81" t="s">
        <v>44</v>
      </c>
      <c r="Z234" s="80" t="s">
        <v>104</v>
      </c>
      <c r="AA234" s="81"/>
      <c r="AB234">
        <v>1531390</v>
      </c>
      <c r="AC234" t="s">
        <v>20</v>
      </c>
      <c r="AD234" t="s">
        <v>857</v>
      </c>
      <c r="AE234">
        <v>0.65</v>
      </c>
      <c r="AF234">
        <v>72.84</v>
      </c>
      <c r="AG234">
        <v>5.48</v>
      </c>
      <c r="AH234">
        <v>75.8</v>
      </c>
      <c r="AI234">
        <v>98</v>
      </c>
      <c r="AJ234">
        <v>68.3</v>
      </c>
      <c r="AK234">
        <v>20.2</v>
      </c>
      <c r="AL234">
        <v>685</v>
      </c>
      <c r="AM234">
        <v>3.42</v>
      </c>
      <c r="AN234">
        <v>5.9</v>
      </c>
      <c r="AO234">
        <v>0.4</v>
      </c>
      <c r="AP234">
        <v>2.6</v>
      </c>
      <c r="AQ234">
        <v>1.3</v>
      </c>
      <c r="AR234">
        <v>40.700000000000003</v>
      </c>
      <c r="AS234">
        <v>0.22</v>
      </c>
      <c r="AT234">
        <v>0.39</v>
      </c>
      <c r="AU234">
        <v>0.06</v>
      </c>
      <c r="AV234">
        <v>82</v>
      </c>
      <c r="AW234">
        <v>1.27</v>
      </c>
      <c r="AX234">
        <v>8.7999999999999995E-2</v>
      </c>
      <c r="AY234">
        <v>10.4</v>
      </c>
      <c r="AZ234">
        <v>76.3</v>
      </c>
      <c r="BA234">
        <v>1.49</v>
      </c>
      <c r="BB234">
        <v>105.5</v>
      </c>
      <c r="BC234">
        <v>0.109</v>
      </c>
      <c r="BD234">
        <v>6</v>
      </c>
      <c r="BE234">
        <v>1.89</v>
      </c>
      <c r="BF234">
        <v>2.1000000000000001E-2</v>
      </c>
      <c r="BG234">
        <v>0.11</v>
      </c>
      <c r="BH234">
        <v>0.2</v>
      </c>
      <c r="BI234">
        <v>9</v>
      </c>
      <c r="BJ234">
        <v>0.09</v>
      </c>
      <c r="BK234">
        <v>0.03</v>
      </c>
      <c r="BL234">
        <v>38</v>
      </c>
      <c r="BM234">
        <v>0.4</v>
      </c>
      <c r="BN234">
        <v>0.02</v>
      </c>
      <c r="BO234">
        <v>5.4</v>
      </c>
      <c r="BP234">
        <v>0.66</v>
      </c>
      <c r="BQ234">
        <v>0.05</v>
      </c>
      <c r="BR234">
        <v>0.15</v>
      </c>
      <c r="BS234">
        <v>1.04</v>
      </c>
      <c r="BT234">
        <v>8.3000000000000007</v>
      </c>
      <c r="BU234">
        <v>2</v>
      </c>
      <c r="BV234">
        <v>2.5000000000000001E-2</v>
      </c>
      <c r="BW234">
        <v>7.4</v>
      </c>
      <c r="BX234">
        <v>12.64</v>
      </c>
      <c r="BY234">
        <v>21.5</v>
      </c>
      <c r="BZ234">
        <v>0.03</v>
      </c>
      <c r="CA234">
        <v>0.5</v>
      </c>
      <c r="CB234">
        <v>0.4</v>
      </c>
      <c r="CC234">
        <v>13.2</v>
      </c>
      <c r="CD234">
        <v>5</v>
      </c>
      <c r="CE234">
        <v>2</v>
      </c>
      <c r="CF234" s="108">
        <f t="shared" si="22"/>
        <v>9.6</v>
      </c>
      <c r="CG234" s="108">
        <f t="shared" si="23"/>
        <v>147.36000000000001</v>
      </c>
      <c r="CH234" s="108">
        <f t="shared" si="24"/>
        <v>145.66000000000003</v>
      </c>
      <c r="CI234" s="108">
        <f t="shared" si="25"/>
        <v>845.68</v>
      </c>
      <c r="CJ234" s="108">
        <f t="shared" si="26"/>
        <v>425.92</v>
      </c>
      <c r="CK234" s="108">
        <f t="shared" si="27"/>
        <v>777.56999999999994</v>
      </c>
    </row>
    <row r="235" spans="1:89" ht="30" x14ac:dyDescent="0.3">
      <c r="A235" s="78">
        <v>1531391</v>
      </c>
      <c r="B235" s="82" t="s">
        <v>71</v>
      </c>
      <c r="C235" s="79">
        <v>42616</v>
      </c>
      <c r="D235" s="80" t="s">
        <v>28</v>
      </c>
      <c r="E235" s="100" t="s">
        <v>89</v>
      </c>
      <c r="F235" s="80"/>
      <c r="G235" s="80" t="s">
        <v>67</v>
      </c>
      <c r="H235" s="81">
        <v>591089</v>
      </c>
      <c r="I235" s="81">
        <v>6804742</v>
      </c>
      <c r="J235" s="82">
        <v>1199</v>
      </c>
      <c r="K235" s="81" t="s">
        <v>20</v>
      </c>
      <c r="L235" s="100" t="s">
        <v>54</v>
      </c>
      <c r="M235" s="81">
        <v>0.25</v>
      </c>
      <c r="N235" s="81" t="s">
        <v>21</v>
      </c>
      <c r="O235" s="81"/>
      <c r="P235" s="84">
        <v>0</v>
      </c>
      <c r="Q235" s="84">
        <v>0</v>
      </c>
      <c r="R235" s="84">
        <v>0</v>
      </c>
      <c r="S235" s="84">
        <v>0.4</v>
      </c>
      <c r="T235" s="84">
        <v>0.1</v>
      </c>
      <c r="U235" s="84">
        <v>0.5</v>
      </c>
      <c r="V235" s="84">
        <f t="shared" si="21"/>
        <v>1</v>
      </c>
      <c r="W235" s="81" t="s">
        <v>31</v>
      </c>
      <c r="X235" s="81" t="s">
        <v>98</v>
      </c>
      <c r="Y235" s="81" t="s">
        <v>23</v>
      </c>
      <c r="Z235" s="80" t="s">
        <v>47</v>
      </c>
      <c r="AA235" s="81"/>
      <c r="AB235">
        <v>1531391</v>
      </c>
      <c r="AC235" t="s">
        <v>20</v>
      </c>
      <c r="AD235" t="s">
        <v>857</v>
      </c>
      <c r="AE235">
        <v>1.86</v>
      </c>
      <c r="AF235">
        <v>23.5</v>
      </c>
      <c r="AG235">
        <v>6.93</v>
      </c>
      <c r="AH235">
        <v>67.3</v>
      </c>
      <c r="AI235">
        <v>81</v>
      </c>
      <c r="AJ235">
        <v>28.2</v>
      </c>
      <c r="AK235">
        <v>10.6</v>
      </c>
      <c r="AL235">
        <v>274</v>
      </c>
      <c r="AM235">
        <v>2.87</v>
      </c>
      <c r="AN235">
        <v>13.2</v>
      </c>
      <c r="AO235">
        <v>0.5</v>
      </c>
      <c r="AP235">
        <v>2.7</v>
      </c>
      <c r="AQ235">
        <v>1.4</v>
      </c>
      <c r="AR235">
        <v>30</v>
      </c>
      <c r="AS235">
        <v>0.14000000000000001</v>
      </c>
      <c r="AT235">
        <v>0.71</v>
      </c>
      <c r="AU235">
        <v>0.12</v>
      </c>
      <c r="AV235">
        <v>61</v>
      </c>
      <c r="AW235">
        <v>0.47</v>
      </c>
      <c r="AX235">
        <v>5.8999999999999997E-2</v>
      </c>
      <c r="AY235">
        <v>8.1</v>
      </c>
      <c r="AZ235">
        <v>39.299999999999997</v>
      </c>
      <c r="BA235">
        <v>0.71</v>
      </c>
      <c r="BB235">
        <v>77.7</v>
      </c>
      <c r="BC235">
        <v>7.0000000000000007E-2</v>
      </c>
      <c r="BD235">
        <v>2</v>
      </c>
      <c r="BE235">
        <v>1.29</v>
      </c>
      <c r="BF235">
        <v>1.6E-2</v>
      </c>
      <c r="BG235">
        <v>0.06</v>
      </c>
      <c r="BH235">
        <v>0.1</v>
      </c>
      <c r="BI235">
        <v>3.4</v>
      </c>
      <c r="BJ235">
        <v>0.08</v>
      </c>
      <c r="BK235">
        <v>0.03</v>
      </c>
      <c r="BL235">
        <v>28</v>
      </c>
      <c r="BM235">
        <v>0.2</v>
      </c>
      <c r="BN235">
        <v>0.05</v>
      </c>
      <c r="BO235">
        <v>4.8</v>
      </c>
      <c r="BP235">
        <v>0.8</v>
      </c>
      <c r="BQ235">
        <v>0.05</v>
      </c>
      <c r="BR235">
        <v>0.05</v>
      </c>
      <c r="BS235">
        <v>0.98</v>
      </c>
      <c r="BT235">
        <v>7.1</v>
      </c>
      <c r="BU235">
        <v>0.4</v>
      </c>
      <c r="BV235">
        <v>2.5000000000000001E-2</v>
      </c>
      <c r="BW235">
        <v>2.8</v>
      </c>
      <c r="BX235">
        <v>4.5999999999999996</v>
      </c>
      <c r="BY235">
        <v>17.3</v>
      </c>
      <c r="BZ235">
        <v>0.01</v>
      </c>
      <c r="CA235">
        <v>0.5</v>
      </c>
      <c r="CB235">
        <v>0.3</v>
      </c>
      <c r="CC235">
        <v>11.8</v>
      </c>
      <c r="CD235">
        <v>5</v>
      </c>
      <c r="CE235">
        <v>1</v>
      </c>
      <c r="CF235" s="108">
        <f t="shared" si="22"/>
        <v>8.6999999999999993</v>
      </c>
      <c r="CG235" s="108">
        <f t="shared" si="23"/>
        <v>68.679999999999993</v>
      </c>
      <c r="CH235" s="108">
        <f t="shared" si="24"/>
        <v>126.16</v>
      </c>
      <c r="CI235" s="108">
        <f t="shared" si="25"/>
        <v>392.85</v>
      </c>
      <c r="CJ235" s="108">
        <f t="shared" si="26"/>
        <v>284.63</v>
      </c>
      <c r="CK235" s="108">
        <f t="shared" si="27"/>
        <v>317.52999999999997</v>
      </c>
    </row>
    <row r="236" spans="1:89" ht="30" x14ac:dyDescent="0.3">
      <c r="A236" s="78">
        <v>1531392</v>
      </c>
      <c r="B236" s="82" t="s">
        <v>71</v>
      </c>
      <c r="C236" s="79">
        <v>42616</v>
      </c>
      <c r="D236" s="80" t="s">
        <v>28</v>
      </c>
      <c r="E236" s="100" t="s">
        <v>89</v>
      </c>
      <c r="F236" s="80"/>
      <c r="G236" s="80" t="s">
        <v>67</v>
      </c>
      <c r="H236" s="81">
        <v>591099</v>
      </c>
      <c r="I236" s="81">
        <v>6804688</v>
      </c>
      <c r="J236" s="82">
        <v>1214</v>
      </c>
      <c r="K236" s="81" t="s">
        <v>20</v>
      </c>
      <c r="L236" s="101" t="s">
        <v>29</v>
      </c>
      <c r="M236" s="81">
        <v>0.3</v>
      </c>
      <c r="N236" s="81" t="s">
        <v>21</v>
      </c>
      <c r="O236" s="81"/>
      <c r="P236" s="84">
        <v>0.1</v>
      </c>
      <c r="Q236" s="84">
        <v>0</v>
      </c>
      <c r="R236" s="84">
        <v>0</v>
      </c>
      <c r="S236" s="84">
        <v>0.8</v>
      </c>
      <c r="T236" s="84">
        <v>0.1</v>
      </c>
      <c r="U236" s="84">
        <v>0</v>
      </c>
      <c r="V236" s="84">
        <f t="shared" si="21"/>
        <v>1</v>
      </c>
      <c r="W236" s="81" t="s">
        <v>93</v>
      </c>
      <c r="X236" s="81" t="s">
        <v>37</v>
      </c>
      <c r="Y236" s="81" t="s">
        <v>39</v>
      </c>
      <c r="Z236" s="80" t="s">
        <v>105</v>
      </c>
      <c r="AA236" s="81"/>
      <c r="AB236">
        <v>1531392</v>
      </c>
      <c r="AC236" t="s">
        <v>20</v>
      </c>
      <c r="AD236" t="s">
        <v>857</v>
      </c>
      <c r="AE236">
        <v>1.1299999999999999</v>
      </c>
      <c r="AF236">
        <v>47.32</v>
      </c>
      <c r="AG236">
        <v>6.28</v>
      </c>
      <c r="AH236">
        <v>71.3</v>
      </c>
      <c r="AI236">
        <v>108</v>
      </c>
      <c r="AJ236">
        <v>48.6</v>
      </c>
      <c r="AK236">
        <v>17.899999999999999</v>
      </c>
      <c r="AL236">
        <v>646</v>
      </c>
      <c r="AM236">
        <v>3.32</v>
      </c>
      <c r="AN236">
        <v>11.5</v>
      </c>
      <c r="AO236">
        <v>0.8</v>
      </c>
      <c r="AP236">
        <v>3.1</v>
      </c>
      <c r="AQ236">
        <v>1.7</v>
      </c>
      <c r="AR236">
        <v>41.2</v>
      </c>
      <c r="AS236">
        <v>0.12</v>
      </c>
      <c r="AT236">
        <v>0.65</v>
      </c>
      <c r="AU236">
        <v>0.11</v>
      </c>
      <c r="AV236">
        <v>69</v>
      </c>
      <c r="AW236">
        <v>0.92</v>
      </c>
      <c r="AX236">
        <v>7.3999999999999996E-2</v>
      </c>
      <c r="AY236">
        <v>13</v>
      </c>
      <c r="AZ236">
        <v>56.9</v>
      </c>
      <c r="BA236">
        <v>1.0900000000000001</v>
      </c>
      <c r="BB236">
        <v>129.5</v>
      </c>
      <c r="BC236">
        <v>8.2000000000000003E-2</v>
      </c>
      <c r="BD236">
        <v>4</v>
      </c>
      <c r="BE236">
        <v>1.79</v>
      </c>
      <c r="BF236">
        <v>2.3E-2</v>
      </c>
      <c r="BG236">
        <v>0.1</v>
      </c>
      <c r="BH236">
        <v>0.05</v>
      </c>
      <c r="BI236">
        <v>6.9</v>
      </c>
      <c r="BJ236">
        <v>0.09</v>
      </c>
      <c r="BK236">
        <v>0.04</v>
      </c>
      <c r="BL236">
        <v>32</v>
      </c>
      <c r="BM236">
        <v>0.6</v>
      </c>
      <c r="BN236">
        <v>0.04</v>
      </c>
      <c r="BO236">
        <v>5.4</v>
      </c>
      <c r="BP236">
        <v>0.73</v>
      </c>
      <c r="BQ236">
        <v>0.05</v>
      </c>
      <c r="BR236">
        <v>7.0000000000000007E-2</v>
      </c>
      <c r="BS236">
        <v>1.08</v>
      </c>
      <c r="BT236">
        <v>8.1999999999999993</v>
      </c>
      <c r="BU236">
        <v>0.7</v>
      </c>
      <c r="BV236">
        <v>2.5000000000000001E-2</v>
      </c>
      <c r="BW236">
        <v>4.3</v>
      </c>
      <c r="BX236">
        <v>11.05</v>
      </c>
      <c r="BY236">
        <v>28.2</v>
      </c>
      <c r="BZ236">
        <v>0.03</v>
      </c>
      <c r="CA236">
        <v>0.5</v>
      </c>
      <c r="CB236">
        <v>0.5</v>
      </c>
      <c r="CC236">
        <v>14.8</v>
      </c>
      <c r="CD236">
        <v>5</v>
      </c>
      <c r="CE236">
        <v>1</v>
      </c>
      <c r="CF236" s="108">
        <f t="shared" si="22"/>
        <v>9.1</v>
      </c>
      <c r="CG236" s="108">
        <f t="shared" si="23"/>
        <v>107.51</v>
      </c>
      <c r="CH236" s="108">
        <f t="shared" si="24"/>
        <v>156.13999999999999</v>
      </c>
      <c r="CI236" s="108">
        <f t="shared" si="25"/>
        <v>830.23000000000013</v>
      </c>
      <c r="CJ236" s="108">
        <f t="shared" si="26"/>
        <v>411</v>
      </c>
      <c r="CK236" s="108">
        <f t="shared" si="27"/>
        <v>716.95</v>
      </c>
    </row>
    <row r="237" spans="1:89" ht="45" x14ac:dyDescent="0.3">
      <c r="A237" s="78">
        <v>1531393</v>
      </c>
      <c r="B237" s="82" t="s">
        <v>71</v>
      </c>
      <c r="C237" s="79">
        <v>42616</v>
      </c>
      <c r="D237" s="80" t="s">
        <v>28</v>
      </c>
      <c r="E237" s="100" t="s">
        <v>89</v>
      </c>
      <c r="F237" s="80"/>
      <c r="G237" s="80" t="s">
        <v>67</v>
      </c>
      <c r="H237" s="81">
        <v>591141</v>
      </c>
      <c r="I237" s="81">
        <v>6804674</v>
      </c>
      <c r="J237" s="82">
        <v>1213</v>
      </c>
      <c r="K237" s="81" t="s">
        <v>20</v>
      </c>
      <c r="L237" s="100" t="s">
        <v>102</v>
      </c>
      <c r="M237" s="81">
        <v>0.35</v>
      </c>
      <c r="N237" s="81" t="s">
        <v>21</v>
      </c>
      <c r="O237" s="81"/>
      <c r="P237" s="84">
        <v>0.1</v>
      </c>
      <c r="Q237" s="84">
        <v>0</v>
      </c>
      <c r="R237" s="84">
        <v>0</v>
      </c>
      <c r="S237" s="84">
        <v>0.8</v>
      </c>
      <c r="T237" s="84">
        <v>0.1</v>
      </c>
      <c r="U237" s="84">
        <v>0</v>
      </c>
      <c r="V237" s="84">
        <f t="shared" si="21"/>
        <v>1</v>
      </c>
      <c r="W237" s="81" t="s">
        <v>93</v>
      </c>
      <c r="X237" s="81" t="s">
        <v>37</v>
      </c>
      <c r="Y237" s="81" t="s">
        <v>103</v>
      </c>
      <c r="Z237" s="80" t="s">
        <v>104</v>
      </c>
      <c r="AA237" s="81"/>
      <c r="AB237">
        <v>1531393</v>
      </c>
      <c r="AC237" t="s">
        <v>20</v>
      </c>
      <c r="AD237" t="s">
        <v>857</v>
      </c>
      <c r="AE237">
        <v>1.1100000000000001</v>
      </c>
      <c r="AF237">
        <v>60.91</v>
      </c>
      <c r="AG237">
        <v>6.66</v>
      </c>
      <c r="AH237">
        <v>82.6</v>
      </c>
      <c r="AI237">
        <v>82</v>
      </c>
      <c r="AJ237">
        <v>56.8</v>
      </c>
      <c r="AK237">
        <v>20.9</v>
      </c>
      <c r="AL237">
        <v>645</v>
      </c>
      <c r="AM237">
        <v>3.39</v>
      </c>
      <c r="AN237">
        <v>10.8</v>
      </c>
      <c r="AO237">
        <v>0.7</v>
      </c>
      <c r="AP237">
        <v>4.4000000000000004</v>
      </c>
      <c r="AQ237">
        <v>1.6</v>
      </c>
      <c r="AR237">
        <v>45.6</v>
      </c>
      <c r="AS237">
        <v>0.17</v>
      </c>
      <c r="AT237">
        <v>0.72</v>
      </c>
      <c r="AU237">
        <v>0.12</v>
      </c>
      <c r="AV237">
        <v>70</v>
      </c>
      <c r="AW237">
        <v>1.2</v>
      </c>
      <c r="AX237">
        <v>8.5000000000000006E-2</v>
      </c>
      <c r="AY237">
        <v>13.7</v>
      </c>
      <c r="AZ237">
        <v>57.6</v>
      </c>
      <c r="BA237">
        <v>1.0900000000000001</v>
      </c>
      <c r="BB237">
        <v>164.7</v>
      </c>
      <c r="BC237">
        <v>7.1999999999999995E-2</v>
      </c>
      <c r="BD237">
        <v>4</v>
      </c>
      <c r="BE237">
        <v>1.74</v>
      </c>
      <c r="BF237">
        <v>0.02</v>
      </c>
      <c r="BG237">
        <v>0.08</v>
      </c>
      <c r="BH237">
        <v>0.05</v>
      </c>
      <c r="BI237">
        <v>6.5</v>
      </c>
      <c r="BJ237">
        <v>0.1</v>
      </c>
      <c r="BK237">
        <v>0.05</v>
      </c>
      <c r="BL237">
        <v>42</v>
      </c>
      <c r="BM237">
        <v>0.5</v>
      </c>
      <c r="BN237">
        <v>0.04</v>
      </c>
      <c r="BO237">
        <v>5.3</v>
      </c>
      <c r="BP237">
        <v>0.87</v>
      </c>
      <c r="BQ237">
        <v>0.05</v>
      </c>
      <c r="BR237">
        <v>0.08</v>
      </c>
      <c r="BS237">
        <v>1.19</v>
      </c>
      <c r="BT237">
        <v>7.7</v>
      </c>
      <c r="BU237">
        <v>0.5</v>
      </c>
      <c r="BV237">
        <v>2.5000000000000001E-2</v>
      </c>
      <c r="BW237">
        <v>4.8</v>
      </c>
      <c r="BX237">
        <v>11.27</v>
      </c>
      <c r="BY237">
        <v>29.6</v>
      </c>
      <c r="BZ237">
        <v>0.03</v>
      </c>
      <c r="CA237">
        <v>0.5</v>
      </c>
      <c r="CB237">
        <v>0.4</v>
      </c>
      <c r="CC237">
        <v>13.8</v>
      </c>
      <c r="CD237">
        <v>5</v>
      </c>
      <c r="CE237">
        <v>1</v>
      </c>
      <c r="CF237" s="108">
        <f t="shared" si="22"/>
        <v>10.4</v>
      </c>
      <c r="CG237" s="108">
        <f t="shared" si="23"/>
        <v>116.69000000000001</v>
      </c>
      <c r="CH237" s="108">
        <f t="shared" si="24"/>
        <v>140.72999999999999</v>
      </c>
      <c r="CI237" s="108">
        <f t="shared" si="25"/>
        <v>868.68000000000006</v>
      </c>
      <c r="CJ237" s="108">
        <f t="shared" si="26"/>
        <v>453.66999999999996</v>
      </c>
      <c r="CK237" s="108">
        <f t="shared" si="27"/>
        <v>727.19999999999993</v>
      </c>
    </row>
    <row r="238" spans="1:89" ht="30" x14ac:dyDescent="0.3">
      <c r="A238" s="78">
        <v>1531451</v>
      </c>
      <c r="B238" s="82" t="s">
        <v>150</v>
      </c>
      <c r="C238" s="79">
        <v>42617</v>
      </c>
      <c r="D238" s="80" t="s">
        <v>28</v>
      </c>
      <c r="E238" s="101" t="s">
        <v>114</v>
      </c>
      <c r="F238" s="81"/>
      <c r="G238" s="80" t="s">
        <v>67</v>
      </c>
      <c r="H238" s="81">
        <v>596444</v>
      </c>
      <c r="I238" s="81">
        <v>6799438</v>
      </c>
      <c r="J238" s="81">
        <v>1018</v>
      </c>
      <c r="K238" s="81" t="s">
        <v>20</v>
      </c>
      <c r="L238" s="101"/>
      <c r="M238" s="81">
        <v>0.75</v>
      </c>
      <c r="N238" s="81" t="s">
        <v>56</v>
      </c>
      <c r="O238" s="81"/>
      <c r="P238" s="84">
        <v>0.1</v>
      </c>
      <c r="Q238" s="84">
        <v>0</v>
      </c>
      <c r="R238" s="84">
        <v>0</v>
      </c>
      <c r="S238" s="84">
        <v>0.8</v>
      </c>
      <c r="T238" s="84">
        <v>0.1</v>
      </c>
      <c r="U238" s="84">
        <v>0</v>
      </c>
      <c r="V238" s="84">
        <f t="shared" si="21"/>
        <v>1</v>
      </c>
      <c r="W238" s="81" t="s">
        <v>88</v>
      </c>
      <c r="X238" s="81">
        <v>10</v>
      </c>
      <c r="Y238" s="81" t="s">
        <v>125</v>
      </c>
      <c r="Z238" s="80" t="s">
        <v>193</v>
      </c>
      <c r="AA238" s="81" t="s">
        <v>137</v>
      </c>
      <c r="AB238">
        <v>1531451</v>
      </c>
      <c r="AC238" t="s">
        <v>20</v>
      </c>
      <c r="AD238" t="s">
        <v>857</v>
      </c>
      <c r="AE238">
        <v>0.85</v>
      </c>
      <c r="AF238">
        <v>63.56</v>
      </c>
      <c r="AG238">
        <v>6.65</v>
      </c>
      <c r="AH238">
        <v>84.7</v>
      </c>
      <c r="AI238">
        <v>143</v>
      </c>
      <c r="AJ238">
        <v>68.599999999999994</v>
      </c>
      <c r="AK238">
        <v>19.5</v>
      </c>
      <c r="AL238">
        <v>646</v>
      </c>
      <c r="AM238">
        <v>3.42</v>
      </c>
      <c r="AN238">
        <v>9.8000000000000007</v>
      </c>
      <c r="AO238">
        <v>1</v>
      </c>
      <c r="AP238">
        <v>4.3</v>
      </c>
      <c r="AQ238">
        <v>1.5</v>
      </c>
      <c r="AR238">
        <v>49.9</v>
      </c>
      <c r="AS238">
        <v>0.2</v>
      </c>
      <c r="AT238">
        <v>0.7</v>
      </c>
      <c r="AU238">
        <v>0.1</v>
      </c>
      <c r="AV238">
        <v>75</v>
      </c>
      <c r="AW238">
        <v>1.41</v>
      </c>
      <c r="AX238">
        <v>8.8999999999999996E-2</v>
      </c>
      <c r="AY238">
        <v>13.1</v>
      </c>
      <c r="AZ238">
        <v>69.599999999999994</v>
      </c>
      <c r="BA238">
        <v>1.26</v>
      </c>
      <c r="BB238">
        <v>130.1</v>
      </c>
      <c r="BC238">
        <v>8.8999999999999996E-2</v>
      </c>
      <c r="BD238">
        <v>6</v>
      </c>
      <c r="BE238">
        <v>1.84</v>
      </c>
      <c r="BF238">
        <v>2.1999999999999999E-2</v>
      </c>
      <c r="BG238">
        <v>0.12</v>
      </c>
      <c r="BH238">
        <v>0.05</v>
      </c>
      <c r="BI238">
        <v>7.2</v>
      </c>
      <c r="BJ238">
        <v>0.09</v>
      </c>
      <c r="BK238">
        <v>7.0000000000000007E-2</v>
      </c>
      <c r="BL238">
        <v>51</v>
      </c>
      <c r="BM238">
        <v>0.6</v>
      </c>
      <c r="BN238">
        <v>0.01</v>
      </c>
      <c r="BO238">
        <v>5.0999999999999996</v>
      </c>
      <c r="BP238">
        <v>0.67</v>
      </c>
      <c r="BQ238">
        <v>0.05</v>
      </c>
      <c r="BR238">
        <v>0.17</v>
      </c>
      <c r="BS238">
        <v>1.25</v>
      </c>
      <c r="BT238">
        <v>9.1999999999999993</v>
      </c>
      <c r="BU238">
        <v>0.7</v>
      </c>
      <c r="BV238">
        <v>2.5000000000000001E-2</v>
      </c>
      <c r="BW238">
        <v>7.5</v>
      </c>
      <c r="BX238">
        <v>12.05</v>
      </c>
      <c r="BY238">
        <v>27.4</v>
      </c>
      <c r="BZ238">
        <v>0.02</v>
      </c>
      <c r="CA238">
        <v>0.5</v>
      </c>
      <c r="CB238">
        <v>0.4</v>
      </c>
      <c r="CC238">
        <v>14.4</v>
      </c>
      <c r="CD238">
        <v>5</v>
      </c>
      <c r="CE238">
        <v>3</v>
      </c>
      <c r="CF238" s="108">
        <f t="shared" si="22"/>
        <v>12.3</v>
      </c>
      <c r="CG238" s="108">
        <f t="shared" si="23"/>
        <v>140.86999999999998</v>
      </c>
      <c r="CH238" s="108">
        <f t="shared" si="24"/>
        <v>209.65</v>
      </c>
      <c r="CI238" s="108">
        <f t="shared" si="25"/>
        <v>841.29</v>
      </c>
      <c r="CJ238" s="108">
        <f t="shared" si="26"/>
        <v>496.61</v>
      </c>
      <c r="CK238" s="108">
        <f t="shared" si="27"/>
        <v>738.37</v>
      </c>
    </row>
    <row r="239" spans="1:89" ht="30" x14ac:dyDescent="0.3">
      <c r="A239" s="78">
        <v>1531452</v>
      </c>
      <c r="B239" s="82" t="s">
        <v>150</v>
      </c>
      <c r="C239" s="79">
        <v>42617</v>
      </c>
      <c r="D239" s="80" t="s">
        <v>28</v>
      </c>
      <c r="E239" s="101" t="s">
        <v>114</v>
      </c>
      <c r="F239" s="81"/>
      <c r="G239" s="80" t="s">
        <v>67</v>
      </c>
      <c r="H239" s="81">
        <v>596461</v>
      </c>
      <c r="I239" s="81">
        <v>6799484</v>
      </c>
      <c r="J239" s="81">
        <v>1017</v>
      </c>
      <c r="K239" s="81" t="s">
        <v>20</v>
      </c>
      <c r="L239" s="101"/>
      <c r="M239" s="81">
        <v>0.3</v>
      </c>
      <c r="N239" s="81" t="s">
        <v>56</v>
      </c>
      <c r="O239" s="81"/>
      <c r="P239" s="84">
        <v>0.1</v>
      </c>
      <c r="Q239" s="84">
        <v>0</v>
      </c>
      <c r="R239" s="84">
        <v>0</v>
      </c>
      <c r="S239" s="84">
        <v>0.9</v>
      </c>
      <c r="T239" s="84">
        <v>0</v>
      </c>
      <c r="U239" s="84">
        <v>0</v>
      </c>
      <c r="V239" s="84">
        <f t="shared" si="21"/>
        <v>1</v>
      </c>
      <c r="W239" s="81" t="s">
        <v>82</v>
      </c>
      <c r="X239" s="81">
        <v>15</v>
      </c>
      <c r="Y239" s="81" t="s">
        <v>85</v>
      </c>
      <c r="Z239" s="80" t="s">
        <v>194</v>
      </c>
      <c r="AA239" s="81" t="s">
        <v>144</v>
      </c>
      <c r="AB239">
        <v>1531452</v>
      </c>
      <c r="AC239" t="s">
        <v>20</v>
      </c>
      <c r="AD239" t="s">
        <v>857</v>
      </c>
      <c r="AE239">
        <v>1.06</v>
      </c>
      <c r="AF239">
        <v>79.13</v>
      </c>
      <c r="AG239">
        <v>7.24</v>
      </c>
      <c r="AH239">
        <v>87.8</v>
      </c>
      <c r="AI239">
        <v>62</v>
      </c>
      <c r="AJ239">
        <v>102.1</v>
      </c>
      <c r="AK239">
        <v>25.2</v>
      </c>
      <c r="AL239">
        <v>885</v>
      </c>
      <c r="AM239">
        <v>4.38</v>
      </c>
      <c r="AN239">
        <v>12</v>
      </c>
      <c r="AO239">
        <v>0.6</v>
      </c>
      <c r="AP239">
        <v>6.6</v>
      </c>
      <c r="AQ239">
        <v>2.1</v>
      </c>
      <c r="AR239">
        <v>37.1</v>
      </c>
      <c r="AS239">
        <v>0.23</v>
      </c>
      <c r="AT239">
        <v>0.61</v>
      </c>
      <c r="AU239">
        <v>0.1</v>
      </c>
      <c r="AV239">
        <v>105</v>
      </c>
      <c r="AW239">
        <v>0.95</v>
      </c>
      <c r="AX239">
        <v>7.0000000000000007E-2</v>
      </c>
      <c r="AY239">
        <v>14.1</v>
      </c>
      <c r="AZ239">
        <v>97.3</v>
      </c>
      <c r="BA239">
        <v>1.82</v>
      </c>
      <c r="BB239">
        <v>124.2</v>
      </c>
      <c r="BC239">
        <v>0.151</v>
      </c>
      <c r="BD239">
        <v>6</v>
      </c>
      <c r="BE239">
        <v>2.4</v>
      </c>
      <c r="BF239">
        <v>2.8000000000000001E-2</v>
      </c>
      <c r="BG239">
        <v>0.14000000000000001</v>
      </c>
      <c r="BH239">
        <v>0.05</v>
      </c>
      <c r="BI239">
        <v>10.4</v>
      </c>
      <c r="BJ239">
        <v>0.11</v>
      </c>
      <c r="BK239">
        <v>1E-3</v>
      </c>
      <c r="BL239">
        <v>59</v>
      </c>
      <c r="BM239">
        <v>0.4</v>
      </c>
      <c r="BN239">
        <v>0.05</v>
      </c>
      <c r="BO239">
        <v>6.9</v>
      </c>
      <c r="BP239">
        <v>0.8</v>
      </c>
      <c r="BQ239">
        <v>0.05</v>
      </c>
      <c r="BR239">
        <v>0.2</v>
      </c>
      <c r="BS239">
        <v>1.02</v>
      </c>
      <c r="BT239">
        <v>10.3</v>
      </c>
      <c r="BU239">
        <v>1.4</v>
      </c>
      <c r="BV239">
        <v>2.5000000000000001E-2</v>
      </c>
      <c r="BW239">
        <v>8.9</v>
      </c>
      <c r="BX239">
        <v>14</v>
      </c>
      <c r="BY239">
        <v>30.4</v>
      </c>
      <c r="BZ239">
        <v>0.04</v>
      </c>
      <c r="CA239">
        <v>0.5</v>
      </c>
      <c r="CB239">
        <v>0.6</v>
      </c>
      <c r="CC239">
        <v>16.3</v>
      </c>
      <c r="CD239">
        <v>5</v>
      </c>
      <c r="CE239">
        <v>2</v>
      </c>
      <c r="CF239" s="108">
        <f t="shared" si="22"/>
        <v>13.6</v>
      </c>
      <c r="CG239" s="108">
        <f t="shared" si="23"/>
        <v>202.16999999999996</v>
      </c>
      <c r="CH239" s="108">
        <f t="shared" si="24"/>
        <v>140.91999999999999</v>
      </c>
      <c r="CI239" s="108">
        <f t="shared" si="25"/>
        <v>1063.75</v>
      </c>
      <c r="CJ239" s="108">
        <f t="shared" si="26"/>
        <v>462.46999999999997</v>
      </c>
      <c r="CK239" s="108">
        <f t="shared" si="27"/>
        <v>1017.74</v>
      </c>
    </row>
    <row r="240" spans="1:89" ht="45" x14ac:dyDescent="0.3">
      <c r="A240" s="78">
        <v>1531453</v>
      </c>
      <c r="B240" s="82" t="s">
        <v>150</v>
      </c>
      <c r="C240" s="79">
        <v>42617</v>
      </c>
      <c r="D240" s="80" t="s">
        <v>28</v>
      </c>
      <c r="E240" s="101" t="s">
        <v>114</v>
      </c>
      <c r="F240" s="81"/>
      <c r="G240" s="80" t="s">
        <v>67</v>
      </c>
      <c r="H240" s="81">
        <v>596479</v>
      </c>
      <c r="I240" s="81">
        <v>6799530</v>
      </c>
      <c r="J240" s="81">
        <v>1020</v>
      </c>
      <c r="K240" s="81" t="s">
        <v>20</v>
      </c>
      <c r="L240" s="101"/>
      <c r="M240" s="81">
        <v>0.7</v>
      </c>
      <c r="N240" s="81" t="s">
        <v>123</v>
      </c>
      <c r="O240" s="81"/>
      <c r="P240" s="84">
        <v>0.15</v>
      </c>
      <c r="Q240" s="84">
        <v>0</v>
      </c>
      <c r="R240" s="84">
        <v>0</v>
      </c>
      <c r="S240" s="84">
        <v>0.85</v>
      </c>
      <c r="T240" s="84">
        <v>0</v>
      </c>
      <c r="U240" s="84">
        <v>0</v>
      </c>
      <c r="V240" s="84">
        <f t="shared" si="21"/>
        <v>1</v>
      </c>
      <c r="W240" s="81" t="s">
        <v>82</v>
      </c>
      <c r="X240" s="81">
        <v>15</v>
      </c>
      <c r="Y240" s="81" t="s">
        <v>132</v>
      </c>
      <c r="Z240" s="80" t="s">
        <v>195</v>
      </c>
      <c r="AA240" s="81" t="s">
        <v>137</v>
      </c>
      <c r="AB240">
        <v>1531453</v>
      </c>
      <c r="AC240" t="s">
        <v>20</v>
      </c>
      <c r="AD240" t="s">
        <v>857</v>
      </c>
      <c r="AE240">
        <v>1.2</v>
      </c>
      <c r="AF240">
        <v>77.150000000000006</v>
      </c>
      <c r="AG240">
        <v>8.9700000000000006</v>
      </c>
      <c r="AH240">
        <v>84.6</v>
      </c>
      <c r="AI240">
        <v>161</v>
      </c>
      <c r="AJ240">
        <v>83.9</v>
      </c>
      <c r="AK240">
        <v>22.2</v>
      </c>
      <c r="AL240">
        <v>670</v>
      </c>
      <c r="AM240">
        <v>3.91</v>
      </c>
      <c r="AN240">
        <v>11.1</v>
      </c>
      <c r="AO240">
        <v>0.6</v>
      </c>
      <c r="AP240">
        <v>3.4</v>
      </c>
      <c r="AQ240">
        <v>2.2000000000000002</v>
      </c>
      <c r="AR240">
        <v>51.3</v>
      </c>
      <c r="AS240">
        <v>0.21</v>
      </c>
      <c r="AT240">
        <v>0.68</v>
      </c>
      <c r="AU240">
        <v>0.12</v>
      </c>
      <c r="AV240">
        <v>89</v>
      </c>
      <c r="AW240">
        <v>1.53</v>
      </c>
      <c r="AX240">
        <v>8.5000000000000006E-2</v>
      </c>
      <c r="AY240">
        <v>15.5</v>
      </c>
      <c r="AZ240">
        <v>78.5</v>
      </c>
      <c r="BA240">
        <v>1.47</v>
      </c>
      <c r="BB240">
        <v>159.4</v>
      </c>
      <c r="BC240">
        <v>0.12</v>
      </c>
      <c r="BD240">
        <v>5</v>
      </c>
      <c r="BE240">
        <v>2.04</v>
      </c>
      <c r="BF240">
        <v>2.7E-2</v>
      </c>
      <c r="BG240">
        <v>0.12</v>
      </c>
      <c r="BH240">
        <v>0.05</v>
      </c>
      <c r="BI240">
        <v>9</v>
      </c>
      <c r="BJ240">
        <v>0.09</v>
      </c>
      <c r="BK240">
        <v>0.02</v>
      </c>
      <c r="BL240">
        <v>63</v>
      </c>
      <c r="BM240">
        <v>0.3</v>
      </c>
      <c r="BN240">
        <v>0.03</v>
      </c>
      <c r="BO240">
        <v>5.9</v>
      </c>
      <c r="BP240">
        <v>0.73</v>
      </c>
      <c r="BQ240">
        <v>0.05</v>
      </c>
      <c r="BR240">
        <v>0.17</v>
      </c>
      <c r="BS240">
        <v>1.18</v>
      </c>
      <c r="BT240">
        <v>8.1999999999999993</v>
      </c>
      <c r="BU240">
        <v>2.8</v>
      </c>
      <c r="BV240">
        <v>2.5000000000000001E-2</v>
      </c>
      <c r="BW240">
        <v>9.1999999999999993</v>
      </c>
      <c r="BX240">
        <v>14.87</v>
      </c>
      <c r="BY240">
        <v>31.9</v>
      </c>
      <c r="BZ240">
        <v>0.04</v>
      </c>
      <c r="CA240">
        <v>0.5</v>
      </c>
      <c r="CB240">
        <v>0.7</v>
      </c>
      <c r="CC240">
        <v>14.1</v>
      </c>
      <c r="CD240">
        <v>5</v>
      </c>
      <c r="CE240">
        <v>1</v>
      </c>
      <c r="CF240" s="108">
        <f t="shared" si="22"/>
        <v>9.4</v>
      </c>
      <c r="CG240" s="108">
        <f t="shared" si="23"/>
        <v>165.4</v>
      </c>
      <c r="CH240" s="108">
        <f t="shared" si="24"/>
        <v>239.77000000000004</v>
      </c>
      <c r="CI240" s="108">
        <f t="shared" si="25"/>
        <v>895.81</v>
      </c>
      <c r="CJ240" s="108">
        <f t="shared" si="26"/>
        <v>575.02</v>
      </c>
      <c r="CK240" s="108">
        <f t="shared" si="27"/>
        <v>781.20999999999992</v>
      </c>
    </row>
    <row r="241" spans="1:89" ht="30" x14ac:dyDescent="0.3">
      <c r="A241" s="78">
        <v>1531454</v>
      </c>
      <c r="B241" s="82" t="s">
        <v>150</v>
      </c>
      <c r="C241" s="79">
        <v>42617</v>
      </c>
      <c r="D241" s="80" t="s">
        <v>28</v>
      </c>
      <c r="E241" s="101" t="s">
        <v>114</v>
      </c>
      <c r="F241" s="81"/>
      <c r="G241" s="80" t="s">
        <v>67</v>
      </c>
      <c r="H241" s="81">
        <v>596484</v>
      </c>
      <c r="I241" s="81">
        <v>6799584</v>
      </c>
      <c r="J241" s="81">
        <v>1014</v>
      </c>
      <c r="K241" s="81" t="s">
        <v>20</v>
      </c>
      <c r="L241" s="101"/>
      <c r="M241" s="81">
        <v>0.4</v>
      </c>
      <c r="N241" s="81" t="s">
        <v>123</v>
      </c>
      <c r="O241" s="81"/>
      <c r="P241" s="84">
        <v>0.1</v>
      </c>
      <c r="Q241" s="84">
        <v>0</v>
      </c>
      <c r="R241" s="84">
        <v>0</v>
      </c>
      <c r="S241" s="84">
        <v>0.9</v>
      </c>
      <c r="T241" s="84">
        <v>0</v>
      </c>
      <c r="U241" s="84">
        <v>0</v>
      </c>
      <c r="V241" s="84">
        <f t="shared" si="21"/>
        <v>1</v>
      </c>
      <c r="W241" s="81" t="s">
        <v>82</v>
      </c>
      <c r="X241" s="81">
        <v>20</v>
      </c>
      <c r="Y241" s="81" t="s">
        <v>85</v>
      </c>
      <c r="Z241" s="80" t="s">
        <v>193</v>
      </c>
      <c r="AA241" s="81" t="s">
        <v>145</v>
      </c>
      <c r="AB241">
        <v>1531454</v>
      </c>
      <c r="AC241" t="s">
        <v>20</v>
      </c>
      <c r="AD241" t="s">
        <v>857</v>
      </c>
      <c r="AE241">
        <v>1.02</v>
      </c>
      <c r="AF241">
        <v>63.69</v>
      </c>
      <c r="AG241">
        <v>6.61</v>
      </c>
      <c r="AH241">
        <v>80.900000000000006</v>
      </c>
      <c r="AI241">
        <v>129</v>
      </c>
      <c r="AJ241">
        <v>78.5</v>
      </c>
      <c r="AK241">
        <v>19.600000000000001</v>
      </c>
      <c r="AL241">
        <v>603</v>
      </c>
      <c r="AM241">
        <v>3.58</v>
      </c>
      <c r="AN241">
        <v>9.1999999999999993</v>
      </c>
      <c r="AO241">
        <v>0.6</v>
      </c>
      <c r="AP241">
        <v>2.6</v>
      </c>
      <c r="AQ241">
        <v>1.6</v>
      </c>
      <c r="AR241">
        <v>44.5</v>
      </c>
      <c r="AS241">
        <v>0.28000000000000003</v>
      </c>
      <c r="AT241">
        <v>0.56999999999999995</v>
      </c>
      <c r="AU241">
        <v>0.09</v>
      </c>
      <c r="AV241">
        <v>84</v>
      </c>
      <c r="AW241">
        <v>1.21</v>
      </c>
      <c r="AX241">
        <v>0.08</v>
      </c>
      <c r="AY241">
        <v>11.8</v>
      </c>
      <c r="AZ241">
        <v>75.7</v>
      </c>
      <c r="BA241">
        <v>1.51</v>
      </c>
      <c r="BB241">
        <v>123.3</v>
      </c>
      <c r="BC241">
        <v>0.123</v>
      </c>
      <c r="BD241">
        <v>6</v>
      </c>
      <c r="BE241">
        <v>1.93</v>
      </c>
      <c r="BF241">
        <v>2.7E-2</v>
      </c>
      <c r="BG241">
        <v>0.12</v>
      </c>
      <c r="BH241">
        <v>0.05</v>
      </c>
      <c r="BI241">
        <v>7.8</v>
      </c>
      <c r="BJ241">
        <v>0.09</v>
      </c>
      <c r="BK241">
        <v>0.03</v>
      </c>
      <c r="BL241">
        <v>45</v>
      </c>
      <c r="BM241">
        <v>0.4</v>
      </c>
      <c r="BN241">
        <v>0.01</v>
      </c>
      <c r="BO241">
        <v>5.5</v>
      </c>
      <c r="BP241">
        <v>0.68</v>
      </c>
      <c r="BQ241">
        <v>0.05</v>
      </c>
      <c r="BR241">
        <v>0.16</v>
      </c>
      <c r="BS241">
        <v>1.22</v>
      </c>
      <c r="BT241">
        <v>8.5</v>
      </c>
      <c r="BU241">
        <v>1.4</v>
      </c>
      <c r="BV241">
        <v>2.5000000000000001E-2</v>
      </c>
      <c r="BW241">
        <v>7.5</v>
      </c>
      <c r="BX241">
        <v>11.67</v>
      </c>
      <c r="BY241">
        <v>25.7</v>
      </c>
      <c r="BZ241">
        <v>0.02</v>
      </c>
      <c r="CA241">
        <v>0.5</v>
      </c>
      <c r="CB241">
        <v>0.4</v>
      </c>
      <c r="CC241">
        <v>14.2</v>
      </c>
      <c r="CD241">
        <v>5</v>
      </c>
      <c r="CE241">
        <v>3</v>
      </c>
      <c r="CF241" s="108">
        <f t="shared" si="22"/>
        <v>10.6</v>
      </c>
      <c r="CG241" s="108">
        <f t="shared" si="23"/>
        <v>156.91999999999999</v>
      </c>
      <c r="CH241" s="108">
        <f t="shared" si="24"/>
        <v>187.01</v>
      </c>
      <c r="CI241" s="108">
        <f t="shared" si="25"/>
        <v>785.6</v>
      </c>
      <c r="CJ241" s="108">
        <f t="shared" si="26"/>
        <v>482</v>
      </c>
      <c r="CK241" s="108">
        <f t="shared" si="27"/>
        <v>705.7</v>
      </c>
    </row>
    <row r="242" spans="1:89" ht="30" x14ac:dyDescent="0.3">
      <c r="A242" s="78">
        <v>1531455</v>
      </c>
      <c r="B242" s="82" t="s">
        <v>150</v>
      </c>
      <c r="C242" s="79">
        <v>42617</v>
      </c>
      <c r="D242" s="80" t="s">
        <v>28</v>
      </c>
      <c r="E242" s="101" t="s">
        <v>114</v>
      </c>
      <c r="F242" s="81"/>
      <c r="G242" s="80" t="s">
        <v>67</v>
      </c>
      <c r="H242" s="81">
        <v>596486</v>
      </c>
      <c r="I242" s="81">
        <v>6799635</v>
      </c>
      <c r="J242" s="81">
        <v>1009</v>
      </c>
      <c r="K242" s="81" t="s">
        <v>20</v>
      </c>
      <c r="L242" s="101"/>
      <c r="M242" s="81">
        <v>0.85</v>
      </c>
      <c r="N242" s="81" t="s">
        <v>123</v>
      </c>
      <c r="O242" s="81"/>
      <c r="P242" s="84">
        <v>0.05</v>
      </c>
      <c r="Q242" s="84">
        <v>0</v>
      </c>
      <c r="R242" s="84">
        <v>0</v>
      </c>
      <c r="S242" s="84">
        <v>0.95</v>
      </c>
      <c r="T242" s="84">
        <v>0</v>
      </c>
      <c r="U242" s="84">
        <v>0</v>
      </c>
      <c r="V242" s="84">
        <f t="shared" si="21"/>
        <v>1</v>
      </c>
      <c r="W242" s="81" t="s">
        <v>88</v>
      </c>
      <c r="X242" s="81">
        <v>20</v>
      </c>
      <c r="Y242" s="81" t="s">
        <v>120</v>
      </c>
      <c r="Z242" s="80" t="s">
        <v>180</v>
      </c>
      <c r="AA242" s="81" t="s">
        <v>144</v>
      </c>
      <c r="AB242">
        <v>1531455</v>
      </c>
      <c r="AC242" t="s">
        <v>20</v>
      </c>
      <c r="AD242" t="s">
        <v>857</v>
      </c>
      <c r="AE242">
        <v>0.84</v>
      </c>
      <c r="AF242">
        <v>79.540000000000006</v>
      </c>
      <c r="AG242">
        <v>5.31</v>
      </c>
      <c r="AH242">
        <v>79</v>
      </c>
      <c r="AI242">
        <v>126</v>
      </c>
      <c r="AJ242">
        <v>91.2</v>
      </c>
      <c r="AK242">
        <v>22.2</v>
      </c>
      <c r="AL242">
        <v>729</v>
      </c>
      <c r="AM242">
        <v>3.76</v>
      </c>
      <c r="AN242">
        <v>10.8</v>
      </c>
      <c r="AO242">
        <v>0.5</v>
      </c>
      <c r="AP242">
        <v>3.3</v>
      </c>
      <c r="AQ242">
        <v>1.7</v>
      </c>
      <c r="AR242">
        <v>74.2</v>
      </c>
      <c r="AS242">
        <v>0.28000000000000003</v>
      </c>
      <c r="AT242">
        <v>0.49</v>
      </c>
      <c r="AU242">
        <v>7.0000000000000007E-2</v>
      </c>
      <c r="AV242">
        <v>91</v>
      </c>
      <c r="AW242">
        <v>2.92</v>
      </c>
      <c r="AX242">
        <v>9.2999999999999999E-2</v>
      </c>
      <c r="AY242">
        <v>11.7</v>
      </c>
      <c r="AZ242">
        <v>81.099999999999994</v>
      </c>
      <c r="BA242">
        <v>1.8</v>
      </c>
      <c r="BB242">
        <v>117</v>
      </c>
      <c r="BC242">
        <v>0.14299999999999999</v>
      </c>
      <c r="BD242">
        <v>8</v>
      </c>
      <c r="BE242">
        <v>2</v>
      </c>
      <c r="BF242">
        <v>3.1E-2</v>
      </c>
      <c r="BG242">
        <v>0.14000000000000001</v>
      </c>
      <c r="BH242">
        <v>0.05</v>
      </c>
      <c r="BI242">
        <v>8.1999999999999993</v>
      </c>
      <c r="BJ242">
        <v>0.09</v>
      </c>
      <c r="BK242">
        <v>0.03</v>
      </c>
      <c r="BL242">
        <v>34</v>
      </c>
      <c r="BM242">
        <v>0.3</v>
      </c>
      <c r="BN242">
        <v>0.03</v>
      </c>
      <c r="BO242">
        <v>5.6</v>
      </c>
      <c r="BP242">
        <v>0.7</v>
      </c>
      <c r="BQ242">
        <v>0.05</v>
      </c>
      <c r="BR242">
        <v>0.17</v>
      </c>
      <c r="BS242">
        <v>0.87</v>
      </c>
      <c r="BT242">
        <v>8</v>
      </c>
      <c r="BU242">
        <v>0.5</v>
      </c>
      <c r="BV242">
        <v>2.5000000000000001E-2</v>
      </c>
      <c r="BW242">
        <v>8.1</v>
      </c>
      <c r="BX242">
        <v>12.3</v>
      </c>
      <c r="BY242">
        <v>24.9</v>
      </c>
      <c r="BZ242">
        <v>0.02</v>
      </c>
      <c r="CA242">
        <v>0.5</v>
      </c>
      <c r="CB242">
        <v>0.4</v>
      </c>
      <c r="CC242">
        <v>13.6</v>
      </c>
      <c r="CD242">
        <v>5</v>
      </c>
      <c r="CE242">
        <v>3</v>
      </c>
      <c r="CF242" s="108">
        <f t="shared" si="22"/>
        <v>11.3</v>
      </c>
      <c r="CG242" s="108">
        <f t="shared" si="23"/>
        <v>177.02</v>
      </c>
      <c r="CH242" s="108">
        <f t="shared" si="24"/>
        <v>175.13000000000005</v>
      </c>
      <c r="CI242" s="108">
        <f t="shared" si="25"/>
        <v>936.68</v>
      </c>
      <c r="CJ242" s="108">
        <f t="shared" si="26"/>
        <v>498.05</v>
      </c>
      <c r="CK242" s="108">
        <f t="shared" si="27"/>
        <v>847</v>
      </c>
    </row>
    <row r="243" spans="1:89" ht="30" x14ac:dyDescent="0.3">
      <c r="A243" s="78">
        <v>1531456</v>
      </c>
      <c r="B243" s="82" t="s">
        <v>150</v>
      </c>
      <c r="C243" s="79">
        <v>42617</v>
      </c>
      <c r="D243" s="80" t="s">
        <v>28</v>
      </c>
      <c r="E243" s="101" t="s">
        <v>114</v>
      </c>
      <c r="F243" s="81"/>
      <c r="G243" s="80" t="s">
        <v>67</v>
      </c>
      <c r="H243" s="81">
        <v>596506</v>
      </c>
      <c r="I243" s="81">
        <v>6799694</v>
      </c>
      <c r="J243" s="81">
        <v>1022</v>
      </c>
      <c r="K243" s="81" t="s">
        <v>20</v>
      </c>
      <c r="L243" s="101"/>
      <c r="M243" s="81">
        <v>0.5</v>
      </c>
      <c r="N243" s="81" t="s">
        <v>123</v>
      </c>
      <c r="O243" s="81"/>
      <c r="P243" s="84">
        <v>0.05</v>
      </c>
      <c r="Q243" s="84">
        <v>0</v>
      </c>
      <c r="R243" s="84">
        <v>0</v>
      </c>
      <c r="S243" s="84">
        <v>0.9</v>
      </c>
      <c r="T243" s="84">
        <v>0.05</v>
      </c>
      <c r="U243" s="84">
        <v>0</v>
      </c>
      <c r="V243" s="84">
        <f t="shared" si="21"/>
        <v>1</v>
      </c>
      <c r="W243" s="81" t="s">
        <v>82</v>
      </c>
      <c r="X243" s="81">
        <v>15</v>
      </c>
      <c r="Y243" s="81" t="s">
        <v>131</v>
      </c>
      <c r="Z243" s="80" t="s">
        <v>193</v>
      </c>
      <c r="AA243" s="81" t="s">
        <v>137</v>
      </c>
      <c r="AB243">
        <v>1531456</v>
      </c>
      <c r="AC243" t="s">
        <v>20</v>
      </c>
      <c r="AD243" t="s">
        <v>857</v>
      </c>
      <c r="AE243">
        <v>0.79</v>
      </c>
      <c r="AF243">
        <v>75.98</v>
      </c>
      <c r="AG243">
        <v>6.06</v>
      </c>
      <c r="AH243">
        <v>79.900000000000006</v>
      </c>
      <c r="AI243">
        <v>113</v>
      </c>
      <c r="AJ243">
        <v>104.2</v>
      </c>
      <c r="AK243">
        <v>24.1</v>
      </c>
      <c r="AL243">
        <v>778</v>
      </c>
      <c r="AM243">
        <v>3.86</v>
      </c>
      <c r="AN243">
        <v>10.5</v>
      </c>
      <c r="AO243">
        <v>0.5</v>
      </c>
      <c r="AP243">
        <v>2.5</v>
      </c>
      <c r="AQ243">
        <v>1.8</v>
      </c>
      <c r="AR243">
        <v>82</v>
      </c>
      <c r="AS243">
        <v>0.28000000000000003</v>
      </c>
      <c r="AT243">
        <v>0.54</v>
      </c>
      <c r="AU243">
        <v>0.08</v>
      </c>
      <c r="AV243">
        <v>94</v>
      </c>
      <c r="AW243">
        <v>3.57</v>
      </c>
      <c r="AX243">
        <v>9.5000000000000001E-2</v>
      </c>
      <c r="AY243">
        <v>12.1</v>
      </c>
      <c r="AZ243">
        <v>88.7</v>
      </c>
      <c r="BA243">
        <v>1.92</v>
      </c>
      <c r="BB243">
        <v>125</v>
      </c>
      <c r="BC243">
        <v>0.14499999999999999</v>
      </c>
      <c r="BD243">
        <v>7</v>
      </c>
      <c r="BE243">
        <v>2.14</v>
      </c>
      <c r="BF243">
        <v>3.3000000000000002E-2</v>
      </c>
      <c r="BG243">
        <v>0.14000000000000001</v>
      </c>
      <c r="BH243">
        <v>0.05</v>
      </c>
      <c r="BI243">
        <v>8.6999999999999993</v>
      </c>
      <c r="BJ243">
        <v>0.09</v>
      </c>
      <c r="BK243">
        <v>1E-3</v>
      </c>
      <c r="BL243">
        <v>49</v>
      </c>
      <c r="BM243">
        <v>0.1</v>
      </c>
      <c r="BN243">
        <v>0.01</v>
      </c>
      <c r="BO243">
        <v>5.9</v>
      </c>
      <c r="BP243">
        <v>0.74</v>
      </c>
      <c r="BQ243">
        <v>0.05</v>
      </c>
      <c r="BR243">
        <v>0.18</v>
      </c>
      <c r="BS243">
        <v>0.77</v>
      </c>
      <c r="BT243">
        <v>7.9</v>
      </c>
      <c r="BU243">
        <v>1.2</v>
      </c>
      <c r="BV243">
        <v>2.5000000000000001E-2</v>
      </c>
      <c r="BW243">
        <v>8.5</v>
      </c>
      <c r="BX243">
        <v>12.65</v>
      </c>
      <c r="BY243">
        <v>25.7</v>
      </c>
      <c r="BZ243">
        <v>0.03</v>
      </c>
      <c r="CA243">
        <v>0.5</v>
      </c>
      <c r="CB243">
        <v>0.4</v>
      </c>
      <c r="CC243">
        <v>14.1</v>
      </c>
      <c r="CD243">
        <v>5</v>
      </c>
      <c r="CE243">
        <v>3</v>
      </c>
      <c r="CF243" s="108">
        <f t="shared" si="22"/>
        <v>10.5</v>
      </c>
      <c r="CG243" s="108">
        <f t="shared" si="23"/>
        <v>198.39</v>
      </c>
      <c r="CH243" s="108">
        <f t="shared" si="24"/>
        <v>175.86999999999998</v>
      </c>
      <c r="CI243" s="108">
        <f t="shared" si="25"/>
        <v>1002.25</v>
      </c>
      <c r="CJ243" s="108">
        <f t="shared" si="26"/>
        <v>504.14</v>
      </c>
      <c r="CK243" s="108">
        <f t="shared" si="27"/>
        <v>910.95</v>
      </c>
    </row>
    <row r="244" spans="1:89" ht="30" x14ac:dyDescent="0.3">
      <c r="A244" s="78">
        <v>1531457</v>
      </c>
      <c r="B244" s="82" t="s">
        <v>150</v>
      </c>
      <c r="C244" s="79">
        <v>42617</v>
      </c>
      <c r="D244" s="80" t="s">
        <v>28</v>
      </c>
      <c r="E244" s="101" t="s">
        <v>114</v>
      </c>
      <c r="F244" s="81"/>
      <c r="G244" s="80" t="s">
        <v>67</v>
      </c>
      <c r="H244" s="81">
        <v>596508</v>
      </c>
      <c r="I244" s="81">
        <v>6799742</v>
      </c>
      <c r="J244" s="81">
        <v>1013</v>
      </c>
      <c r="K244" s="81" t="s">
        <v>20</v>
      </c>
      <c r="L244" s="101"/>
      <c r="M244" s="81">
        <v>0.7</v>
      </c>
      <c r="N244" s="81" t="s">
        <v>122</v>
      </c>
      <c r="O244" s="81"/>
      <c r="P244" s="84">
        <v>0.1</v>
      </c>
      <c r="Q244" s="84">
        <v>0</v>
      </c>
      <c r="R244" s="84">
        <v>0</v>
      </c>
      <c r="S244" s="84">
        <v>0.9</v>
      </c>
      <c r="T244" s="84">
        <v>0</v>
      </c>
      <c r="U244" s="84">
        <v>0</v>
      </c>
      <c r="V244" s="84">
        <f t="shared" si="21"/>
        <v>1</v>
      </c>
      <c r="W244" s="81" t="s">
        <v>88</v>
      </c>
      <c r="X244" s="81">
        <v>15</v>
      </c>
      <c r="Y244" s="81" t="s">
        <v>133</v>
      </c>
      <c r="Z244" s="80" t="s">
        <v>193</v>
      </c>
      <c r="AA244" s="81" t="s">
        <v>146</v>
      </c>
      <c r="AB244">
        <v>1531457</v>
      </c>
      <c r="AC244" t="s">
        <v>20</v>
      </c>
      <c r="AD244" t="s">
        <v>857</v>
      </c>
      <c r="AE244">
        <v>0.94</v>
      </c>
      <c r="AF244">
        <v>63.03</v>
      </c>
      <c r="AG244">
        <v>6.17</v>
      </c>
      <c r="AH244">
        <v>79.8</v>
      </c>
      <c r="AI244">
        <v>130</v>
      </c>
      <c r="AJ244">
        <v>93.6</v>
      </c>
      <c r="AK244">
        <v>23.2</v>
      </c>
      <c r="AL244">
        <v>759</v>
      </c>
      <c r="AM244">
        <v>3.91</v>
      </c>
      <c r="AN244">
        <v>10.7</v>
      </c>
      <c r="AO244">
        <v>0.5</v>
      </c>
      <c r="AP244">
        <v>2.2999999999999998</v>
      </c>
      <c r="AQ244">
        <v>1.9</v>
      </c>
      <c r="AR244">
        <v>64.400000000000006</v>
      </c>
      <c r="AS244">
        <v>0.3</v>
      </c>
      <c r="AT244">
        <v>0.51</v>
      </c>
      <c r="AU244">
        <v>0.08</v>
      </c>
      <c r="AV244">
        <v>93</v>
      </c>
      <c r="AW244">
        <v>2.29</v>
      </c>
      <c r="AX244">
        <v>9.6000000000000002E-2</v>
      </c>
      <c r="AY244">
        <v>11.9</v>
      </c>
      <c r="AZ244">
        <v>88.1</v>
      </c>
      <c r="BA244">
        <v>1.91</v>
      </c>
      <c r="BB244">
        <v>110.8</v>
      </c>
      <c r="BC244">
        <v>0.152</v>
      </c>
      <c r="BD244">
        <v>7</v>
      </c>
      <c r="BE244">
        <v>2.08</v>
      </c>
      <c r="BF244">
        <v>3.2000000000000001E-2</v>
      </c>
      <c r="BG244">
        <v>0.15</v>
      </c>
      <c r="BH244">
        <v>0.05</v>
      </c>
      <c r="BI244">
        <v>8.4</v>
      </c>
      <c r="BJ244">
        <v>0.09</v>
      </c>
      <c r="BK244">
        <v>0.03</v>
      </c>
      <c r="BL244">
        <v>40</v>
      </c>
      <c r="BM244">
        <v>0.4</v>
      </c>
      <c r="BN244">
        <v>0.03</v>
      </c>
      <c r="BO244">
        <v>6</v>
      </c>
      <c r="BP244">
        <v>0.76</v>
      </c>
      <c r="BQ244">
        <v>0.05</v>
      </c>
      <c r="BR244">
        <v>0.2</v>
      </c>
      <c r="BS244">
        <v>0.85</v>
      </c>
      <c r="BT244">
        <v>7.9</v>
      </c>
      <c r="BU244">
        <v>1.2</v>
      </c>
      <c r="BV244">
        <v>2.5000000000000001E-2</v>
      </c>
      <c r="BW244">
        <v>9.6999999999999993</v>
      </c>
      <c r="BX244">
        <v>11.88</v>
      </c>
      <c r="BY244">
        <v>25.2</v>
      </c>
      <c r="BZ244">
        <v>0.02</v>
      </c>
      <c r="CA244">
        <v>3</v>
      </c>
      <c r="CB244">
        <v>0.3</v>
      </c>
      <c r="CC244">
        <v>14.5</v>
      </c>
      <c r="CD244">
        <v>5</v>
      </c>
      <c r="CE244">
        <v>1</v>
      </c>
      <c r="CF244" s="108">
        <f t="shared" si="22"/>
        <v>8.3000000000000007</v>
      </c>
      <c r="CG244" s="108">
        <f t="shared" si="23"/>
        <v>185.89999999999998</v>
      </c>
      <c r="CH244" s="108">
        <f t="shared" si="24"/>
        <v>184.16000000000003</v>
      </c>
      <c r="CI244" s="108">
        <f t="shared" si="25"/>
        <v>950.20999999999981</v>
      </c>
      <c r="CJ244" s="108">
        <f t="shared" si="26"/>
        <v>483.40000000000003</v>
      </c>
      <c r="CK244" s="108">
        <f t="shared" si="27"/>
        <v>880.65</v>
      </c>
    </row>
    <row r="245" spans="1:89" ht="45" x14ac:dyDescent="0.3">
      <c r="A245" s="78">
        <v>1531458</v>
      </c>
      <c r="B245" s="82" t="s">
        <v>150</v>
      </c>
      <c r="C245" s="79">
        <v>42617</v>
      </c>
      <c r="D245" s="80" t="s">
        <v>28</v>
      </c>
      <c r="E245" s="101" t="s">
        <v>114</v>
      </c>
      <c r="F245" s="81"/>
      <c r="G245" s="80" t="s">
        <v>67</v>
      </c>
      <c r="H245" s="81">
        <v>596525</v>
      </c>
      <c r="I245" s="81">
        <v>6799794</v>
      </c>
      <c r="J245" s="81">
        <v>1014</v>
      </c>
      <c r="K245" s="81" t="s">
        <v>20</v>
      </c>
      <c r="L245" s="101"/>
      <c r="M245" s="81">
        <v>0.4</v>
      </c>
      <c r="N245" s="81" t="s">
        <v>123</v>
      </c>
      <c r="O245" s="81"/>
      <c r="P245" s="84">
        <v>0.1</v>
      </c>
      <c r="Q245" s="84">
        <v>0</v>
      </c>
      <c r="R245" s="84">
        <v>0</v>
      </c>
      <c r="S245" s="84">
        <v>0.8</v>
      </c>
      <c r="T245" s="84">
        <v>0.1</v>
      </c>
      <c r="U245" s="84">
        <v>0</v>
      </c>
      <c r="V245" s="84">
        <f t="shared" si="21"/>
        <v>1</v>
      </c>
      <c r="W245" s="81" t="s">
        <v>82</v>
      </c>
      <c r="X245" s="81">
        <v>20</v>
      </c>
      <c r="Y245" s="81" t="s">
        <v>128</v>
      </c>
      <c r="Z245" s="80" t="s">
        <v>196</v>
      </c>
      <c r="AA245" s="81" t="s">
        <v>144</v>
      </c>
      <c r="AB245">
        <v>1531458</v>
      </c>
      <c r="AC245" t="s">
        <v>20</v>
      </c>
      <c r="AD245" t="s">
        <v>857</v>
      </c>
      <c r="AE245">
        <v>1.02</v>
      </c>
      <c r="AF245">
        <v>92.27</v>
      </c>
      <c r="AG245">
        <v>8.0299999999999994</v>
      </c>
      <c r="AH245">
        <v>97.2</v>
      </c>
      <c r="AI245">
        <v>235</v>
      </c>
      <c r="AJ245">
        <v>83</v>
      </c>
      <c r="AK245">
        <v>23.1</v>
      </c>
      <c r="AL245">
        <v>847</v>
      </c>
      <c r="AM245">
        <v>3.97</v>
      </c>
      <c r="AN245">
        <v>13.1</v>
      </c>
      <c r="AO245">
        <v>1.1000000000000001</v>
      </c>
      <c r="AP245">
        <v>3.3</v>
      </c>
      <c r="AQ245">
        <v>1.4</v>
      </c>
      <c r="AR245">
        <v>61.5</v>
      </c>
      <c r="AS245">
        <v>0.25</v>
      </c>
      <c r="AT245">
        <v>0.79</v>
      </c>
      <c r="AU245">
        <v>0.12</v>
      </c>
      <c r="AV245">
        <v>84</v>
      </c>
      <c r="AW245">
        <v>1.83</v>
      </c>
      <c r="AX245">
        <v>8.5999999999999993E-2</v>
      </c>
      <c r="AY245">
        <v>14.2</v>
      </c>
      <c r="AZ245">
        <v>80.400000000000006</v>
      </c>
      <c r="BA245">
        <v>1.51</v>
      </c>
      <c r="BB245">
        <v>187.4</v>
      </c>
      <c r="BC245">
        <v>9.1999999999999998E-2</v>
      </c>
      <c r="BD245">
        <v>6</v>
      </c>
      <c r="BE245">
        <v>2.1800000000000002</v>
      </c>
      <c r="BF245">
        <v>2.5999999999999999E-2</v>
      </c>
      <c r="BG245">
        <v>0.14000000000000001</v>
      </c>
      <c r="BH245">
        <v>0.05</v>
      </c>
      <c r="BI245">
        <v>7.4</v>
      </c>
      <c r="BJ245">
        <v>7.0000000000000007E-2</v>
      </c>
      <c r="BK245">
        <v>0.05</v>
      </c>
      <c r="BL245">
        <v>70</v>
      </c>
      <c r="BM245">
        <v>0.8</v>
      </c>
      <c r="BN245">
        <v>0.03</v>
      </c>
      <c r="BO245">
        <v>5.8</v>
      </c>
      <c r="BP245">
        <v>0.63</v>
      </c>
      <c r="BQ245">
        <v>0.05</v>
      </c>
      <c r="BR245">
        <v>0.12</v>
      </c>
      <c r="BS245">
        <v>1.24</v>
      </c>
      <c r="BT245">
        <v>8.8000000000000007</v>
      </c>
      <c r="BU245">
        <v>1.1000000000000001</v>
      </c>
      <c r="BV245">
        <v>2.5000000000000001E-2</v>
      </c>
      <c r="BW245">
        <v>5.9</v>
      </c>
      <c r="BX245">
        <v>13.57</v>
      </c>
      <c r="BY245">
        <v>29.5</v>
      </c>
      <c r="BZ245">
        <v>0.04</v>
      </c>
      <c r="CA245">
        <v>0.5</v>
      </c>
      <c r="CB245">
        <v>0.5</v>
      </c>
      <c r="CC245">
        <v>16.3</v>
      </c>
      <c r="CD245">
        <v>10</v>
      </c>
      <c r="CE245">
        <v>3</v>
      </c>
      <c r="CF245" s="108">
        <f t="shared" si="22"/>
        <v>16.3</v>
      </c>
      <c r="CG245" s="108">
        <f t="shared" si="23"/>
        <v>166.74</v>
      </c>
      <c r="CH245" s="108">
        <f t="shared" si="24"/>
        <v>323.26</v>
      </c>
      <c r="CI245" s="108">
        <f t="shared" si="25"/>
        <v>1112.01</v>
      </c>
      <c r="CJ245" s="108">
        <f t="shared" si="26"/>
        <v>702.9</v>
      </c>
      <c r="CK245" s="108">
        <f t="shared" si="27"/>
        <v>958.09</v>
      </c>
    </row>
    <row r="246" spans="1:89" ht="45" x14ac:dyDescent="0.3">
      <c r="A246" s="78">
        <v>1531459</v>
      </c>
      <c r="B246" s="82" t="s">
        <v>150</v>
      </c>
      <c r="C246" s="79">
        <v>42617</v>
      </c>
      <c r="D246" s="80" t="s">
        <v>28</v>
      </c>
      <c r="E246" s="101" t="s">
        <v>114</v>
      </c>
      <c r="F246" s="81"/>
      <c r="G246" s="80" t="s">
        <v>67</v>
      </c>
      <c r="H246" s="81">
        <v>596546</v>
      </c>
      <c r="I246" s="81">
        <v>6799835</v>
      </c>
      <c r="J246" s="81">
        <v>1015</v>
      </c>
      <c r="K246" s="81" t="s">
        <v>20</v>
      </c>
      <c r="L246" s="101"/>
      <c r="M246" s="81">
        <v>0.5</v>
      </c>
      <c r="N246" s="81" t="s">
        <v>56</v>
      </c>
      <c r="O246" s="81"/>
      <c r="P246" s="84">
        <v>0.1</v>
      </c>
      <c r="Q246" s="84">
        <v>0</v>
      </c>
      <c r="R246" s="84">
        <v>0</v>
      </c>
      <c r="S246" s="84">
        <v>0.9</v>
      </c>
      <c r="T246" s="84">
        <v>0</v>
      </c>
      <c r="U246" s="84">
        <v>0</v>
      </c>
      <c r="V246" s="84">
        <f t="shared" si="21"/>
        <v>1</v>
      </c>
      <c r="W246" s="81" t="s">
        <v>82</v>
      </c>
      <c r="X246" s="81">
        <v>15</v>
      </c>
      <c r="Y246" s="81" t="s">
        <v>132</v>
      </c>
      <c r="Z246" s="80" t="s">
        <v>196</v>
      </c>
      <c r="AA246" s="81" t="s">
        <v>144</v>
      </c>
      <c r="AB246">
        <v>1531459</v>
      </c>
      <c r="AC246" t="s">
        <v>20</v>
      </c>
      <c r="AD246" t="s">
        <v>857</v>
      </c>
      <c r="AE246">
        <v>0.84</v>
      </c>
      <c r="AF246">
        <v>77.11</v>
      </c>
      <c r="AG246">
        <v>7.1</v>
      </c>
      <c r="AH246">
        <v>94</v>
      </c>
      <c r="AI246">
        <v>171</v>
      </c>
      <c r="AJ246">
        <v>82.6</v>
      </c>
      <c r="AK246">
        <v>23</v>
      </c>
      <c r="AL246">
        <v>881</v>
      </c>
      <c r="AM246">
        <v>3.74</v>
      </c>
      <c r="AN246">
        <v>10.8</v>
      </c>
      <c r="AO246">
        <v>1</v>
      </c>
      <c r="AP246">
        <v>3.1</v>
      </c>
      <c r="AQ246">
        <v>1.7</v>
      </c>
      <c r="AR246">
        <v>64.3</v>
      </c>
      <c r="AS246">
        <v>0.26</v>
      </c>
      <c r="AT246">
        <v>0.75</v>
      </c>
      <c r="AU246">
        <v>0.1</v>
      </c>
      <c r="AV246">
        <v>83</v>
      </c>
      <c r="AW246">
        <v>2.14</v>
      </c>
      <c r="AX246">
        <v>8.6999999999999994E-2</v>
      </c>
      <c r="AY246">
        <v>13.5</v>
      </c>
      <c r="AZ246">
        <v>80.099999999999994</v>
      </c>
      <c r="BA246">
        <v>1.51</v>
      </c>
      <c r="BB246">
        <v>180.4</v>
      </c>
      <c r="BC246">
        <v>0.1</v>
      </c>
      <c r="BD246">
        <v>7</v>
      </c>
      <c r="BE246">
        <v>2.04</v>
      </c>
      <c r="BF246">
        <v>2.4E-2</v>
      </c>
      <c r="BG246">
        <v>0.15</v>
      </c>
      <c r="BH246">
        <v>0.05</v>
      </c>
      <c r="BI246">
        <v>8.1</v>
      </c>
      <c r="BJ246">
        <v>0.09</v>
      </c>
      <c r="BK246">
        <v>0.05</v>
      </c>
      <c r="BL246">
        <v>62</v>
      </c>
      <c r="BM246">
        <v>0.5</v>
      </c>
      <c r="BN246">
        <v>0.04</v>
      </c>
      <c r="BO246">
        <v>5.8</v>
      </c>
      <c r="BP246">
        <v>0.68</v>
      </c>
      <c r="BQ246">
        <v>0.05</v>
      </c>
      <c r="BR246">
        <v>0.2</v>
      </c>
      <c r="BS246">
        <v>1.39</v>
      </c>
      <c r="BT246">
        <v>8.6</v>
      </c>
      <c r="BU246">
        <v>1</v>
      </c>
      <c r="BV246">
        <v>2.5000000000000001E-2</v>
      </c>
      <c r="BW246">
        <v>8.1</v>
      </c>
      <c r="BX246">
        <v>12.66</v>
      </c>
      <c r="BY246">
        <v>28.3</v>
      </c>
      <c r="BZ246">
        <v>0.03</v>
      </c>
      <c r="CA246">
        <v>0.5</v>
      </c>
      <c r="CB246">
        <v>0.6</v>
      </c>
      <c r="CC246">
        <v>14.5</v>
      </c>
      <c r="CD246">
        <v>5</v>
      </c>
      <c r="CE246">
        <v>1</v>
      </c>
      <c r="CF246" s="108">
        <f t="shared" si="22"/>
        <v>9.1</v>
      </c>
      <c r="CG246" s="108">
        <f t="shared" si="23"/>
        <v>166.34999999999997</v>
      </c>
      <c r="CH246" s="108">
        <f t="shared" si="24"/>
        <v>248.43</v>
      </c>
      <c r="CI246" s="108">
        <f t="shared" si="25"/>
        <v>1141.6899999999998</v>
      </c>
      <c r="CJ246" s="108">
        <f t="shared" si="26"/>
        <v>612.20999999999992</v>
      </c>
      <c r="CK246" s="108">
        <f t="shared" si="27"/>
        <v>991.18000000000006</v>
      </c>
    </row>
    <row r="247" spans="1:89" ht="45" x14ac:dyDescent="0.3">
      <c r="A247" s="78">
        <v>1531460</v>
      </c>
      <c r="B247" s="82" t="s">
        <v>150</v>
      </c>
      <c r="C247" s="79">
        <v>42617</v>
      </c>
      <c r="D247" s="80" t="s">
        <v>28</v>
      </c>
      <c r="E247" s="101" t="s">
        <v>114</v>
      </c>
      <c r="F247" s="81"/>
      <c r="G247" s="80" t="s">
        <v>67</v>
      </c>
      <c r="H247" s="81">
        <v>596571</v>
      </c>
      <c r="I247" s="81">
        <v>6799884</v>
      </c>
      <c r="J247" s="81">
        <v>1022</v>
      </c>
      <c r="K247" s="81" t="s">
        <v>20</v>
      </c>
      <c r="L247" s="101"/>
      <c r="M247" s="81">
        <v>0.45</v>
      </c>
      <c r="N247" s="81" t="s">
        <v>56</v>
      </c>
      <c r="O247" s="81"/>
      <c r="P247" s="84">
        <v>0.1</v>
      </c>
      <c r="Q247" s="84">
        <v>0</v>
      </c>
      <c r="R247" s="84">
        <v>0</v>
      </c>
      <c r="S247" s="84">
        <v>0.9</v>
      </c>
      <c r="T247" s="84">
        <v>0</v>
      </c>
      <c r="U247" s="84">
        <v>0</v>
      </c>
      <c r="V247" s="84">
        <f t="shared" si="21"/>
        <v>1</v>
      </c>
      <c r="W247" s="81" t="s">
        <v>82</v>
      </c>
      <c r="X247" s="81">
        <v>10</v>
      </c>
      <c r="Y247" s="81" t="s">
        <v>128</v>
      </c>
      <c r="Z247" s="80" t="s">
        <v>197</v>
      </c>
      <c r="AA247" s="81" t="s">
        <v>146</v>
      </c>
      <c r="AB247">
        <v>1531460</v>
      </c>
      <c r="AC247" t="s">
        <v>20</v>
      </c>
      <c r="AD247" t="s">
        <v>857</v>
      </c>
      <c r="AE247">
        <v>1.21</v>
      </c>
      <c r="AF247">
        <v>73.09</v>
      </c>
      <c r="AG247">
        <v>7.08</v>
      </c>
      <c r="AH247">
        <v>81.099999999999994</v>
      </c>
      <c r="AI247">
        <v>97</v>
      </c>
      <c r="AJ247">
        <v>86.1</v>
      </c>
      <c r="AK247">
        <v>24.1</v>
      </c>
      <c r="AL247">
        <v>678</v>
      </c>
      <c r="AM247">
        <v>4.28</v>
      </c>
      <c r="AN247">
        <v>11.8</v>
      </c>
      <c r="AO247">
        <v>0.5</v>
      </c>
      <c r="AP247">
        <v>3.2</v>
      </c>
      <c r="AQ247">
        <v>2</v>
      </c>
      <c r="AR247">
        <v>43.6</v>
      </c>
      <c r="AS247">
        <v>0.22</v>
      </c>
      <c r="AT247">
        <v>0.6</v>
      </c>
      <c r="AU247">
        <v>0.1</v>
      </c>
      <c r="AV247">
        <v>101</v>
      </c>
      <c r="AW247">
        <v>1.06</v>
      </c>
      <c r="AX247">
        <v>8.6999999999999994E-2</v>
      </c>
      <c r="AY247">
        <v>13.9</v>
      </c>
      <c r="AZ247">
        <v>94.6</v>
      </c>
      <c r="BA247">
        <v>1.67</v>
      </c>
      <c r="BB247">
        <v>136.4</v>
      </c>
      <c r="BC247">
        <v>0.14199999999999999</v>
      </c>
      <c r="BD247">
        <v>5</v>
      </c>
      <c r="BE247">
        <v>2.2999999999999998</v>
      </c>
      <c r="BF247">
        <v>2.5000000000000001E-2</v>
      </c>
      <c r="BG247">
        <v>0.15</v>
      </c>
      <c r="BH247">
        <v>0.05</v>
      </c>
      <c r="BI247">
        <v>10</v>
      </c>
      <c r="BJ247">
        <v>0.09</v>
      </c>
      <c r="BK247">
        <v>1E-3</v>
      </c>
      <c r="BL247">
        <v>53</v>
      </c>
      <c r="BM247">
        <v>0.3</v>
      </c>
      <c r="BN247">
        <v>0.02</v>
      </c>
      <c r="BO247">
        <v>6.5</v>
      </c>
      <c r="BP247">
        <v>0.75</v>
      </c>
      <c r="BQ247">
        <v>0.05</v>
      </c>
      <c r="BR247">
        <v>0.2</v>
      </c>
      <c r="BS247">
        <v>1.17</v>
      </c>
      <c r="BT247">
        <v>9</v>
      </c>
      <c r="BU247">
        <v>1.2</v>
      </c>
      <c r="BV247">
        <v>2.5000000000000001E-2</v>
      </c>
      <c r="BW247">
        <v>8.5</v>
      </c>
      <c r="BX247">
        <v>13.73</v>
      </c>
      <c r="BY247">
        <v>28.9</v>
      </c>
      <c r="BZ247">
        <v>0.04</v>
      </c>
      <c r="CA247">
        <v>0.5</v>
      </c>
      <c r="CB247">
        <v>0.5</v>
      </c>
      <c r="CC247">
        <v>16</v>
      </c>
      <c r="CD247">
        <v>5</v>
      </c>
      <c r="CE247">
        <v>1</v>
      </c>
      <c r="CF247" s="108">
        <f t="shared" si="22"/>
        <v>9.1999999999999993</v>
      </c>
      <c r="CG247" s="108">
        <f t="shared" si="23"/>
        <v>183.42999999999998</v>
      </c>
      <c r="CH247" s="108">
        <f t="shared" si="24"/>
        <v>166.16</v>
      </c>
      <c r="CI247" s="108">
        <f t="shared" si="25"/>
        <v>874.00999999999988</v>
      </c>
      <c r="CJ247" s="108">
        <f t="shared" si="26"/>
        <v>480.77</v>
      </c>
      <c r="CK247" s="108">
        <f t="shared" si="27"/>
        <v>793.68999999999994</v>
      </c>
    </row>
    <row r="248" spans="1:89" ht="30" x14ac:dyDescent="0.3">
      <c r="A248" s="78">
        <v>1531461</v>
      </c>
      <c r="B248" s="82" t="s">
        <v>150</v>
      </c>
      <c r="C248" s="79">
        <v>42617</v>
      </c>
      <c r="D248" s="80" t="s">
        <v>28</v>
      </c>
      <c r="E248" s="101" t="s">
        <v>114</v>
      </c>
      <c r="F248" s="81"/>
      <c r="G248" s="80" t="s">
        <v>67</v>
      </c>
      <c r="H248" s="81">
        <v>596581</v>
      </c>
      <c r="I248" s="81">
        <v>6799938</v>
      </c>
      <c r="J248" s="81">
        <v>1012</v>
      </c>
      <c r="K248" s="81" t="s">
        <v>20</v>
      </c>
      <c r="L248" s="101"/>
      <c r="M248" s="81">
        <v>0.95</v>
      </c>
      <c r="N248" s="81" t="s">
        <v>122</v>
      </c>
      <c r="O248" s="81"/>
      <c r="P248" s="84">
        <v>0.1</v>
      </c>
      <c r="Q248" s="84">
        <v>0</v>
      </c>
      <c r="R248" s="84">
        <v>0</v>
      </c>
      <c r="S248" s="84">
        <v>0.9</v>
      </c>
      <c r="T248" s="84">
        <v>0</v>
      </c>
      <c r="U248" s="84">
        <v>0</v>
      </c>
      <c r="V248" s="84">
        <f t="shared" si="21"/>
        <v>1</v>
      </c>
      <c r="W248" s="81" t="s">
        <v>86</v>
      </c>
      <c r="X248" s="81">
        <v>15</v>
      </c>
      <c r="Y248" s="81" t="s">
        <v>131</v>
      </c>
      <c r="Z248" s="80" t="s">
        <v>198</v>
      </c>
      <c r="AA248" s="81" t="s">
        <v>137</v>
      </c>
      <c r="AB248">
        <v>1531461</v>
      </c>
      <c r="AC248" t="s">
        <v>20</v>
      </c>
      <c r="AD248" t="s">
        <v>857</v>
      </c>
      <c r="AE248">
        <v>1.19</v>
      </c>
      <c r="AF248">
        <v>76.36</v>
      </c>
      <c r="AG248">
        <v>8.43</v>
      </c>
      <c r="AH248">
        <v>108.1</v>
      </c>
      <c r="AI248">
        <v>151</v>
      </c>
      <c r="AJ248">
        <v>84.7</v>
      </c>
      <c r="AK248">
        <v>23.4</v>
      </c>
      <c r="AL248">
        <v>547</v>
      </c>
      <c r="AM248">
        <v>4.1100000000000003</v>
      </c>
      <c r="AN248">
        <v>12</v>
      </c>
      <c r="AO248">
        <v>0.8</v>
      </c>
      <c r="AP248">
        <v>3.4</v>
      </c>
      <c r="AQ248">
        <v>2.2999999999999998</v>
      </c>
      <c r="AR248">
        <v>47.7</v>
      </c>
      <c r="AS248">
        <v>0.35</v>
      </c>
      <c r="AT248">
        <v>0.67</v>
      </c>
      <c r="AU248">
        <v>0.11</v>
      </c>
      <c r="AV248">
        <v>92</v>
      </c>
      <c r="AW248">
        <v>1.35</v>
      </c>
      <c r="AX248">
        <v>9.5000000000000001E-2</v>
      </c>
      <c r="AY248">
        <v>14.3</v>
      </c>
      <c r="AZ248">
        <v>90.4</v>
      </c>
      <c r="BA248">
        <v>1.51</v>
      </c>
      <c r="BB248">
        <v>147.9</v>
      </c>
      <c r="BC248">
        <v>0.121</v>
      </c>
      <c r="BD248">
        <v>7</v>
      </c>
      <c r="BE248">
        <v>2.25</v>
      </c>
      <c r="BF248">
        <v>2.3E-2</v>
      </c>
      <c r="BG248">
        <v>0.17</v>
      </c>
      <c r="BH248">
        <v>0.05</v>
      </c>
      <c r="BI248">
        <v>9.3000000000000007</v>
      </c>
      <c r="BJ248">
        <v>0.11</v>
      </c>
      <c r="BK248">
        <v>0.05</v>
      </c>
      <c r="BL248">
        <v>48</v>
      </c>
      <c r="BM248">
        <v>0.9</v>
      </c>
      <c r="BN248">
        <v>0.03</v>
      </c>
      <c r="BO248">
        <v>6.6</v>
      </c>
      <c r="BP248">
        <v>0.86</v>
      </c>
      <c r="BQ248">
        <v>0.05</v>
      </c>
      <c r="BR248">
        <v>0.22</v>
      </c>
      <c r="BS248">
        <v>1.23</v>
      </c>
      <c r="BT248">
        <v>10.9</v>
      </c>
      <c r="BU248">
        <v>1.7</v>
      </c>
      <c r="BV248">
        <v>2.5000000000000001E-2</v>
      </c>
      <c r="BW248">
        <v>10.199999999999999</v>
      </c>
      <c r="BX248">
        <v>13.39</v>
      </c>
      <c r="BY248">
        <v>29.9</v>
      </c>
      <c r="BZ248">
        <v>0.02</v>
      </c>
      <c r="CA248">
        <v>0.5</v>
      </c>
      <c r="CB248">
        <v>0.5</v>
      </c>
      <c r="CC248">
        <v>16.7</v>
      </c>
      <c r="CD248">
        <v>5</v>
      </c>
      <c r="CE248">
        <v>1</v>
      </c>
      <c r="CF248" s="108">
        <f t="shared" si="22"/>
        <v>9.4</v>
      </c>
      <c r="CG248" s="108">
        <f t="shared" si="23"/>
        <v>177.96</v>
      </c>
      <c r="CH248" s="108">
        <f t="shared" si="24"/>
        <v>216.27000000000004</v>
      </c>
      <c r="CI248" s="108">
        <f t="shared" si="25"/>
        <v>760.47</v>
      </c>
      <c r="CJ248" s="108">
        <f t="shared" si="26"/>
        <v>576.49</v>
      </c>
      <c r="CK248" s="108">
        <f t="shared" si="27"/>
        <v>660.4</v>
      </c>
    </row>
    <row r="249" spans="1:89" ht="45" x14ac:dyDescent="0.3">
      <c r="A249" s="78">
        <v>1531462</v>
      </c>
      <c r="B249" s="82" t="s">
        <v>150</v>
      </c>
      <c r="C249" s="79">
        <v>42617</v>
      </c>
      <c r="D249" s="80" t="s">
        <v>28</v>
      </c>
      <c r="E249" s="101" t="s">
        <v>114</v>
      </c>
      <c r="F249" s="81"/>
      <c r="G249" s="80" t="s">
        <v>67</v>
      </c>
      <c r="H249" s="81">
        <v>596589</v>
      </c>
      <c r="I249" s="81">
        <v>6799994</v>
      </c>
      <c r="J249" s="81">
        <v>1017</v>
      </c>
      <c r="K249" s="81" t="s">
        <v>20</v>
      </c>
      <c r="L249" s="101"/>
      <c r="M249" s="81">
        <v>0.8</v>
      </c>
      <c r="N249" s="81" t="s">
        <v>123</v>
      </c>
      <c r="O249" s="81"/>
      <c r="P249" s="84">
        <v>0.05</v>
      </c>
      <c r="Q249" s="84">
        <v>0</v>
      </c>
      <c r="R249" s="84">
        <v>0</v>
      </c>
      <c r="S249" s="84">
        <v>0.95</v>
      </c>
      <c r="T249" s="84">
        <v>0</v>
      </c>
      <c r="U249" s="84">
        <v>0</v>
      </c>
      <c r="V249" s="84">
        <f t="shared" si="21"/>
        <v>1</v>
      </c>
      <c r="W249" s="81" t="s">
        <v>88</v>
      </c>
      <c r="X249" s="81">
        <v>10</v>
      </c>
      <c r="Y249" s="81" t="s">
        <v>131</v>
      </c>
      <c r="Z249" s="80" t="s">
        <v>199</v>
      </c>
      <c r="AA249" s="81" t="s">
        <v>146</v>
      </c>
      <c r="AB249">
        <v>1531462</v>
      </c>
      <c r="AC249" t="s">
        <v>20</v>
      </c>
      <c r="AD249" t="s">
        <v>857</v>
      </c>
      <c r="AE249">
        <v>1.05</v>
      </c>
      <c r="AF249">
        <v>90.67</v>
      </c>
      <c r="AG249">
        <v>7.45</v>
      </c>
      <c r="AH249">
        <v>99.6</v>
      </c>
      <c r="AI249">
        <v>177</v>
      </c>
      <c r="AJ249">
        <v>102.3</v>
      </c>
      <c r="AK249">
        <v>25.9</v>
      </c>
      <c r="AL249">
        <v>934</v>
      </c>
      <c r="AM249">
        <v>4.49</v>
      </c>
      <c r="AN249">
        <v>12.1</v>
      </c>
      <c r="AO249">
        <v>0.5</v>
      </c>
      <c r="AP249">
        <v>3</v>
      </c>
      <c r="AQ249">
        <v>2.1</v>
      </c>
      <c r="AR249">
        <v>73.099999999999994</v>
      </c>
      <c r="AS249">
        <v>0.42</v>
      </c>
      <c r="AT249">
        <v>0.76</v>
      </c>
      <c r="AU249">
        <v>0.08</v>
      </c>
      <c r="AV249">
        <v>105</v>
      </c>
      <c r="AW249">
        <v>3.08</v>
      </c>
      <c r="AX249">
        <v>9.5000000000000001E-2</v>
      </c>
      <c r="AY249">
        <v>13.2</v>
      </c>
      <c r="AZ249">
        <v>106.1</v>
      </c>
      <c r="BA249">
        <v>2.04</v>
      </c>
      <c r="BB249">
        <v>153.1</v>
      </c>
      <c r="BC249">
        <v>0.16900000000000001</v>
      </c>
      <c r="BD249">
        <v>8</v>
      </c>
      <c r="BE249">
        <v>2.4300000000000002</v>
      </c>
      <c r="BF249">
        <v>3.3000000000000002E-2</v>
      </c>
      <c r="BG249">
        <v>0.2</v>
      </c>
      <c r="BH249">
        <v>0.05</v>
      </c>
      <c r="BI249">
        <v>10.7</v>
      </c>
      <c r="BJ249">
        <v>0.11</v>
      </c>
      <c r="BK249">
        <v>1E-3</v>
      </c>
      <c r="BL249">
        <v>57</v>
      </c>
      <c r="BM249">
        <v>0.05</v>
      </c>
      <c r="BN249">
        <v>0.04</v>
      </c>
      <c r="BO249">
        <v>6.7</v>
      </c>
      <c r="BP249">
        <v>1</v>
      </c>
      <c r="BQ249">
        <v>0.05</v>
      </c>
      <c r="BR249">
        <v>0.25</v>
      </c>
      <c r="BS249">
        <v>1.22</v>
      </c>
      <c r="BT249">
        <v>10.4</v>
      </c>
      <c r="BU249">
        <v>1.9</v>
      </c>
      <c r="BV249">
        <v>2.5000000000000001E-2</v>
      </c>
      <c r="BW249">
        <v>12</v>
      </c>
      <c r="BX249">
        <v>13.83</v>
      </c>
      <c r="BY249">
        <v>28.4</v>
      </c>
      <c r="BZ249">
        <v>0.03</v>
      </c>
      <c r="CA249">
        <v>0.5</v>
      </c>
      <c r="CB249">
        <v>0.3</v>
      </c>
      <c r="CC249">
        <v>17.899999999999999</v>
      </c>
      <c r="CD249">
        <v>5</v>
      </c>
      <c r="CE249">
        <v>4</v>
      </c>
      <c r="CF249" s="108">
        <f t="shared" si="22"/>
        <v>12</v>
      </c>
      <c r="CG249" s="108">
        <f t="shared" si="23"/>
        <v>213.51999999999998</v>
      </c>
      <c r="CH249" s="108">
        <f t="shared" si="24"/>
        <v>250.19000000000003</v>
      </c>
      <c r="CI249" s="108">
        <f t="shared" si="25"/>
        <v>1180.21</v>
      </c>
      <c r="CJ249" s="108">
        <f t="shared" si="26"/>
        <v>630.12</v>
      </c>
      <c r="CK249" s="108">
        <f t="shared" si="27"/>
        <v>1067.74</v>
      </c>
    </row>
    <row r="250" spans="1:89" ht="30" x14ac:dyDescent="0.3">
      <c r="A250" s="78">
        <v>1531463</v>
      </c>
      <c r="B250" s="82" t="s">
        <v>150</v>
      </c>
      <c r="C250" s="79">
        <v>42617</v>
      </c>
      <c r="D250" s="80" t="s">
        <v>28</v>
      </c>
      <c r="E250" s="101" t="s">
        <v>114</v>
      </c>
      <c r="F250" s="81"/>
      <c r="G250" s="80" t="s">
        <v>67</v>
      </c>
      <c r="H250" s="81">
        <v>596613</v>
      </c>
      <c r="I250" s="81">
        <v>6800041</v>
      </c>
      <c r="J250" s="81">
        <v>1018</v>
      </c>
      <c r="K250" s="81" t="s">
        <v>20</v>
      </c>
      <c r="L250" s="100" t="s">
        <v>167</v>
      </c>
      <c r="M250" s="81">
        <v>0.8</v>
      </c>
      <c r="N250" s="81" t="s">
        <v>123</v>
      </c>
      <c r="O250" s="81"/>
      <c r="P250" s="84">
        <v>0.1</v>
      </c>
      <c r="Q250" s="84">
        <v>0</v>
      </c>
      <c r="R250" s="84">
        <v>0</v>
      </c>
      <c r="S250" s="84">
        <v>0.6</v>
      </c>
      <c r="T250" s="84">
        <v>0.3</v>
      </c>
      <c r="U250" s="84">
        <v>0</v>
      </c>
      <c r="V250" s="84">
        <f t="shared" si="21"/>
        <v>1</v>
      </c>
      <c r="W250" s="81" t="s">
        <v>88</v>
      </c>
      <c r="X250" s="81">
        <v>5</v>
      </c>
      <c r="Y250" s="81" t="s">
        <v>132</v>
      </c>
      <c r="Z250" s="80" t="s">
        <v>200</v>
      </c>
      <c r="AA250" s="81" t="s">
        <v>146</v>
      </c>
      <c r="AB250">
        <v>1531463</v>
      </c>
      <c r="AC250" t="s">
        <v>20</v>
      </c>
      <c r="AD250" t="s">
        <v>857</v>
      </c>
      <c r="AE250">
        <v>1.1100000000000001</v>
      </c>
      <c r="AF250">
        <v>67.650000000000006</v>
      </c>
      <c r="AG250">
        <v>7.01</v>
      </c>
      <c r="AH250">
        <v>70.400000000000006</v>
      </c>
      <c r="AI250">
        <v>167</v>
      </c>
      <c r="AJ250">
        <v>58.2</v>
      </c>
      <c r="AK250">
        <v>16.399999999999999</v>
      </c>
      <c r="AL250">
        <v>498</v>
      </c>
      <c r="AM250">
        <v>3.2</v>
      </c>
      <c r="AN250">
        <v>11.6</v>
      </c>
      <c r="AO250">
        <v>0.8</v>
      </c>
      <c r="AP250">
        <v>2.9</v>
      </c>
      <c r="AQ250">
        <v>0.8</v>
      </c>
      <c r="AR250">
        <v>51</v>
      </c>
      <c r="AS250">
        <v>0.22</v>
      </c>
      <c r="AT250">
        <v>0.69</v>
      </c>
      <c r="AU250">
        <v>0.1</v>
      </c>
      <c r="AV250">
        <v>67</v>
      </c>
      <c r="AW250">
        <v>1.35</v>
      </c>
      <c r="AX250">
        <v>0.08</v>
      </c>
      <c r="AY250">
        <v>13</v>
      </c>
      <c r="AZ250">
        <v>59.8</v>
      </c>
      <c r="BA250">
        <v>0.98</v>
      </c>
      <c r="BB250">
        <v>151.9</v>
      </c>
      <c r="BC250">
        <v>6.2E-2</v>
      </c>
      <c r="BD250">
        <v>3</v>
      </c>
      <c r="BE250">
        <v>1.72</v>
      </c>
      <c r="BF250">
        <v>2.7E-2</v>
      </c>
      <c r="BG250">
        <v>0.09</v>
      </c>
      <c r="BH250">
        <v>0.05</v>
      </c>
      <c r="BI250">
        <v>5.5</v>
      </c>
      <c r="BJ250">
        <v>0.06</v>
      </c>
      <c r="BK250">
        <v>0.06</v>
      </c>
      <c r="BL250">
        <v>48</v>
      </c>
      <c r="BM250">
        <v>0.5</v>
      </c>
      <c r="BN250">
        <v>0.01</v>
      </c>
      <c r="BO250">
        <v>5.0999999999999996</v>
      </c>
      <c r="BP250">
        <v>0.64</v>
      </c>
      <c r="BQ250">
        <v>0.05</v>
      </c>
      <c r="BR250">
        <v>0.06</v>
      </c>
      <c r="BS250">
        <v>1.05</v>
      </c>
      <c r="BT250">
        <v>6.6</v>
      </c>
      <c r="BU250">
        <v>0.6</v>
      </c>
      <c r="BV250">
        <v>2.5000000000000001E-2</v>
      </c>
      <c r="BW250">
        <v>3.2</v>
      </c>
      <c r="BX250">
        <v>11.14</v>
      </c>
      <c r="BY250">
        <v>26</v>
      </c>
      <c r="BZ250">
        <v>0.01</v>
      </c>
      <c r="CA250">
        <v>0.5</v>
      </c>
      <c r="CB250">
        <v>0.3</v>
      </c>
      <c r="CC250">
        <v>10.7</v>
      </c>
      <c r="CD250">
        <v>5</v>
      </c>
      <c r="CE250">
        <v>1</v>
      </c>
      <c r="CF250" s="108">
        <f t="shared" si="22"/>
        <v>8.9</v>
      </c>
      <c r="CG250" s="108">
        <f t="shared" si="23"/>
        <v>120.33</v>
      </c>
      <c r="CH250" s="108">
        <f t="shared" si="24"/>
        <v>230.91</v>
      </c>
      <c r="CI250" s="108">
        <f t="shared" si="25"/>
        <v>713.03000000000009</v>
      </c>
      <c r="CJ250" s="108">
        <f t="shared" si="26"/>
        <v>522.16</v>
      </c>
      <c r="CK250" s="108">
        <f t="shared" si="27"/>
        <v>576.91000000000008</v>
      </c>
    </row>
    <row r="251" spans="1:89" ht="30" x14ac:dyDescent="0.3">
      <c r="A251" s="78">
        <v>1531464</v>
      </c>
      <c r="B251" s="82" t="s">
        <v>150</v>
      </c>
      <c r="C251" s="79">
        <v>42617</v>
      </c>
      <c r="D251" s="80" t="s">
        <v>28</v>
      </c>
      <c r="E251" s="101" t="s">
        <v>114</v>
      </c>
      <c r="F251" s="81"/>
      <c r="G251" s="80" t="s">
        <v>67</v>
      </c>
      <c r="H251" s="81">
        <v>596614</v>
      </c>
      <c r="I251" s="81">
        <v>6800093</v>
      </c>
      <c r="J251" s="81">
        <v>1006</v>
      </c>
      <c r="K251" s="81" t="s">
        <v>20</v>
      </c>
      <c r="L251" s="101"/>
      <c r="M251" s="81">
        <v>0.3</v>
      </c>
      <c r="N251" s="81" t="s">
        <v>56</v>
      </c>
      <c r="O251" s="81"/>
      <c r="P251" s="84">
        <v>0.2</v>
      </c>
      <c r="Q251" s="84">
        <v>0</v>
      </c>
      <c r="R251" s="84">
        <v>0</v>
      </c>
      <c r="S251" s="84">
        <v>0.8</v>
      </c>
      <c r="T251" s="84">
        <v>0</v>
      </c>
      <c r="U251" s="84">
        <v>0</v>
      </c>
      <c r="V251" s="84">
        <f t="shared" si="21"/>
        <v>1</v>
      </c>
      <c r="W251" s="81" t="s">
        <v>82</v>
      </c>
      <c r="X251" s="81">
        <v>20</v>
      </c>
      <c r="Y251" s="81" t="s">
        <v>120</v>
      </c>
      <c r="Z251" s="80" t="s">
        <v>180</v>
      </c>
      <c r="AA251" s="81" t="s">
        <v>142</v>
      </c>
      <c r="AB251">
        <v>1531464</v>
      </c>
      <c r="AC251" t="s">
        <v>20</v>
      </c>
      <c r="AD251" t="s">
        <v>857</v>
      </c>
      <c r="AE251">
        <v>0.83</v>
      </c>
      <c r="AF251">
        <v>69.430000000000007</v>
      </c>
      <c r="AG251">
        <v>6.08</v>
      </c>
      <c r="AH251">
        <v>82.3</v>
      </c>
      <c r="AI251">
        <v>137</v>
      </c>
      <c r="AJ251">
        <v>96</v>
      </c>
      <c r="AK251">
        <v>23.7</v>
      </c>
      <c r="AL251">
        <v>748</v>
      </c>
      <c r="AM251">
        <v>3.87</v>
      </c>
      <c r="AN251">
        <v>11</v>
      </c>
      <c r="AO251">
        <v>0.5</v>
      </c>
      <c r="AP251">
        <v>2.6</v>
      </c>
      <c r="AQ251">
        <v>1.8</v>
      </c>
      <c r="AR251">
        <v>83.9</v>
      </c>
      <c r="AS251">
        <v>0.28000000000000003</v>
      </c>
      <c r="AT251">
        <v>0.45</v>
      </c>
      <c r="AU251">
        <v>7.0000000000000007E-2</v>
      </c>
      <c r="AV251">
        <v>95</v>
      </c>
      <c r="AW251">
        <v>3.65</v>
      </c>
      <c r="AX251">
        <v>9.6000000000000002E-2</v>
      </c>
      <c r="AY251">
        <v>11</v>
      </c>
      <c r="AZ251">
        <v>87</v>
      </c>
      <c r="BA251">
        <v>2.0299999999999998</v>
      </c>
      <c r="BB251">
        <v>113.6</v>
      </c>
      <c r="BC251">
        <v>0.156</v>
      </c>
      <c r="BD251">
        <v>9</v>
      </c>
      <c r="BE251">
        <v>2.08</v>
      </c>
      <c r="BF251">
        <v>3.3000000000000002E-2</v>
      </c>
      <c r="BG251">
        <v>0.14000000000000001</v>
      </c>
      <c r="BH251">
        <v>0.05</v>
      </c>
      <c r="BI251">
        <v>8.1999999999999993</v>
      </c>
      <c r="BJ251">
        <v>0.08</v>
      </c>
      <c r="BK251">
        <v>0.03</v>
      </c>
      <c r="BL251">
        <v>52</v>
      </c>
      <c r="BM251">
        <v>0.6</v>
      </c>
      <c r="BN251">
        <v>0.01</v>
      </c>
      <c r="BO251">
        <v>5.7</v>
      </c>
      <c r="BP251">
        <v>0.74</v>
      </c>
      <c r="BQ251">
        <v>0.05</v>
      </c>
      <c r="BR251">
        <v>0.23</v>
      </c>
      <c r="BS251">
        <v>0.32</v>
      </c>
      <c r="BT251">
        <v>7.3</v>
      </c>
      <c r="BU251">
        <v>1.6</v>
      </c>
      <c r="BV251">
        <v>2.5000000000000001E-2</v>
      </c>
      <c r="BW251">
        <v>10.199999999999999</v>
      </c>
      <c r="BX251">
        <v>12.04</v>
      </c>
      <c r="BY251">
        <v>23.3</v>
      </c>
      <c r="BZ251">
        <v>0.02</v>
      </c>
      <c r="CA251">
        <v>2</v>
      </c>
      <c r="CB251">
        <v>0.5</v>
      </c>
      <c r="CC251">
        <v>14</v>
      </c>
      <c r="CD251">
        <v>5</v>
      </c>
      <c r="CE251">
        <v>3</v>
      </c>
      <c r="CF251" s="108">
        <f t="shared" si="22"/>
        <v>10.6</v>
      </c>
      <c r="CG251" s="108">
        <f t="shared" si="23"/>
        <v>188.68</v>
      </c>
      <c r="CH251" s="108">
        <f t="shared" si="24"/>
        <v>203.85999999999999</v>
      </c>
      <c r="CI251" s="108">
        <f t="shared" si="25"/>
        <v>962.34999999999991</v>
      </c>
      <c r="CJ251" s="108">
        <f t="shared" si="26"/>
        <v>504.40999999999997</v>
      </c>
      <c r="CK251" s="108">
        <f t="shared" si="27"/>
        <v>872.4</v>
      </c>
    </row>
    <row r="252" spans="1:89" ht="30" x14ac:dyDescent="0.3">
      <c r="A252" s="78">
        <v>1531465</v>
      </c>
      <c r="B252" s="82" t="s">
        <v>150</v>
      </c>
      <c r="C252" s="79">
        <v>42617</v>
      </c>
      <c r="D252" s="80" t="s">
        <v>28</v>
      </c>
      <c r="E252" s="101" t="s">
        <v>114</v>
      </c>
      <c r="F252" s="81"/>
      <c r="G252" s="80" t="s">
        <v>67</v>
      </c>
      <c r="H252" s="81">
        <v>596612</v>
      </c>
      <c r="I252" s="81">
        <v>6800149</v>
      </c>
      <c r="J252" s="81">
        <v>999</v>
      </c>
      <c r="K252" s="81" t="s">
        <v>20</v>
      </c>
      <c r="L252" s="101"/>
      <c r="M252" s="81">
        <v>0.4</v>
      </c>
      <c r="N252" s="81" t="s">
        <v>123</v>
      </c>
      <c r="O252" s="81"/>
      <c r="P252" s="84">
        <v>0.15</v>
      </c>
      <c r="Q252" s="84">
        <v>0</v>
      </c>
      <c r="R252" s="84">
        <v>0</v>
      </c>
      <c r="S252" s="84">
        <v>0.85</v>
      </c>
      <c r="T252" s="84">
        <v>0</v>
      </c>
      <c r="U252" s="84">
        <v>0</v>
      </c>
      <c r="V252" s="84">
        <f t="shared" si="21"/>
        <v>1</v>
      </c>
      <c r="W252" s="81" t="s">
        <v>82</v>
      </c>
      <c r="X252" s="81">
        <v>15</v>
      </c>
      <c r="Y252" s="81" t="s">
        <v>133</v>
      </c>
      <c r="Z252" s="80" t="s">
        <v>201</v>
      </c>
      <c r="AA252" s="81" t="s">
        <v>147</v>
      </c>
      <c r="AB252">
        <v>1531465</v>
      </c>
      <c r="AC252" t="s">
        <v>20</v>
      </c>
      <c r="AD252" t="s">
        <v>857</v>
      </c>
      <c r="AE252">
        <v>1.0900000000000001</v>
      </c>
      <c r="AF252">
        <v>75.83</v>
      </c>
      <c r="AG252">
        <v>7.32</v>
      </c>
      <c r="AH252">
        <v>82.2</v>
      </c>
      <c r="AI252">
        <v>137</v>
      </c>
      <c r="AJ252">
        <v>92.7</v>
      </c>
      <c r="AK252">
        <v>23.7</v>
      </c>
      <c r="AL252">
        <v>752</v>
      </c>
      <c r="AM252">
        <v>3.95</v>
      </c>
      <c r="AN252">
        <v>11</v>
      </c>
      <c r="AO252">
        <v>0.6</v>
      </c>
      <c r="AP252">
        <v>2.6</v>
      </c>
      <c r="AQ252">
        <v>1.8</v>
      </c>
      <c r="AR252">
        <v>73</v>
      </c>
      <c r="AS252">
        <v>0.26</v>
      </c>
      <c r="AT252">
        <v>0.56999999999999995</v>
      </c>
      <c r="AU252">
        <v>0.08</v>
      </c>
      <c r="AV252">
        <v>94</v>
      </c>
      <c r="AW252">
        <v>2.81</v>
      </c>
      <c r="AX252">
        <v>9.7000000000000003E-2</v>
      </c>
      <c r="AY252">
        <v>12.8</v>
      </c>
      <c r="AZ252">
        <v>86.2</v>
      </c>
      <c r="BA252">
        <v>1.8</v>
      </c>
      <c r="BB252">
        <v>140.80000000000001</v>
      </c>
      <c r="BC252">
        <v>0.14199999999999999</v>
      </c>
      <c r="BD252">
        <v>9</v>
      </c>
      <c r="BE252">
        <v>2.15</v>
      </c>
      <c r="BF252">
        <v>3.3000000000000002E-2</v>
      </c>
      <c r="BG252">
        <v>0.12</v>
      </c>
      <c r="BH252">
        <v>0.05</v>
      </c>
      <c r="BI252">
        <v>8.5</v>
      </c>
      <c r="BJ252">
        <v>0.1</v>
      </c>
      <c r="BK252">
        <v>0.03</v>
      </c>
      <c r="BL252">
        <v>61</v>
      </c>
      <c r="BM252">
        <v>0.4</v>
      </c>
      <c r="BN252">
        <v>0.03</v>
      </c>
      <c r="BO252">
        <v>5.9</v>
      </c>
      <c r="BP252">
        <v>0.72</v>
      </c>
      <c r="BQ252">
        <v>0.05</v>
      </c>
      <c r="BR252">
        <v>0.21</v>
      </c>
      <c r="BS252">
        <v>1.08</v>
      </c>
      <c r="BT252">
        <v>7.8</v>
      </c>
      <c r="BU252">
        <v>1.7</v>
      </c>
      <c r="BV252">
        <v>2.5000000000000001E-2</v>
      </c>
      <c r="BW252">
        <v>9.1</v>
      </c>
      <c r="BX252">
        <v>13.02</v>
      </c>
      <c r="BY252">
        <v>26.9</v>
      </c>
      <c r="BZ252">
        <v>0.03</v>
      </c>
      <c r="CA252">
        <v>0.5</v>
      </c>
      <c r="CB252">
        <v>0.4</v>
      </c>
      <c r="CC252">
        <v>15.3</v>
      </c>
      <c r="CD252">
        <v>5</v>
      </c>
      <c r="CE252">
        <v>3</v>
      </c>
      <c r="CF252" s="108">
        <f t="shared" si="22"/>
        <v>10.6</v>
      </c>
      <c r="CG252" s="108">
        <f t="shared" si="23"/>
        <v>183.51000000000002</v>
      </c>
      <c r="CH252" s="108">
        <f t="shared" si="24"/>
        <v>212.83</v>
      </c>
      <c r="CI252" s="108">
        <f t="shared" si="25"/>
        <v>982.15999999999985</v>
      </c>
      <c r="CJ252" s="108">
        <f t="shared" si="26"/>
        <v>535.85</v>
      </c>
      <c r="CK252" s="108">
        <f t="shared" si="27"/>
        <v>873.44</v>
      </c>
    </row>
    <row r="253" spans="1:89" ht="30" x14ac:dyDescent="0.3">
      <c r="A253" s="78">
        <v>1531466</v>
      </c>
      <c r="B253" s="82" t="s">
        <v>150</v>
      </c>
      <c r="C253" s="79">
        <v>42617</v>
      </c>
      <c r="D253" s="80" t="s">
        <v>28</v>
      </c>
      <c r="E253" s="101" t="s">
        <v>114</v>
      </c>
      <c r="F253" s="81"/>
      <c r="G253" s="80" t="s">
        <v>67</v>
      </c>
      <c r="H253" s="81">
        <v>596652</v>
      </c>
      <c r="I253" s="81">
        <v>6800188</v>
      </c>
      <c r="J253" s="81">
        <v>997</v>
      </c>
      <c r="K253" s="81" t="s">
        <v>20</v>
      </c>
      <c r="L253" s="100" t="s">
        <v>167</v>
      </c>
      <c r="M253" s="81">
        <v>0.85</v>
      </c>
      <c r="N253" s="81" t="s">
        <v>124</v>
      </c>
      <c r="O253" s="81"/>
      <c r="P253" s="84">
        <v>0.1</v>
      </c>
      <c r="Q253" s="84">
        <v>0</v>
      </c>
      <c r="R253" s="84">
        <v>0</v>
      </c>
      <c r="S253" s="84">
        <v>0.3</v>
      </c>
      <c r="T253" s="84">
        <v>0.6</v>
      </c>
      <c r="U253" s="84">
        <v>0</v>
      </c>
      <c r="V253" s="84">
        <f t="shared" si="21"/>
        <v>1</v>
      </c>
      <c r="W253" s="81" t="s">
        <v>88</v>
      </c>
      <c r="X253" s="81">
        <v>10</v>
      </c>
      <c r="Y253" s="81" t="s">
        <v>128</v>
      </c>
      <c r="Z253" s="81" t="s">
        <v>135</v>
      </c>
      <c r="AA253" s="81" t="s">
        <v>138</v>
      </c>
      <c r="AB253">
        <v>1531466</v>
      </c>
      <c r="AC253" t="s">
        <v>20</v>
      </c>
      <c r="AD253" t="s">
        <v>857</v>
      </c>
      <c r="AE253">
        <v>0.83</v>
      </c>
      <c r="AF253">
        <v>51.93</v>
      </c>
      <c r="AG253">
        <v>5.67</v>
      </c>
      <c r="AH253">
        <v>80.400000000000006</v>
      </c>
      <c r="AI253">
        <v>129</v>
      </c>
      <c r="AJ253">
        <v>53.1</v>
      </c>
      <c r="AK253">
        <v>14.4</v>
      </c>
      <c r="AL253">
        <v>500</v>
      </c>
      <c r="AM253">
        <v>2.85</v>
      </c>
      <c r="AN253">
        <v>7.2</v>
      </c>
      <c r="AO253">
        <v>1.2</v>
      </c>
      <c r="AP253">
        <v>4.7</v>
      </c>
      <c r="AQ253">
        <v>1.2</v>
      </c>
      <c r="AR253">
        <v>52.7</v>
      </c>
      <c r="AS253">
        <v>0.31</v>
      </c>
      <c r="AT253">
        <v>0.63</v>
      </c>
      <c r="AU253">
        <v>0.09</v>
      </c>
      <c r="AV253">
        <v>60</v>
      </c>
      <c r="AW253">
        <v>1.54</v>
      </c>
      <c r="AX253">
        <v>0.106</v>
      </c>
      <c r="AY253">
        <v>12.3</v>
      </c>
      <c r="AZ253">
        <v>55.9</v>
      </c>
      <c r="BA253">
        <v>1.03</v>
      </c>
      <c r="BB253">
        <v>97.4</v>
      </c>
      <c r="BC253">
        <v>8.2000000000000003E-2</v>
      </c>
      <c r="BD253">
        <v>6</v>
      </c>
      <c r="BE253">
        <v>1.56</v>
      </c>
      <c r="BF253">
        <v>2.1000000000000001E-2</v>
      </c>
      <c r="BG253">
        <v>0.1</v>
      </c>
      <c r="BH253">
        <v>0.05</v>
      </c>
      <c r="BI253">
        <v>5.7</v>
      </c>
      <c r="BJ253">
        <v>0.08</v>
      </c>
      <c r="BK253">
        <v>0.08</v>
      </c>
      <c r="BL253">
        <v>53</v>
      </c>
      <c r="BM253">
        <v>0.7</v>
      </c>
      <c r="BN253">
        <v>0.02</v>
      </c>
      <c r="BO253">
        <v>4.7</v>
      </c>
      <c r="BP253">
        <v>0.62</v>
      </c>
      <c r="BQ253">
        <v>0.05</v>
      </c>
      <c r="BR253">
        <v>0.11</v>
      </c>
      <c r="BS253">
        <v>1.1200000000000001</v>
      </c>
      <c r="BT253">
        <v>8.1</v>
      </c>
      <c r="BU253">
        <v>0.5</v>
      </c>
      <c r="BV253">
        <v>2.5000000000000001E-2</v>
      </c>
      <c r="BW253">
        <v>5.0999999999999996</v>
      </c>
      <c r="BX253">
        <v>11</v>
      </c>
      <c r="BY253">
        <v>24.3</v>
      </c>
      <c r="BZ253">
        <v>0.01</v>
      </c>
      <c r="CA253">
        <v>3</v>
      </c>
      <c r="CB253">
        <v>0.4</v>
      </c>
      <c r="CC253">
        <v>12</v>
      </c>
      <c r="CD253">
        <v>5</v>
      </c>
      <c r="CE253">
        <v>1</v>
      </c>
      <c r="CF253" s="108">
        <f t="shared" si="22"/>
        <v>10.7</v>
      </c>
      <c r="CG253" s="108">
        <f t="shared" si="23"/>
        <v>111.57000000000001</v>
      </c>
      <c r="CH253" s="108">
        <f t="shared" si="24"/>
        <v>195.47</v>
      </c>
      <c r="CI253" s="108">
        <f t="shared" si="25"/>
        <v>663.62</v>
      </c>
      <c r="CJ253" s="108">
        <f t="shared" si="26"/>
        <v>417.5</v>
      </c>
      <c r="CK253" s="108">
        <f t="shared" si="27"/>
        <v>571.18000000000006</v>
      </c>
    </row>
    <row r="254" spans="1:89" ht="30" x14ac:dyDescent="0.3">
      <c r="A254" s="78">
        <v>1531467</v>
      </c>
      <c r="B254" s="82" t="s">
        <v>150</v>
      </c>
      <c r="C254" s="79">
        <v>42617</v>
      </c>
      <c r="D254" s="80" t="s">
        <v>28</v>
      </c>
      <c r="E254" s="101" t="s">
        <v>114</v>
      </c>
      <c r="F254" s="81"/>
      <c r="G254" s="80" t="s">
        <v>67</v>
      </c>
      <c r="H254" s="81">
        <v>596715</v>
      </c>
      <c r="I254" s="81">
        <v>6800189</v>
      </c>
      <c r="J254" s="81">
        <v>1005</v>
      </c>
      <c r="K254" s="81" t="s">
        <v>20</v>
      </c>
      <c r="L254" s="101"/>
      <c r="M254" s="81">
        <v>0.65</v>
      </c>
      <c r="N254" s="81" t="s">
        <v>56</v>
      </c>
      <c r="O254" s="81"/>
      <c r="P254" s="84">
        <v>0.05</v>
      </c>
      <c r="Q254" s="84">
        <v>0</v>
      </c>
      <c r="R254" s="84">
        <v>0</v>
      </c>
      <c r="S254" s="84">
        <v>0.35</v>
      </c>
      <c r="T254" s="84">
        <v>0.6</v>
      </c>
      <c r="U254" s="84">
        <v>0</v>
      </c>
      <c r="V254" s="84">
        <f t="shared" si="21"/>
        <v>1</v>
      </c>
      <c r="W254" s="81" t="s">
        <v>88</v>
      </c>
      <c r="X254" s="81">
        <v>0</v>
      </c>
      <c r="Y254" s="81" t="s">
        <v>128</v>
      </c>
      <c r="Z254" s="81" t="s">
        <v>136</v>
      </c>
      <c r="AA254" s="81"/>
      <c r="AB254">
        <v>1531467</v>
      </c>
      <c r="AC254" t="s">
        <v>20</v>
      </c>
      <c r="AD254" t="s">
        <v>857</v>
      </c>
      <c r="AE254">
        <v>1.03</v>
      </c>
      <c r="AF254">
        <v>56.81</v>
      </c>
      <c r="AG254">
        <v>7.25</v>
      </c>
      <c r="AH254">
        <v>78.2</v>
      </c>
      <c r="AI254">
        <v>122</v>
      </c>
      <c r="AJ254">
        <v>57.7</v>
      </c>
      <c r="AK254">
        <v>19.399999999999999</v>
      </c>
      <c r="AL254">
        <v>635</v>
      </c>
      <c r="AM254">
        <v>3.23</v>
      </c>
      <c r="AN254">
        <v>10.6</v>
      </c>
      <c r="AO254">
        <v>0.6</v>
      </c>
      <c r="AP254">
        <v>2.8</v>
      </c>
      <c r="AQ254">
        <v>1.6</v>
      </c>
      <c r="AR254">
        <v>52.2</v>
      </c>
      <c r="AS254">
        <v>0.2</v>
      </c>
      <c r="AT254">
        <v>0.77</v>
      </c>
      <c r="AU254">
        <v>0.12</v>
      </c>
      <c r="AV254">
        <v>65</v>
      </c>
      <c r="AW254">
        <v>1.22</v>
      </c>
      <c r="AX254">
        <v>0.11</v>
      </c>
      <c r="AY254">
        <v>13.6</v>
      </c>
      <c r="AZ254">
        <v>56.5</v>
      </c>
      <c r="BA254">
        <v>1.05</v>
      </c>
      <c r="BB254">
        <v>145.9</v>
      </c>
      <c r="BC254">
        <v>8.4000000000000005E-2</v>
      </c>
      <c r="BD254">
        <v>5</v>
      </c>
      <c r="BE254">
        <v>1.58</v>
      </c>
      <c r="BF254">
        <v>2.1000000000000001E-2</v>
      </c>
      <c r="BG254">
        <v>0.08</v>
      </c>
      <c r="BH254">
        <v>0.05</v>
      </c>
      <c r="BI254">
        <v>5.9</v>
      </c>
      <c r="BJ254">
        <v>0.08</v>
      </c>
      <c r="BK254">
        <v>0.06</v>
      </c>
      <c r="BL254">
        <v>36</v>
      </c>
      <c r="BM254">
        <v>0.5</v>
      </c>
      <c r="BN254">
        <v>0.01</v>
      </c>
      <c r="BO254">
        <v>4.5999999999999996</v>
      </c>
      <c r="BP254">
        <v>0.66</v>
      </c>
      <c r="BQ254">
        <v>0.05</v>
      </c>
      <c r="BR254">
        <v>0.12</v>
      </c>
      <c r="BS254">
        <v>1.07</v>
      </c>
      <c r="BT254">
        <v>6.4</v>
      </c>
      <c r="BU254">
        <v>0.9</v>
      </c>
      <c r="BV254">
        <v>2.5000000000000001E-2</v>
      </c>
      <c r="BW254">
        <v>5.8</v>
      </c>
      <c r="BX254">
        <v>11.31</v>
      </c>
      <c r="BY254">
        <v>27.7</v>
      </c>
      <c r="BZ254">
        <v>0.03</v>
      </c>
      <c r="CA254">
        <v>0.5</v>
      </c>
      <c r="CB254">
        <v>0.5</v>
      </c>
      <c r="CC254">
        <v>12.1</v>
      </c>
      <c r="CD254">
        <v>5</v>
      </c>
      <c r="CE254">
        <v>1</v>
      </c>
      <c r="CF254" s="108">
        <f t="shared" si="22"/>
        <v>8.8000000000000007</v>
      </c>
      <c r="CG254" s="108">
        <f t="shared" si="23"/>
        <v>116.47</v>
      </c>
      <c r="CH254" s="108">
        <f t="shared" si="24"/>
        <v>172.93000000000004</v>
      </c>
      <c r="CI254" s="108">
        <f t="shared" si="25"/>
        <v>845</v>
      </c>
      <c r="CJ254" s="108">
        <f t="shared" si="26"/>
        <v>467.86</v>
      </c>
      <c r="CK254" s="108">
        <f t="shared" si="27"/>
        <v>716.36</v>
      </c>
    </row>
    <row r="255" spans="1:89" ht="30" x14ac:dyDescent="0.3">
      <c r="A255" s="78">
        <v>1531468</v>
      </c>
      <c r="B255" s="82" t="s">
        <v>150</v>
      </c>
      <c r="C255" s="79">
        <v>42617</v>
      </c>
      <c r="D255" s="80" t="s">
        <v>28</v>
      </c>
      <c r="E255" s="101" t="s">
        <v>114</v>
      </c>
      <c r="F255" s="81"/>
      <c r="G255" s="80" t="s">
        <v>67</v>
      </c>
      <c r="H255" s="81">
        <v>596766</v>
      </c>
      <c r="I255" s="81">
        <v>6800195</v>
      </c>
      <c r="J255" s="81">
        <v>1002</v>
      </c>
      <c r="K255" s="81" t="s">
        <v>20</v>
      </c>
      <c r="L255" s="101"/>
      <c r="M255" s="81">
        <v>0.4</v>
      </c>
      <c r="N255" s="81" t="s">
        <v>56</v>
      </c>
      <c r="O255" s="81"/>
      <c r="P255" s="84">
        <v>0.05</v>
      </c>
      <c r="Q255" s="84">
        <v>0</v>
      </c>
      <c r="R255" s="84">
        <v>0</v>
      </c>
      <c r="S255" s="84">
        <v>0.95</v>
      </c>
      <c r="T255" s="84">
        <v>0</v>
      </c>
      <c r="U255" s="84">
        <v>0</v>
      </c>
      <c r="V255" s="84">
        <f t="shared" si="21"/>
        <v>1</v>
      </c>
      <c r="W255" s="81" t="s">
        <v>82</v>
      </c>
      <c r="X255" s="81">
        <v>30</v>
      </c>
      <c r="Y255" s="81" t="s">
        <v>120</v>
      </c>
      <c r="Z255" s="80" t="s">
        <v>201</v>
      </c>
      <c r="AA255" s="81" t="s">
        <v>146</v>
      </c>
      <c r="AB255">
        <v>1531468</v>
      </c>
      <c r="AC255" t="s">
        <v>20</v>
      </c>
      <c r="AD255" t="s">
        <v>857</v>
      </c>
      <c r="AE255">
        <v>0.91</v>
      </c>
      <c r="AF255">
        <v>69.3</v>
      </c>
      <c r="AG255">
        <v>8.3800000000000008</v>
      </c>
      <c r="AH255">
        <v>93.2</v>
      </c>
      <c r="AI255">
        <v>147</v>
      </c>
      <c r="AJ255">
        <v>67.900000000000006</v>
      </c>
      <c r="AK255">
        <v>22.2</v>
      </c>
      <c r="AL255">
        <v>788</v>
      </c>
      <c r="AM255">
        <v>4.0199999999999996</v>
      </c>
      <c r="AN255">
        <v>10.5</v>
      </c>
      <c r="AO255">
        <v>0.8</v>
      </c>
      <c r="AP255">
        <v>2.7</v>
      </c>
      <c r="AQ255">
        <v>3.3</v>
      </c>
      <c r="AR255">
        <v>96.5</v>
      </c>
      <c r="AS255">
        <v>0.36</v>
      </c>
      <c r="AT255">
        <v>0.75</v>
      </c>
      <c r="AU255">
        <v>0.15</v>
      </c>
      <c r="AV255">
        <v>90</v>
      </c>
      <c r="AW255">
        <v>3.78</v>
      </c>
      <c r="AX255">
        <v>0.11</v>
      </c>
      <c r="AY255">
        <v>18</v>
      </c>
      <c r="AZ255">
        <v>72.7</v>
      </c>
      <c r="BA255">
        <v>1.7</v>
      </c>
      <c r="BB255">
        <v>162</v>
      </c>
      <c r="BC255">
        <v>0.14499999999999999</v>
      </c>
      <c r="BD255">
        <v>6</v>
      </c>
      <c r="BE255">
        <v>2.11</v>
      </c>
      <c r="BF255">
        <v>3.4000000000000002E-2</v>
      </c>
      <c r="BG255">
        <v>0.17</v>
      </c>
      <c r="BH255">
        <v>0.05</v>
      </c>
      <c r="BI255">
        <v>9.1999999999999993</v>
      </c>
      <c r="BJ255">
        <v>0.12</v>
      </c>
      <c r="BK255">
        <v>0.03</v>
      </c>
      <c r="BL255">
        <v>56</v>
      </c>
      <c r="BM255">
        <v>0.2</v>
      </c>
      <c r="BN255">
        <v>0.03</v>
      </c>
      <c r="BO255">
        <v>6.1</v>
      </c>
      <c r="BP255">
        <v>1.18</v>
      </c>
      <c r="BQ255">
        <v>0.1</v>
      </c>
      <c r="BR255">
        <v>0.48</v>
      </c>
      <c r="BS255">
        <v>0.78</v>
      </c>
      <c r="BT255">
        <v>10.8</v>
      </c>
      <c r="BU255">
        <v>1.9</v>
      </c>
      <c r="BV255">
        <v>2.5000000000000001E-2</v>
      </c>
      <c r="BW255">
        <v>21.9</v>
      </c>
      <c r="BX255">
        <v>14.76</v>
      </c>
      <c r="BY255">
        <v>35.9</v>
      </c>
      <c r="BZ255">
        <v>0.03</v>
      </c>
      <c r="CA255">
        <v>1</v>
      </c>
      <c r="CB255">
        <v>0.8</v>
      </c>
      <c r="CC255">
        <v>16.7</v>
      </c>
      <c r="CD255">
        <v>5</v>
      </c>
      <c r="CE255">
        <v>3</v>
      </c>
      <c r="CF255" s="108">
        <f t="shared" si="22"/>
        <v>10.7</v>
      </c>
      <c r="CG255" s="108">
        <f t="shared" si="23"/>
        <v>146.08000000000001</v>
      </c>
      <c r="CH255" s="108">
        <f t="shared" si="24"/>
        <v>217.5</v>
      </c>
      <c r="CI255" s="108">
        <f t="shared" si="25"/>
        <v>1066.8</v>
      </c>
      <c r="CJ255" s="108">
        <f t="shared" si="26"/>
        <v>547.78</v>
      </c>
      <c r="CK255" s="108">
        <f t="shared" si="27"/>
        <v>883.03</v>
      </c>
    </row>
    <row r="256" spans="1:89" ht="30" x14ac:dyDescent="0.3">
      <c r="A256" s="78">
        <v>1531469</v>
      </c>
      <c r="B256" s="82" t="s">
        <v>150</v>
      </c>
      <c r="C256" s="79">
        <v>42617</v>
      </c>
      <c r="D256" s="80" t="s">
        <v>28</v>
      </c>
      <c r="E256" s="101" t="s">
        <v>114</v>
      </c>
      <c r="F256" s="81"/>
      <c r="G256" s="80" t="s">
        <v>67</v>
      </c>
      <c r="H256" s="92">
        <v>596787.90981334005</v>
      </c>
      <c r="I256" s="92">
        <v>6800241.5377777498</v>
      </c>
      <c r="J256" s="81"/>
      <c r="K256" s="81" t="s">
        <v>20</v>
      </c>
      <c r="L256" s="101"/>
      <c r="M256" s="81">
        <v>0.5</v>
      </c>
      <c r="N256" s="81" t="s">
        <v>56</v>
      </c>
      <c r="O256" s="81"/>
      <c r="P256" s="84">
        <v>0.05</v>
      </c>
      <c r="Q256" s="84">
        <v>0.05</v>
      </c>
      <c r="R256" s="84">
        <v>0</v>
      </c>
      <c r="S256" s="84">
        <v>0.9</v>
      </c>
      <c r="T256" s="84">
        <v>0</v>
      </c>
      <c r="U256" s="84">
        <v>0</v>
      </c>
      <c r="V256" s="84">
        <f t="shared" si="21"/>
        <v>1</v>
      </c>
      <c r="W256" s="81" t="s">
        <v>82</v>
      </c>
      <c r="X256" s="81">
        <v>0</v>
      </c>
      <c r="Y256" s="81" t="s">
        <v>120</v>
      </c>
      <c r="Z256" s="80" t="s">
        <v>201</v>
      </c>
      <c r="AA256" s="81"/>
      <c r="AB256">
        <v>1531469</v>
      </c>
      <c r="AC256" t="s">
        <v>20</v>
      </c>
      <c r="AD256" t="s">
        <v>857</v>
      </c>
      <c r="AE256">
        <v>1.03</v>
      </c>
      <c r="AF256">
        <v>53.57</v>
      </c>
      <c r="AG256">
        <v>7.26</v>
      </c>
      <c r="AH256">
        <v>81.400000000000006</v>
      </c>
      <c r="AI256">
        <v>120</v>
      </c>
      <c r="AJ256">
        <v>50.8</v>
      </c>
      <c r="AK256">
        <v>17.399999999999999</v>
      </c>
      <c r="AL256">
        <v>712</v>
      </c>
      <c r="AM256">
        <v>3.37</v>
      </c>
      <c r="AN256">
        <v>8.6</v>
      </c>
      <c r="AO256">
        <v>0.8</v>
      </c>
      <c r="AP256">
        <v>0.8</v>
      </c>
      <c r="AQ256">
        <v>3</v>
      </c>
      <c r="AR256">
        <v>78.8</v>
      </c>
      <c r="AS256">
        <v>0.26</v>
      </c>
      <c r="AT256">
        <v>0.59</v>
      </c>
      <c r="AU256">
        <v>0.11</v>
      </c>
      <c r="AV256">
        <v>75</v>
      </c>
      <c r="AW256">
        <v>3.32</v>
      </c>
      <c r="AX256">
        <v>0.12</v>
      </c>
      <c r="AY256">
        <v>19.2</v>
      </c>
      <c r="AZ256">
        <v>53.9</v>
      </c>
      <c r="BA256">
        <v>1.28</v>
      </c>
      <c r="BB256">
        <v>133.69999999999999</v>
      </c>
      <c r="BC256">
        <v>0.11700000000000001</v>
      </c>
      <c r="BD256">
        <v>6</v>
      </c>
      <c r="BE256">
        <v>1.49</v>
      </c>
      <c r="BF256">
        <v>2.8000000000000001E-2</v>
      </c>
      <c r="BG256">
        <v>0.11</v>
      </c>
      <c r="BH256">
        <v>0.05</v>
      </c>
      <c r="BI256">
        <v>7.8</v>
      </c>
      <c r="BJ256">
        <v>0.09</v>
      </c>
      <c r="BK256">
        <v>0.04</v>
      </c>
      <c r="BL256">
        <v>39</v>
      </c>
      <c r="BM256">
        <v>0.3</v>
      </c>
      <c r="BN256">
        <v>0.01</v>
      </c>
      <c r="BO256">
        <v>4.8</v>
      </c>
      <c r="BP256">
        <v>0.8</v>
      </c>
      <c r="BQ256">
        <v>0.05</v>
      </c>
      <c r="BR256">
        <v>0.25</v>
      </c>
      <c r="BS256">
        <v>0.42</v>
      </c>
      <c r="BT256">
        <v>7.6</v>
      </c>
      <c r="BU256">
        <v>1.3</v>
      </c>
      <c r="BV256">
        <v>2.5000000000000001E-2</v>
      </c>
      <c r="BW256">
        <v>16.600000000000001</v>
      </c>
      <c r="BX256">
        <v>15.26</v>
      </c>
      <c r="BY256">
        <v>37.6</v>
      </c>
      <c r="BZ256">
        <v>0.03</v>
      </c>
      <c r="CA256">
        <v>2</v>
      </c>
      <c r="CB256">
        <v>0.6</v>
      </c>
      <c r="CC256">
        <v>12.1</v>
      </c>
      <c r="CD256">
        <v>14</v>
      </c>
      <c r="CE256">
        <v>2</v>
      </c>
      <c r="CF256" s="108">
        <f t="shared" si="22"/>
        <v>16.8</v>
      </c>
      <c r="CG256" s="108">
        <f t="shared" si="23"/>
        <v>109.29999999999998</v>
      </c>
      <c r="CH256" s="108">
        <f t="shared" si="24"/>
        <v>169.55000000000004</v>
      </c>
      <c r="CI256" s="108">
        <f t="shared" si="25"/>
        <v>940.07</v>
      </c>
      <c r="CJ256" s="108">
        <f t="shared" si="26"/>
        <v>446.73</v>
      </c>
      <c r="CK256" s="108">
        <f t="shared" si="27"/>
        <v>784.6</v>
      </c>
    </row>
    <row r="257" spans="1:89" ht="30" x14ac:dyDescent="0.3">
      <c r="A257" s="78">
        <v>1531470</v>
      </c>
      <c r="B257" s="82" t="s">
        <v>150</v>
      </c>
      <c r="C257" s="79">
        <v>42617</v>
      </c>
      <c r="D257" s="80" t="s">
        <v>28</v>
      </c>
      <c r="E257" s="101" t="s">
        <v>114</v>
      </c>
      <c r="F257" s="81"/>
      <c r="G257" s="80" t="s">
        <v>67</v>
      </c>
      <c r="H257" s="81">
        <v>596845</v>
      </c>
      <c r="I257" s="81">
        <v>6800257</v>
      </c>
      <c r="J257" s="81">
        <v>992</v>
      </c>
      <c r="K257" s="81" t="s">
        <v>20</v>
      </c>
      <c r="L257" s="101"/>
      <c r="M257" s="81">
        <v>0.45</v>
      </c>
      <c r="N257" s="81" t="s">
        <v>56</v>
      </c>
      <c r="O257" s="81"/>
      <c r="P257" s="84">
        <v>0.1</v>
      </c>
      <c r="Q257" s="84">
        <v>0</v>
      </c>
      <c r="R257" s="84">
        <v>0</v>
      </c>
      <c r="S257" s="84">
        <v>0.9</v>
      </c>
      <c r="T257" s="84">
        <v>0</v>
      </c>
      <c r="U257" s="84">
        <v>0</v>
      </c>
      <c r="V257" s="84">
        <f t="shared" si="21"/>
        <v>1</v>
      </c>
      <c r="W257" s="81" t="s">
        <v>82</v>
      </c>
      <c r="X257" s="81">
        <v>10</v>
      </c>
      <c r="Y257" s="81" t="s">
        <v>132</v>
      </c>
      <c r="Z257" s="81" t="s">
        <v>135</v>
      </c>
      <c r="AA257" s="81" t="s">
        <v>144</v>
      </c>
      <c r="AB257">
        <v>1531470</v>
      </c>
      <c r="AC257" t="s">
        <v>20</v>
      </c>
      <c r="AD257" t="s">
        <v>857</v>
      </c>
      <c r="AE257">
        <v>0.99</v>
      </c>
      <c r="AF257">
        <v>67.52</v>
      </c>
      <c r="AG257">
        <v>10.11</v>
      </c>
      <c r="AH257">
        <v>113.9</v>
      </c>
      <c r="AI257">
        <v>211</v>
      </c>
      <c r="AJ257">
        <v>75.400000000000006</v>
      </c>
      <c r="AK257">
        <v>21.4</v>
      </c>
      <c r="AL257">
        <v>925</v>
      </c>
      <c r="AM257">
        <v>3.85</v>
      </c>
      <c r="AN257">
        <v>10.7</v>
      </c>
      <c r="AO257">
        <v>0.6</v>
      </c>
      <c r="AP257">
        <v>1.9</v>
      </c>
      <c r="AQ257">
        <v>2.4</v>
      </c>
      <c r="AR257">
        <v>93.8</v>
      </c>
      <c r="AS257">
        <v>0.53</v>
      </c>
      <c r="AT257">
        <v>0.69</v>
      </c>
      <c r="AU257">
        <v>0.12</v>
      </c>
      <c r="AV257">
        <v>83</v>
      </c>
      <c r="AW257">
        <v>3.32</v>
      </c>
      <c r="AX257">
        <v>0.1</v>
      </c>
      <c r="AY257">
        <v>14.4</v>
      </c>
      <c r="AZ257">
        <v>75.099999999999994</v>
      </c>
      <c r="BA257">
        <v>1.58</v>
      </c>
      <c r="BB257">
        <v>187.2</v>
      </c>
      <c r="BC257">
        <v>0.121</v>
      </c>
      <c r="BD257">
        <v>7</v>
      </c>
      <c r="BE257">
        <v>2.04</v>
      </c>
      <c r="BF257">
        <v>2.9000000000000001E-2</v>
      </c>
      <c r="BG257">
        <v>0.18</v>
      </c>
      <c r="BH257">
        <v>0.05</v>
      </c>
      <c r="BI257">
        <v>8.6</v>
      </c>
      <c r="BJ257">
        <v>0.1</v>
      </c>
      <c r="BK257">
        <v>0.03</v>
      </c>
      <c r="BL257">
        <v>43</v>
      </c>
      <c r="BM257">
        <v>0.5</v>
      </c>
      <c r="BN257">
        <v>0.03</v>
      </c>
      <c r="BO257">
        <v>5.8</v>
      </c>
      <c r="BP257">
        <v>0.81</v>
      </c>
      <c r="BQ257">
        <v>0.05</v>
      </c>
      <c r="BR257">
        <v>0.18</v>
      </c>
      <c r="BS257">
        <v>0.88</v>
      </c>
      <c r="BT257">
        <v>9.4</v>
      </c>
      <c r="BU257">
        <v>4.5999999999999996</v>
      </c>
      <c r="BV257">
        <v>2.5000000000000001E-2</v>
      </c>
      <c r="BW257">
        <v>9.6</v>
      </c>
      <c r="BX257">
        <v>13.08</v>
      </c>
      <c r="BY257">
        <v>29.4</v>
      </c>
      <c r="BZ257">
        <v>0.04</v>
      </c>
      <c r="CA257">
        <v>1</v>
      </c>
      <c r="CB257">
        <v>0.5</v>
      </c>
      <c r="CC257">
        <v>15.6</v>
      </c>
      <c r="CD257">
        <v>5</v>
      </c>
      <c r="CE257">
        <v>3</v>
      </c>
      <c r="CF257" s="108">
        <f t="shared" si="22"/>
        <v>9.9</v>
      </c>
      <c r="CG257" s="108">
        <f t="shared" si="23"/>
        <v>155.4</v>
      </c>
      <c r="CH257" s="108">
        <f t="shared" si="24"/>
        <v>268.08999999999997</v>
      </c>
      <c r="CI257" s="108">
        <f t="shared" si="25"/>
        <v>1224.1500000000001</v>
      </c>
      <c r="CJ257" s="108">
        <f t="shared" si="26"/>
        <v>665.12999999999988</v>
      </c>
      <c r="CK257" s="108">
        <f t="shared" si="27"/>
        <v>1026.6399999999999</v>
      </c>
    </row>
    <row r="258" spans="1:89" customFormat="1" ht="15.6" x14ac:dyDescent="0.3"/>
  </sheetData>
  <sortState ref="A2:AA258">
    <sortCondition ref="A2:A258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FDD6"/>
  </sheetPr>
  <dimension ref="A1:CE27"/>
  <sheetViews>
    <sheetView showRuler="0" zoomScale="80" zoomScaleNormal="80" workbookViewId="0">
      <selection activeCell="G13" sqref="G13"/>
    </sheetView>
  </sheetViews>
  <sheetFormatPr defaultColWidth="10.69921875" defaultRowHeight="25.8" thickBottom="1" x14ac:dyDescent="0.35"/>
  <cols>
    <col min="1" max="1" width="14.3984375" style="138" bestFit="1" customWidth="1"/>
    <col min="2" max="2" width="10.5" style="6" bestFit="1" customWidth="1"/>
    <col min="3" max="3" width="7.5" style="6" bestFit="1" customWidth="1"/>
    <col min="4" max="4" width="6.69921875" style="6" bestFit="1" customWidth="1"/>
    <col min="5" max="5" width="7.69921875" style="6" bestFit="1" customWidth="1"/>
    <col min="6" max="6" width="11" style="6" bestFit="1" customWidth="1"/>
    <col min="7" max="7" width="12.5" style="6" bestFit="1" customWidth="1"/>
    <col min="8" max="8" width="13.09765625" style="6" customWidth="1"/>
    <col min="9" max="9" width="41.796875" style="55" customWidth="1"/>
    <col min="10" max="10" width="14.59765625" style="6" bestFit="1" customWidth="1"/>
    <col min="11" max="11" width="16.59765625" style="6" bestFit="1" customWidth="1"/>
    <col min="12" max="12" width="9.69921875" style="16" bestFit="1" customWidth="1"/>
    <col min="13" max="15" width="10.69921875" style="16" bestFit="1" customWidth="1"/>
    <col min="16" max="16" width="13.3984375" style="16" bestFit="1" customWidth="1"/>
    <col min="17" max="17" width="9.09765625" style="16" bestFit="1" customWidth="1"/>
    <col min="18" max="18" width="12.59765625" style="6" bestFit="1" customWidth="1"/>
    <col min="19" max="19" width="8.5" style="6" bestFit="1" customWidth="1"/>
    <col min="20" max="20" width="10.09765625" style="6" bestFit="1" customWidth="1"/>
    <col min="21" max="21" width="17.5" style="6" bestFit="1" customWidth="1"/>
    <col min="22" max="22" width="10.09765625" style="8" bestFit="1" customWidth="1"/>
    <col min="23" max="23" width="10.69921875" style="2"/>
    <col min="24" max="24" width="10.69921875" style="5"/>
    <col min="25" max="16384" width="10.69921875" style="6"/>
  </cols>
  <sheetData>
    <row r="1" spans="1:83" s="134" customFormat="1" ht="28.2" thickBot="1" x14ac:dyDescent="0.35">
      <c r="A1" s="127" t="s">
        <v>0</v>
      </c>
      <c r="B1" s="128" t="s">
        <v>1</v>
      </c>
      <c r="C1" s="128" t="s">
        <v>2</v>
      </c>
      <c r="D1" s="128" t="s">
        <v>3</v>
      </c>
      <c r="E1" s="128" t="s">
        <v>4</v>
      </c>
      <c r="F1" s="128" t="s">
        <v>5</v>
      </c>
      <c r="G1" s="128" t="s">
        <v>6</v>
      </c>
      <c r="H1" s="128" t="s">
        <v>8</v>
      </c>
      <c r="I1" s="129" t="s">
        <v>9</v>
      </c>
      <c r="J1" s="128" t="s">
        <v>14</v>
      </c>
      <c r="K1" s="128" t="s">
        <v>13</v>
      </c>
      <c r="L1" s="130" t="s">
        <v>214</v>
      </c>
      <c r="M1" s="130" t="s">
        <v>213</v>
      </c>
      <c r="N1" s="130" t="s">
        <v>212</v>
      </c>
      <c r="O1" s="130" t="s">
        <v>211</v>
      </c>
      <c r="P1" s="130" t="s">
        <v>210</v>
      </c>
      <c r="Q1" s="131" t="s">
        <v>149</v>
      </c>
      <c r="R1" s="132" t="s">
        <v>209</v>
      </c>
      <c r="S1" s="132" t="s">
        <v>208</v>
      </c>
      <c r="T1" s="132" t="s">
        <v>207</v>
      </c>
      <c r="U1" s="128" t="s">
        <v>64</v>
      </c>
      <c r="V1" s="133" t="s">
        <v>206</v>
      </c>
      <c r="W1" s="111" t="s">
        <v>715</v>
      </c>
      <c r="X1" s="111" t="s">
        <v>216</v>
      </c>
      <c r="Y1" s="111" t="s">
        <v>790</v>
      </c>
      <c r="Z1" s="111" t="s">
        <v>791</v>
      </c>
      <c r="AA1" s="111" t="s">
        <v>792</v>
      </c>
      <c r="AB1" s="111" t="s">
        <v>793</v>
      </c>
      <c r="AC1" s="111" t="s">
        <v>794</v>
      </c>
      <c r="AD1" s="111" t="s">
        <v>795</v>
      </c>
      <c r="AE1" s="111" t="s">
        <v>796</v>
      </c>
      <c r="AF1" s="111" t="s">
        <v>797</v>
      </c>
      <c r="AG1" s="111" t="s">
        <v>798</v>
      </c>
      <c r="AH1" s="111" t="s">
        <v>799</v>
      </c>
      <c r="AI1" s="111" t="s">
        <v>800</v>
      </c>
      <c r="AJ1" s="111" t="s">
        <v>801</v>
      </c>
      <c r="AK1" s="111" t="s">
        <v>802</v>
      </c>
      <c r="AL1" s="111" t="s">
        <v>803</v>
      </c>
      <c r="AM1" s="111" t="s">
        <v>804</v>
      </c>
      <c r="AN1" s="111" t="s">
        <v>805</v>
      </c>
      <c r="AO1" s="111" t="s">
        <v>806</v>
      </c>
      <c r="AP1" s="111" t="s">
        <v>807</v>
      </c>
      <c r="AQ1" s="111" t="s">
        <v>808</v>
      </c>
      <c r="AR1" s="111" t="s">
        <v>809</v>
      </c>
      <c r="AS1" s="111" t="s">
        <v>810</v>
      </c>
      <c r="AT1" s="111" t="s">
        <v>811</v>
      </c>
      <c r="AU1" s="111" t="s">
        <v>812</v>
      </c>
      <c r="AV1" s="111" t="s">
        <v>813</v>
      </c>
      <c r="AW1" s="111" t="s">
        <v>814</v>
      </c>
      <c r="AX1" s="111" t="s">
        <v>815</v>
      </c>
      <c r="AY1" s="111" t="s">
        <v>816</v>
      </c>
      <c r="AZ1" s="111" t="s">
        <v>817</v>
      </c>
      <c r="BA1" s="111" t="s">
        <v>818</v>
      </c>
      <c r="BB1" s="111" t="s">
        <v>819</v>
      </c>
      <c r="BC1" s="111" t="s">
        <v>820</v>
      </c>
      <c r="BD1" s="111" t="s">
        <v>821</v>
      </c>
      <c r="BE1" s="111" t="s">
        <v>822</v>
      </c>
      <c r="BF1" s="111" t="s">
        <v>823</v>
      </c>
      <c r="BG1" s="111" t="s">
        <v>824</v>
      </c>
      <c r="BH1" s="111" t="s">
        <v>825</v>
      </c>
      <c r="BI1" s="111" t="s">
        <v>826</v>
      </c>
      <c r="BJ1" s="111" t="s">
        <v>827</v>
      </c>
      <c r="BK1" s="111" t="s">
        <v>828</v>
      </c>
      <c r="BL1" s="111" t="s">
        <v>829</v>
      </c>
      <c r="BM1" s="111" t="s">
        <v>830</v>
      </c>
      <c r="BN1" s="111" t="s">
        <v>831</v>
      </c>
      <c r="BO1" s="111" t="s">
        <v>832</v>
      </c>
      <c r="BP1" s="111" t="s">
        <v>833</v>
      </c>
      <c r="BQ1" s="111" t="s">
        <v>834</v>
      </c>
      <c r="BR1" s="111" t="s">
        <v>835</v>
      </c>
      <c r="BS1" s="111" t="s">
        <v>836</v>
      </c>
      <c r="BT1" s="111" t="s">
        <v>837</v>
      </c>
      <c r="BU1" s="111" t="s">
        <v>838</v>
      </c>
      <c r="BV1" s="111" t="s">
        <v>839</v>
      </c>
      <c r="BW1" s="111" t="s">
        <v>840</v>
      </c>
      <c r="BX1" s="111" t="s">
        <v>841</v>
      </c>
      <c r="BY1" s="111" t="s">
        <v>842</v>
      </c>
      <c r="BZ1" s="111" t="s">
        <v>843</v>
      </c>
      <c r="CA1" s="111" t="s">
        <v>844</v>
      </c>
      <c r="CB1" s="111" t="s">
        <v>845</v>
      </c>
      <c r="CC1" s="111" t="s">
        <v>846</v>
      </c>
      <c r="CD1" s="111" t="s">
        <v>847</v>
      </c>
      <c r="CE1" s="111" t="s">
        <v>848</v>
      </c>
    </row>
    <row r="2" spans="1:83" thickBot="1" x14ac:dyDescent="0.35">
      <c r="A2" s="135">
        <v>1531051</v>
      </c>
      <c r="B2" s="3" t="s">
        <v>269</v>
      </c>
      <c r="C2" s="4">
        <v>42611</v>
      </c>
      <c r="D2" s="3" t="s">
        <v>256</v>
      </c>
      <c r="E2" s="3" t="s">
        <v>67</v>
      </c>
      <c r="F2" s="13">
        <v>592601</v>
      </c>
      <c r="G2" s="13">
        <v>6799768</v>
      </c>
      <c r="H2" s="3" t="s">
        <v>72</v>
      </c>
      <c r="I2" s="52"/>
      <c r="J2" s="3" t="s">
        <v>155</v>
      </c>
      <c r="K2" s="3" t="s">
        <v>156</v>
      </c>
      <c r="L2" s="11">
        <v>0</v>
      </c>
      <c r="M2" s="11">
        <v>0.6</v>
      </c>
      <c r="N2" s="11">
        <v>0.2</v>
      </c>
      <c r="O2" s="11">
        <v>0.1</v>
      </c>
      <c r="P2" s="11">
        <v>0.1</v>
      </c>
      <c r="Q2" s="11">
        <f t="shared" ref="Q2:Q15" si="0">SUM(L2:P2)</f>
        <v>1</v>
      </c>
      <c r="R2" s="3" t="s">
        <v>157</v>
      </c>
      <c r="S2" s="3">
        <v>5</v>
      </c>
      <c r="T2" s="3" t="s">
        <v>162</v>
      </c>
      <c r="U2" s="3" t="s">
        <v>202</v>
      </c>
      <c r="V2" s="10"/>
      <c r="W2">
        <v>1531051</v>
      </c>
      <c r="X2" t="s">
        <v>15</v>
      </c>
      <c r="Y2" t="s">
        <v>849</v>
      </c>
      <c r="Z2">
        <v>2.59</v>
      </c>
      <c r="AA2">
        <v>500</v>
      </c>
      <c r="AB2">
        <v>0.88</v>
      </c>
      <c r="AC2">
        <v>5.0000000000000001E-3</v>
      </c>
      <c r="AD2">
        <v>0.88</v>
      </c>
      <c r="AE2">
        <v>5.36</v>
      </c>
      <c r="AF2">
        <v>63.46</v>
      </c>
      <c r="AG2">
        <v>9.86</v>
      </c>
      <c r="AH2">
        <v>215.1</v>
      </c>
      <c r="AI2">
        <v>173</v>
      </c>
      <c r="AJ2">
        <v>36.799999999999997</v>
      </c>
      <c r="AK2">
        <v>13.9</v>
      </c>
      <c r="AL2">
        <v>599</v>
      </c>
      <c r="AM2">
        <v>7.27</v>
      </c>
      <c r="AN2">
        <v>86.8</v>
      </c>
      <c r="AO2">
        <v>0.6</v>
      </c>
      <c r="AP2">
        <v>2.8</v>
      </c>
      <c r="AQ2">
        <v>1.3</v>
      </c>
      <c r="AR2">
        <v>46.4</v>
      </c>
      <c r="AS2">
        <v>0.41</v>
      </c>
      <c r="AT2">
        <v>1.06</v>
      </c>
      <c r="AU2">
        <v>0.13</v>
      </c>
      <c r="AV2">
        <v>49</v>
      </c>
      <c r="AW2">
        <v>0.66</v>
      </c>
      <c r="AX2">
        <v>8.7999999999999995E-2</v>
      </c>
      <c r="AY2">
        <v>13</v>
      </c>
      <c r="AZ2">
        <v>34.799999999999997</v>
      </c>
      <c r="BA2">
        <v>0.69</v>
      </c>
      <c r="BB2">
        <v>238.6</v>
      </c>
      <c r="BC2">
        <v>0.17399999999999999</v>
      </c>
      <c r="BD2">
        <v>10</v>
      </c>
      <c r="BE2">
        <v>1.42</v>
      </c>
      <c r="BF2">
        <v>2.09</v>
      </c>
      <c r="BG2">
        <v>0.08</v>
      </c>
      <c r="BH2">
        <v>0.05</v>
      </c>
      <c r="BI2">
        <v>3.5</v>
      </c>
      <c r="BJ2">
        <v>0.14000000000000001</v>
      </c>
      <c r="BK2">
        <v>0.38</v>
      </c>
      <c r="BL2">
        <v>39</v>
      </c>
      <c r="BM2">
        <v>0.5</v>
      </c>
      <c r="BN2">
        <v>0.03</v>
      </c>
      <c r="BO2">
        <v>6.7</v>
      </c>
      <c r="BP2">
        <v>0.92</v>
      </c>
      <c r="BQ2">
        <v>0.1</v>
      </c>
      <c r="BR2">
        <v>0.13</v>
      </c>
      <c r="BS2">
        <v>1.01</v>
      </c>
      <c r="BT2">
        <v>7.8</v>
      </c>
      <c r="BU2">
        <v>0.5</v>
      </c>
      <c r="BV2">
        <v>0.02</v>
      </c>
      <c r="BW2">
        <v>6.6</v>
      </c>
      <c r="BX2">
        <v>7.11</v>
      </c>
      <c r="BY2">
        <v>23.4</v>
      </c>
      <c r="BZ2">
        <v>0.02</v>
      </c>
      <c r="CA2">
        <v>2</v>
      </c>
      <c r="CB2">
        <v>0.3</v>
      </c>
      <c r="CC2">
        <v>9.9</v>
      </c>
      <c r="CD2">
        <v>5</v>
      </c>
      <c r="CE2">
        <v>1</v>
      </c>
    </row>
    <row r="3" spans="1:83" thickBot="1" x14ac:dyDescent="0.35">
      <c r="A3" s="135">
        <v>1531052</v>
      </c>
      <c r="B3" s="3" t="s">
        <v>269</v>
      </c>
      <c r="C3" s="4">
        <v>42611</v>
      </c>
      <c r="D3" s="3" t="s">
        <v>256</v>
      </c>
      <c r="E3" s="3" t="s">
        <v>67</v>
      </c>
      <c r="F3" s="13">
        <v>592724</v>
      </c>
      <c r="G3" s="13">
        <v>6799915</v>
      </c>
      <c r="H3" s="3" t="s">
        <v>72</v>
      </c>
      <c r="I3" s="52"/>
      <c r="J3" s="3" t="s">
        <v>155</v>
      </c>
      <c r="K3" s="3" t="s">
        <v>158</v>
      </c>
      <c r="L3" s="11">
        <v>0</v>
      </c>
      <c r="M3" s="11">
        <v>0.8</v>
      </c>
      <c r="N3" s="11">
        <v>0.1</v>
      </c>
      <c r="O3" s="11">
        <v>0</v>
      </c>
      <c r="P3" s="11">
        <v>0.1</v>
      </c>
      <c r="Q3" s="11">
        <f t="shared" si="0"/>
        <v>1</v>
      </c>
      <c r="R3" s="3" t="s">
        <v>159</v>
      </c>
      <c r="S3" s="3">
        <v>5</v>
      </c>
      <c r="T3" s="3" t="s">
        <v>163</v>
      </c>
      <c r="U3" s="3" t="s">
        <v>202</v>
      </c>
      <c r="V3" s="10"/>
      <c r="W3">
        <v>1531052</v>
      </c>
      <c r="X3" t="s">
        <v>15</v>
      </c>
      <c r="Y3" t="s">
        <v>849</v>
      </c>
      <c r="Z3">
        <v>4.5599999999999996</v>
      </c>
      <c r="AA3">
        <v>500</v>
      </c>
      <c r="AB3">
        <v>0.71</v>
      </c>
      <c r="AC3">
        <v>5.0000000000000001E-3</v>
      </c>
      <c r="AD3">
        <v>0.71</v>
      </c>
      <c r="AE3">
        <v>3.56</v>
      </c>
      <c r="AF3">
        <v>124.76</v>
      </c>
      <c r="AG3">
        <v>6.73</v>
      </c>
      <c r="AH3">
        <v>84.2</v>
      </c>
      <c r="AI3">
        <v>293</v>
      </c>
      <c r="AJ3">
        <v>17.8</v>
      </c>
      <c r="AK3">
        <v>7.1</v>
      </c>
      <c r="AL3">
        <v>166</v>
      </c>
      <c r="AM3">
        <v>1.7</v>
      </c>
      <c r="AN3">
        <v>7</v>
      </c>
      <c r="AO3">
        <v>0.6</v>
      </c>
      <c r="AP3">
        <v>3.7</v>
      </c>
      <c r="AQ3">
        <v>0.7</v>
      </c>
      <c r="AR3">
        <v>38.799999999999997</v>
      </c>
      <c r="AS3">
        <v>0.23</v>
      </c>
      <c r="AT3">
        <v>1.57</v>
      </c>
      <c r="AU3">
        <v>0.12</v>
      </c>
      <c r="AV3">
        <v>24</v>
      </c>
      <c r="AW3">
        <v>0.54</v>
      </c>
      <c r="AX3">
        <v>6.5000000000000002E-2</v>
      </c>
      <c r="AY3">
        <v>6.1</v>
      </c>
      <c r="AZ3">
        <v>14.5</v>
      </c>
      <c r="BA3">
        <v>0.35</v>
      </c>
      <c r="BB3">
        <v>98.6</v>
      </c>
      <c r="BC3">
        <v>0.156</v>
      </c>
      <c r="BD3">
        <v>10</v>
      </c>
      <c r="BE3">
        <v>0.77</v>
      </c>
      <c r="BF3">
        <v>1.893</v>
      </c>
      <c r="BG3">
        <v>0.1</v>
      </c>
      <c r="BH3">
        <v>0.05</v>
      </c>
      <c r="BI3">
        <v>2.1</v>
      </c>
      <c r="BJ3">
        <v>0.28999999999999998</v>
      </c>
      <c r="BK3">
        <v>0.41</v>
      </c>
      <c r="BL3">
        <v>107</v>
      </c>
      <c r="BM3">
        <v>1</v>
      </c>
      <c r="BN3">
        <v>0.03</v>
      </c>
      <c r="BO3">
        <v>6.2</v>
      </c>
      <c r="BP3">
        <v>0.44</v>
      </c>
      <c r="BQ3">
        <v>0.05</v>
      </c>
      <c r="BR3">
        <v>0.05</v>
      </c>
      <c r="BS3">
        <v>0.7</v>
      </c>
      <c r="BT3">
        <v>3.8</v>
      </c>
      <c r="BU3">
        <v>0.3</v>
      </c>
      <c r="BV3">
        <v>0.02</v>
      </c>
      <c r="BW3">
        <v>3.8</v>
      </c>
      <c r="BX3">
        <v>3.22</v>
      </c>
      <c r="BY3">
        <v>11.4</v>
      </c>
      <c r="BZ3">
        <v>1E-3</v>
      </c>
      <c r="CA3">
        <v>8</v>
      </c>
      <c r="CB3">
        <v>0.3</v>
      </c>
      <c r="CC3">
        <v>6</v>
      </c>
      <c r="CD3">
        <v>5</v>
      </c>
      <c r="CE3">
        <v>1</v>
      </c>
    </row>
    <row r="4" spans="1:83" thickBot="1" x14ac:dyDescent="0.35">
      <c r="A4" s="135">
        <v>1531053</v>
      </c>
      <c r="B4" s="3" t="s">
        <v>269</v>
      </c>
      <c r="C4" s="4">
        <v>42611</v>
      </c>
      <c r="D4" s="3" t="s">
        <v>256</v>
      </c>
      <c r="E4" s="3" t="s">
        <v>67</v>
      </c>
      <c r="F4" s="13">
        <v>592813</v>
      </c>
      <c r="G4" s="13">
        <v>6800123</v>
      </c>
      <c r="H4" s="3" t="s">
        <v>72</v>
      </c>
      <c r="I4" s="52"/>
      <c r="J4" s="3" t="s">
        <v>155</v>
      </c>
      <c r="K4" s="3" t="s">
        <v>158</v>
      </c>
      <c r="L4" s="11">
        <v>0</v>
      </c>
      <c r="M4" s="11">
        <v>0.8</v>
      </c>
      <c r="N4" s="11">
        <v>0.1</v>
      </c>
      <c r="O4" s="11">
        <v>0</v>
      </c>
      <c r="P4" s="11">
        <v>0.1</v>
      </c>
      <c r="Q4" s="11">
        <f t="shared" si="0"/>
        <v>1</v>
      </c>
      <c r="R4" s="3" t="s">
        <v>160</v>
      </c>
      <c r="S4" s="3">
        <v>5</v>
      </c>
      <c r="T4" s="3" t="s">
        <v>161</v>
      </c>
      <c r="U4" s="3" t="s">
        <v>202</v>
      </c>
      <c r="V4" s="10"/>
      <c r="W4">
        <v>1531053</v>
      </c>
      <c r="X4" t="s">
        <v>15</v>
      </c>
      <c r="Y4" t="s">
        <v>849</v>
      </c>
      <c r="Z4">
        <v>3.39</v>
      </c>
      <c r="AA4">
        <v>500</v>
      </c>
      <c r="AB4">
        <v>0.95</v>
      </c>
      <c r="AC4">
        <v>5.0000000000000001E-3</v>
      </c>
      <c r="AD4">
        <v>0.95</v>
      </c>
      <c r="AE4">
        <v>2.64</v>
      </c>
      <c r="AF4">
        <v>61.08</v>
      </c>
      <c r="AG4">
        <v>9.8800000000000008</v>
      </c>
      <c r="AH4">
        <v>103.8</v>
      </c>
      <c r="AI4">
        <v>153</v>
      </c>
      <c r="AJ4">
        <v>23.5</v>
      </c>
      <c r="AK4">
        <v>10.4</v>
      </c>
      <c r="AL4">
        <v>548</v>
      </c>
      <c r="AM4">
        <v>2.6</v>
      </c>
      <c r="AN4">
        <v>15.4</v>
      </c>
      <c r="AO4">
        <v>0.8</v>
      </c>
      <c r="AP4">
        <v>3.4</v>
      </c>
      <c r="AQ4">
        <v>0.7</v>
      </c>
      <c r="AR4">
        <v>51</v>
      </c>
      <c r="AS4">
        <v>0.53</v>
      </c>
      <c r="AT4">
        <v>1.52</v>
      </c>
      <c r="AU4">
        <v>0.17</v>
      </c>
      <c r="AV4">
        <v>37</v>
      </c>
      <c r="AW4">
        <v>0.89</v>
      </c>
      <c r="AX4">
        <v>0.10100000000000001</v>
      </c>
      <c r="AY4">
        <v>7.9</v>
      </c>
      <c r="AZ4">
        <v>18.5</v>
      </c>
      <c r="BA4">
        <v>0.41</v>
      </c>
      <c r="BB4">
        <v>169.4</v>
      </c>
      <c r="BC4">
        <v>0.16800000000000001</v>
      </c>
      <c r="BD4">
        <v>10</v>
      </c>
      <c r="BE4">
        <v>0.9</v>
      </c>
      <c r="BF4">
        <v>2.0219999999999998</v>
      </c>
      <c r="BG4">
        <v>0.09</v>
      </c>
      <c r="BH4">
        <v>0.1</v>
      </c>
      <c r="BI4">
        <v>2.2000000000000002</v>
      </c>
      <c r="BJ4">
        <v>0.09</v>
      </c>
      <c r="BK4">
        <v>0.41</v>
      </c>
      <c r="BL4">
        <v>26</v>
      </c>
      <c r="BM4">
        <v>0.6</v>
      </c>
      <c r="BN4">
        <v>0.04</v>
      </c>
      <c r="BO4">
        <v>8.6</v>
      </c>
      <c r="BP4">
        <v>0.6</v>
      </c>
      <c r="BQ4">
        <v>0.05</v>
      </c>
      <c r="BR4">
        <v>0.12</v>
      </c>
      <c r="BS4">
        <v>1.2</v>
      </c>
      <c r="BT4">
        <v>4.3</v>
      </c>
      <c r="BU4">
        <v>0.4</v>
      </c>
      <c r="BV4">
        <v>0.02</v>
      </c>
      <c r="BW4">
        <v>6.2</v>
      </c>
      <c r="BX4">
        <v>4.5599999999999996</v>
      </c>
      <c r="BY4">
        <v>14.9</v>
      </c>
      <c r="BZ4">
        <v>1E-3</v>
      </c>
      <c r="CA4">
        <v>5</v>
      </c>
      <c r="CB4">
        <v>0.4</v>
      </c>
      <c r="CC4">
        <v>7.1</v>
      </c>
      <c r="CD4">
        <v>5</v>
      </c>
      <c r="CE4">
        <v>3</v>
      </c>
    </row>
    <row r="5" spans="1:83" thickBot="1" x14ac:dyDescent="0.35">
      <c r="A5" s="135">
        <v>1531054</v>
      </c>
      <c r="B5" s="3" t="s">
        <v>269</v>
      </c>
      <c r="C5" s="4">
        <v>42611</v>
      </c>
      <c r="D5" s="3" t="s">
        <v>256</v>
      </c>
      <c r="E5" s="3" t="s">
        <v>67</v>
      </c>
      <c r="F5" s="13">
        <v>593083</v>
      </c>
      <c r="G5" s="13">
        <v>6800199</v>
      </c>
      <c r="H5" s="3" t="s">
        <v>72</v>
      </c>
      <c r="I5" s="52"/>
      <c r="J5" s="3" t="s">
        <v>155</v>
      </c>
      <c r="K5" s="3" t="s">
        <v>158</v>
      </c>
      <c r="L5" s="11">
        <v>0</v>
      </c>
      <c r="M5" s="11">
        <v>0.8</v>
      </c>
      <c r="N5" s="11">
        <v>0.05</v>
      </c>
      <c r="O5" s="11">
        <v>0</v>
      </c>
      <c r="P5" s="11">
        <v>0.15</v>
      </c>
      <c r="Q5" s="11">
        <f t="shared" si="0"/>
        <v>1</v>
      </c>
      <c r="R5" s="3" t="s">
        <v>164</v>
      </c>
      <c r="S5" s="3">
        <v>5</v>
      </c>
      <c r="T5" s="3" t="s">
        <v>165</v>
      </c>
      <c r="U5" s="3" t="s">
        <v>202</v>
      </c>
      <c r="V5" s="10"/>
      <c r="W5">
        <v>1531054</v>
      </c>
      <c r="X5" t="s">
        <v>15</v>
      </c>
      <c r="Y5" t="s">
        <v>849</v>
      </c>
      <c r="Z5">
        <v>3.58</v>
      </c>
      <c r="AA5">
        <v>500</v>
      </c>
      <c r="AB5">
        <v>0.92</v>
      </c>
      <c r="AC5">
        <v>5.0000000000000001E-3</v>
      </c>
      <c r="AD5">
        <v>0.92</v>
      </c>
      <c r="AE5">
        <v>3.9</v>
      </c>
      <c r="AF5">
        <v>240.85</v>
      </c>
      <c r="AG5">
        <v>6.72</v>
      </c>
      <c r="AH5">
        <v>76</v>
      </c>
      <c r="AI5">
        <v>253</v>
      </c>
      <c r="AJ5">
        <v>15.3</v>
      </c>
      <c r="AK5">
        <v>4.5999999999999996</v>
      </c>
      <c r="AL5">
        <v>109</v>
      </c>
      <c r="AM5">
        <v>0.76</v>
      </c>
      <c r="AN5">
        <v>3.4</v>
      </c>
      <c r="AO5">
        <v>0.5</v>
      </c>
      <c r="AP5">
        <v>5.0999999999999996</v>
      </c>
      <c r="AQ5">
        <v>0.5</v>
      </c>
      <c r="AR5">
        <v>41</v>
      </c>
      <c r="AS5">
        <v>0.68</v>
      </c>
      <c r="AT5">
        <v>1.36</v>
      </c>
      <c r="AU5">
        <v>0.24</v>
      </c>
      <c r="AV5">
        <v>15</v>
      </c>
      <c r="AW5">
        <v>0.52</v>
      </c>
      <c r="AX5">
        <v>6.7000000000000004E-2</v>
      </c>
      <c r="AY5">
        <v>5.4</v>
      </c>
      <c r="AZ5">
        <v>13.8</v>
      </c>
      <c r="BA5">
        <v>0.27</v>
      </c>
      <c r="BB5">
        <v>107.7</v>
      </c>
      <c r="BC5">
        <v>0.14299999999999999</v>
      </c>
      <c r="BD5">
        <v>10</v>
      </c>
      <c r="BE5">
        <v>0.64</v>
      </c>
      <c r="BF5">
        <v>1.83</v>
      </c>
      <c r="BG5">
        <v>0.1</v>
      </c>
      <c r="BH5">
        <v>0.1</v>
      </c>
      <c r="BI5">
        <v>1.4</v>
      </c>
      <c r="BJ5">
        <v>0.27</v>
      </c>
      <c r="BK5">
        <v>0.4</v>
      </c>
      <c r="BL5">
        <v>118</v>
      </c>
      <c r="BM5">
        <v>0.6</v>
      </c>
      <c r="BN5">
        <v>0.06</v>
      </c>
      <c r="BO5">
        <v>5.2</v>
      </c>
      <c r="BP5">
        <v>0.47</v>
      </c>
      <c r="BQ5">
        <v>0.05</v>
      </c>
      <c r="BR5">
        <v>0.08</v>
      </c>
      <c r="BS5">
        <v>0.66</v>
      </c>
      <c r="BT5">
        <v>3.4</v>
      </c>
      <c r="BU5">
        <v>0.3</v>
      </c>
      <c r="BV5">
        <v>0.02</v>
      </c>
      <c r="BW5">
        <v>3.4</v>
      </c>
      <c r="BX5">
        <v>2.66</v>
      </c>
      <c r="BY5">
        <v>10.7</v>
      </c>
      <c r="BZ5">
        <v>1E-3</v>
      </c>
      <c r="CA5">
        <v>5</v>
      </c>
      <c r="CB5">
        <v>0.05</v>
      </c>
      <c r="CC5">
        <v>4.8</v>
      </c>
      <c r="CD5">
        <v>5</v>
      </c>
      <c r="CE5">
        <v>3</v>
      </c>
    </row>
    <row r="6" spans="1:83" thickBot="1" x14ac:dyDescent="0.35">
      <c r="A6" s="135">
        <v>1531055</v>
      </c>
      <c r="B6" s="3" t="s">
        <v>268</v>
      </c>
      <c r="C6" s="4">
        <v>42613</v>
      </c>
      <c r="D6" s="3" t="s">
        <v>256</v>
      </c>
      <c r="E6" s="3" t="s">
        <v>67</v>
      </c>
      <c r="F6" s="13">
        <v>593281</v>
      </c>
      <c r="G6" s="13">
        <v>6800180</v>
      </c>
      <c r="H6" s="3" t="s">
        <v>72</v>
      </c>
      <c r="I6" s="52"/>
      <c r="J6" s="18" t="s">
        <v>151</v>
      </c>
      <c r="K6" s="3" t="s">
        <v>156</v>
      </c>
      <c r="L6" s="11">
        <v>0</v>
      </c>
      <c r="M6" s="11">
        <v>0.8</v>
      </c>
      <c r="N6" s="11">
        <v>0</v>
      </c>
      <c r="O6" s="11">
        <v>0</v>
      </c>
      <c r="P6" s="11">
        <v>0.2</v>
      </c>
      <c r="Q6" s="11">
        <f t="shared" si="0"/>
        <v>1</v>
      </c>
      <c r="R6" s="3" t="s">
        <v>166</v>
      </c>
      <c r="S6" s="3">
        <v>10</v>
      </c>
      <c r="T6" s="3" t="s">
        <v>165</v>
      </c>
      <c r="U6" s="3" t="s">
        <v>202</v>
      </c>
      <c r="V6" s="10"/>
      <c r="W6">
        <v>1531055</v>
      </c>
      <c r="X6" t="s">
        <v>15</v>
      </c>
      <c r="Y6" t="s">
        <v>849</v>
      </c>
      <c r="Z6">
        <v>2.72</v>
      </c>
      <c r="AA6">
        <v>500</v>
      </c>
      <c r="AB6">
        <v>2.2799999999999998</v>
      </c>
      <c r="AC6">
        <v>5.0000000000000001E-3</v>
      </c>
      <c r="AD6">
        <v>2.2799999999999998</v>
      </c>
      <c r="AE6">
        <v>6.63</v>
      </c>
      <c r="AF6">
        <v>54.68</v>
      </c>
      <c r="AG6">
        <v>9.4600000000000009</v>
      </c>
      <c r="AH6">
        <v>404.9</v>
      </c>
      <c r="AI6">
        <v>189</v>
      </c>
      <c r="AJ6">
        <v>89.2</v>
      </c>
      <c r="AK6">
        <v>40.6</v>
      </c>
      <c r="AL6">
        <v>3800</v>
      </c>
      <c r="AM6">
        <v>14.42</v>
      </c>
      <c r="AN6">
        <v>73</v>
      </c>
      <c r="AO6">
        <v>0.9</v>
      </c>
      <c r="AP6">
        <v>0.2</v>
      </c>
      <c r="AQ6">
        <v>1.2</v>
      </c>
      <c r="AR6">
        <v>63</v>
      </c>
      <c r="AS6">
        <v>0.52</v>
      </c>
      <c r="AT6">
        <v>0.93</v>
      </c>
      <c r="AU6">
        <v>0.23</v>
      </c>
      <c r="AV6">
        <v>80</v>
      </c>
      <c r="AW6">
        <v>1.45</v>
      </c>
      <c r="AX6">
        <v>0.21199999999999999</v>
      </c>
      <c r="AY6">
        <v>10.199999999999999</v>
      </c>
      <c r="AZ6">
        <v>63.7</v>
      </c>
      <c r="BA6">
        <v>0.91</v>
      </c>
      <c r="BB6">
        <v>205.4</v>
      </c>
      <c r="BC6">
        <v>4.1000000000000002E-2</v>
      </c>
      <c r="BD6">
        <v>10</v>
      </c>
      <c r="BE6">
        <v>2.6</v>
      </c>
      <c r="BF6">
        <v>1.5229999999999999</v>
      </c>
      <c r="BG6">
        <v>0.1</v>
      </c>
      <c r="BH6">
        <v>0.05</v>
      </c>
      <c r="BI6">
        <v>5.3</v>
      </c>
      <c r="BJ6">
        <v>0.11</v>
      </c>
      <c r="BK6">
        <v>0.38</v>
      </c>
      <c r="BL6">
        <v>68</v>
      </c>
      <c r="BM6">
        <v>0.9</v>
      </c>
      <c r="BN6">
        <v>0.08</v>
      </c>
      <c r="BO6">
        <v>6.6</v>
      </c>
      <c r="BP6">
        <v>1.35</v>
      </c>
      <c r="BQ6">
        <v>0.2</v>
      </c>
      <c r="BR6">
        <v>0.14000000000000001</v>
      </c>
      <c r="BS6">
        <v>1.03</v>
      </c>
      <c r="BT6">
        <v>11.8</v>
      </c>
      <c r="BU6">
        <v>0.5</v>
      </c>
      <c r="BV6">
        <v>0.02</v>
      </c>
      <c r="BW6">
        <v>5.0999999999999996</v>
      </c>
      <c r="BX6">
        <v>12.1</v>
      </c>
      <c r="BY6">
        <v>20.7</v>
      </c>
      <c r="BZ6">
        <v>0.06</v>
      </c>
      <c r="CA6">
        <v>3</v>
      </c>
      <c r="CB6">
        <v>0.5</v>
      </c>
      <c r="CC6">
        <v>20.6</v>
      </c>
      <c r="CD6">
        <v>5</v>
      </c>
      <c r="CE6">
        <v>1</v>
      </c>
    </row>
    <row r="7" spans="1:83" ht="34.200000000000003" thickBot="1" x14ac:dyDescent="0.35">
      <c r="A7" s="135">
        <v>1531251</v>
      </c>
      <c r="B7" s="3" t="s">
        <v>150</v>
      </c>
      <c r="C7" s="4">
        <v>42612</v>
      </c>
      <c r="D7" s="3" t="s">
        <v>256</v>
      </c>
      <c r="E7" s="3" t="s">
        <v>67</v>
      </c>
      <c r="F7" s="18">
        <v>590713</v>
      </c>
      <c r="G7" s="18">
        <v>6802354</v>
      </c>
      <c r="H7" s="3" t="s">
        <v>72</v>
      </c>
      <c r="I7" s="52"/>
      <c r="J7" s="18" t="s">
        <v>151</v>
      </c>
      <c r="K7" s="18" t="s">
        <v>128</v>
      </c>
      <c r="L7" s="19">
        <v>0</v>
      </c>
      <c r="M7" s="19">
        <v>0.7</v>
      </c>
      <c r="N7" s="19">
        <v>0.1</v>
      </c>
      <c r="O7" s="19">
        <v>0.2</v>
      </c>
      <c r="P7" s="19">
        <v>0</v>
      </c>
      <c r="Q7" s="19">
        <f t="shared" si="0"/>
        <v>1</v>
      </c>
      <c r="S7" s="18">
        <v>12</v>
      </c>
      <c r="T7" s="18" t="s">
        <v>152</v>
      </c>
      <c r="U7" s="20" t="s">
        <v>205</v>
      </c>
      <c r="V7" s="21" t="s">
        <v>153</v>
      </c>
      <c r="W7">
        <v>1531251</v>
      </c>
      <c r="X7" t="s">
        <v>15</v>
      </c>
      <c r="Y7" t="s">
        <v>849</v>
      </c>
      <c r="Z7">
        <v>3.56</v>
      </c>
      <c r="AA7">
        <v>500</v>
      </c>
      <c r="AB7">
        <v>4.41</v>
      </c>
      <c r="AC7">
        <v>5.0000000000000001E-3</v>
      </c>
      <c r="AD7">
        <v>4.41</v>
      </c>
      <c r="AE7">
        <v>1.51</v>
      </c>
      <c r="AF7">
        <v>170.91</v>
      </c>
      <c r="AG7">
        <v>12.81</v>
      </c>
      <c r="AH7">
        <v>187.4</v>
      </c>
      <c r="AI7">
        <v>325</v>
      </c>
      <c r="AJ7">
        <v>220.2</v>
      </c>
      <c r="AK7">
        <v>47.5</v>
      </c>
      <c r="AL7">
        <v>1072</v>
      </c>
      <c r="AM7">
        <v>9.49</v>
      </c>
      <c r="AN7">
        <v>25.8</v>
      </c>
      <c r="AO7">
        <v>0.7</v>
      </c>
      <c r="AP7">
        <v>5.8</v>
      </c>
      <c r="AQ7">
        <v>4.5999999999999996</v>
      </c>
      <c r="AR7">
        <v>53.8</v>
      </c>
      <c r="AS7">
        <v>0.35</v>
      </c>
      <c r="AT7">
        <v>0.71</v>
      </c>
      <c r="AU7">
        <v>0.31</v>
      </c>
      <c r="AV7">
        <v>180</v>
      </c>
      <c r="AW7">
        <v>1.43</v>
      </c>
      <c r="AX7">
        <v>7.2999999999999995E-2</v>
      </c>
      <c r="AY7">
        <v>23.2</v>
      </c>
      <c r="AZ7">
        <v>220.1</v>
      </c>
      <c r="BA7">
        <v>2.82</v>
      </c>
      <c r="BB7">
        <v>320.39999999999998</v>
      </c>
      <c r="BC7">
        <v>0.16600000000000001</v>
      </c>
      <c r="BD7">
        <v>10</v>
      </c>
      <c r="BE7">
        <v>5.17</v>
      </c>
      <c r="BF7">
        <v>1.4970000000000001</v>
      </c>
      <c r="BG7">
        <v>0.35</v>
      </c>
      <c r="BH7">
        <v>0.05</v>
      </c>
      <c r="BI7">
        <v>21.4</v>
      </c>
      <c r="BJ7">
        <v>0.33</v>
      </c>
      <c r="BK7">
        <v>0.13</v>
      </c>
      <c r="BL7">
        <v>106</v>
      </c>
      <c r="BM7">
        <v>1</v>
      </c>
      <c r="BN7">
        <v>0.08</v>
      </c>
      <c r="BO7">
        <v>13.1</v>
      </c>
      <c r="BP7">
        <v>1.97</v>
      </c>
      <c r="BQ7">
        <v>0.1</v>
      </c>
      <c r="BR7">
        <v>0.3</v>
      </c>
      <c r="BS7">
        <v>0.43</v>
      </c>
      <c r="BT7">
        <v>33.299999999999997</v>
      </c>
      <c r="BU7">
        <v>0.7</v>
      </c>
      <c r="BV7">
        <v>0.02</v>
      </c>
      <c r="BW7">
        <v>13</v>
      </c>
      <c r="BX7">
        <v>23.46</v>
      </c>
      <c r="BY7">
        <v>41.7</v>
      </c>
      <c r="BZ7">
        <v>0.08</v>
      </c>
      <c r="CA7">
        <v>1</v>
      </c>
      <c r="CB7">
        <v>1.2</v>
      </c>
      <c r="CC7">
        <v>30</v>
      </c>
      <c r="CD7">
        <v>5</v>
      </c>
      <c r="CE7">
        <v>1</v>
      </c>
    </row>
    <row r="8" spans="1:83" ht="34.200000000000003" thickBot="1" x14ac:dyDescent="0.35">
      <c r="A8" s="135">
        <v>1531252</v>
      </c>
      <c r="B8" s="3" t="s">
        <v>150</v>
      </c>
      <c r="C8" s="4">
        <v>42612</v>
      </c>
      <c r="D8" s="3" t="s">
        <v>256</v>
      </c>
      <c r="E8" s="3" t="s">
        <v>67</v>
      </c>
      <c r="F8" s="18">
        <v>591779</v>
      </c>
      <c r="G8" s="18">
        <v>6802047</v>
      </c>
      <c r="H8" s="3" t="s">
        <v>72</v>
      </c>
      <c r="I8" s="52"/>
      <c r="J8" s="18" t="s">
        <v>151</v>
      </c>
      <c r="K8" s="18" t="s">
        <v>128</v>
      </c>
      <c r="L8" s="19">
        <v>0</v>
      </c>
      <c r="M8" s="19">
        <v>0.45</v>
      </c>
      <c r="N8" s="19">
        <v>0.2</v>
      </c>
      <c r="O8" s="19">
        <v>0.2</v>
      </c>
      <c r="P8" s="19">
        <v>0.15</v>
      </c>
      <c r="Q8" s="19">
        <f t="shared" si="0"/>
        <v>1</v>
      </c>
      <c r="S8" s="18">
        <v>8</v>
      </c>
      <c r="T8" s="18" t="s">
        <v>146</v>
      </c>
      <c r="U8" s="20" t="s">
        <v>203</v>
      </c>
      <c r="V8" s="21" t="s">
        <v>154</v>
      </c>
      <c r="W8">
        <v>1531252</v>
      </c>
      <c r="X8" t="s">
        <v>15</v>
      </c>
      <c r="Y8" t="s">
        <v>849</v>
      </c>
      <c r="Z8">
        <v>3.25</v>
      </c>
      <c r="AA8">
        <v>500</v>
      </c>
      <c r="AB8">
        <v>1.25</v>
      </c>
      <c r="AC8">
        <v>5.0000000000000001E-3</v>
      </c>
      <c r="AD8">
        <v>1.25</v>
      </c>
      <c r="AE8">
        <v>1.18</v>
      </c>
      <c r="AF8">
        <v>200.33</v>
      </c>
      <c r="AG8">
        <v>13.8</v>
      </c>
      <c r="AH8">
        <v>126.8</v>
      </c>
      <c r="AI8">
        <v>315</v>
      </c>
      <c r="AJ8">
        <v>72.2</v>
      </c>
      <c r="AK8">
        <v>17.100000000000001</v>
      </c>
      <c r="AL8">
        <v>295</v>
      </c>
      <c r="AM8">
        <v>3.28</v>
      </c>
      <c r="AN8">
        <v>19.2</v>
      </c>
      <c r="AO8">
        <v>1.5</v>
      </c>
      <c r="AP8">
        <v>5.9</v>
      </c>
      <c r="AQ8">
        <v>1.5</v>
      </c>
      <c r="AR8">
        <v>47</v>
      </c>
      <c r="AS8">
        <v>0.65</v>
      </c>
      <c r="AT8">
        <v>1.2</v>
      </c>
      <c r="AU8">
        <v>0.23</v>
      </c>
      <c r="AV8">
        <v>78</v>
      </c>
      <c r="AW8">
        <v>1.24</v>
      </c>
      <c r="AX8">
        <v>8.3000000000000004E-2</v>
      </c>
      <c r="AY8">
        <v>17.8</v>
      </c>
      <c r="AZ8">
        <v>70.2</v>
      </c>
      <c r="BA8">
        <v>1.1399999999999999</v>
      </c>
      <c r="BB8">
        <v>190.5</v>
      </c>
      <c r="BC8">
        <v>5.8000000000000003E-2</v>
      </c>
      <c r="BD8">
        <v>10</v>
      </c>
      <c r="BE8">
        <v>2.27</v>
      </c>
      <c r="BF8">
        <v>2.4660000000000002</v>
      </c>
      <c r="BG8">
        <v>0.12</v>
      </c>
      <c r="BH8">
        <v>0.05</v>
      </c>
      <c r="BI8">
        <v>9.1</v>
      </c>
      <c r="BJ8">
        <v>0.22</v>
      </c>
      <c r="BK8">
        <v>0.63</v>
      </c>
      <c r="BL8">
        <v>154</v>
      </c>
      <c r="BM8">
        <v>3</v>
      </c>
      <c r="BN8">
        <v>0.02</v>
      </c>
      <c r="BO8">
        <v>7.6</v>
      </c>
      <c r="BP8">
        <v>1.0900000000000001</v>
      </c>
      <c r="BQ8">
        <v>0.05</v>
      </c>
      <c r="BR8">
        <v>0.1</v>
      </c>
      <c r="BS8">
        <v>1.0900000000000001</v>
      </c>
      <c r="BT8">
        <v>13.1</v>
      </c>
      <c r="BU8">
        <v>0.6</v>
      </c>
      <c r="BV8">
        <v>0.02</v>
      </c>
      <c r="BW8">
        <v>5.6</v>
      </c>
      <c r="BX8">
        <v>17.14</v>
      </c>
      <c r="BY8">
        <v>29.7</v>
      </c>
      <c r="BZ8">
        <v>0.02</v>
      </c>
      <c r="CA8">
        <v>7</v>
      </c>
      <c r="CB8">
        <v>0.5</v>
      </c>
      <c r="CC8">
        <v>14.6</v>
      </c>
      <c r="CD8">
        <v>5</v>
      </c>
      <c r="CE8">
        <v>1</v>
      </c>
    </row>
    <row r="9" spans="1:83" ht="34.200000000000003" thickBot="1" x14ac:dyDescent="0.35">
      <c r="A9" s="135">
        <v>1531253</v>
      </c>
      <c r="B9" s="3" t="s">
        <v>150</v>
      </c>
      <c r="C9" s="4">
        <v>42612</v>
      </c>
      <c r="D9" s="3" t="s">
        <v>256</v>
      </c>
      <c r="E9" s="3" t="s">
        <v>67</v>
      </c>
      <c r="F9" s="18">
        <v>591516</v>
      </c>
      <c r="G9" s="18">
        <v>6802009</v>
      </c>
      <c r="H9" s="3" t="s">
        <v>72</v>
      </c>
      <c r="I9" s="52"/>
      <c r="J9" s="18" t="s">
        <v>151</v>
      </c>
      <c r="K9" s="18" t="s">
        <v>128</v>
      </c>
      <c r="L9" s="19">
        <v>0</v>
      </c>
      <c r="M9" s="19">
        <v>0.5</v>
      </c>
      <c r="N9" s="19">
        <v>0.3</v>
      </c>
      <c r="O9" s="19">
        <v>0.1</v>
      </c>
      <c r="P9" s="19">
        <v>0.1</v>
      </c>
      <c r="Q9" s="19">
        <f t="shared" si="0"/>
        <v>1</v>
      </c>
      <c r="S9" s="18">
        <v>8</v>
      </c>
      <c r="T9" s="18" t="s">
        <v>146</v>
      </c>
      <c r="U9" s="20" t="s">
        <v>204</v>
      </c>
      <c r="V9" s="21" t="s">
        <v>154</v>
      </c>
      <c r="W9">
        <v>1531253</v>
      </c>
      <c r="X9" t="s">
        <v>15</v>
      </c>
      <c r="Y9" t="s">
        <v>849</v>
      </c>
      <c r="Z9">
        <v>3.81</v>
      </c>
      <c r="AA9">
        <v>500</v>
      </c>
      <c r="AB9">
        <v>2.35</v>
      </c>
      <c r="AC9">
        <v>5.0000000000000001E-3</v>
      </c>
      <c r="AD9">
        <v>2.35</v>
      </c>
      <c r="AE9">
        <v>2.13</v>
      </c>
      <c r="AF9">
        <v>104.4</v>
      </c>
      <c r="AG9">
        <v>12.98</v>
      </c>
      <c r="AH9">
        <v>263.8</v>
      </c>
      <c r="AI9">
        <v>203</v>
      </c>
      <c r="AJ9">
        <v>158.30000000000001</v>
      </c>
      <c r="AK9">
        <v>51.6</v>
      </c>
      <c r="AL9">
        <v>874</v>
      </c>
      <c r="AM9">
        <v>10.62</v>
      </c>
      <c r="AN9">
        <v>39.200000000000003</v>
      </c>
      <c r="AO9">
        <v>0.6</v>
      </c>
      <c r="AP9">
        <v>2.7</v>
      </c>
      <c r="AQ9">
        <v>2.7</v>
      </c>
      <c r="AR9">
        <v>45.5</v>
      </c>
      <c r="AS9">
        <v>0.56999999999999995</v>
      </c>
      <c r="AT9">
        <v>0.68</v>
      </c>
      <c r="AU9">
        <v>0.26</v>
      </c>
      <c r="AV9">
        <v>174</v>
      </c>
      <c r="AW9">
        <v>0.93</v>
      </c>
      <c r="AX9">
        <v>9.6000000000000002E-2</v>
      </c>
      <c r="AY9">
        <v>18.2</v>
      </c>
      <c r="AZ9">
        <v>164.5</v>
      </c>
      <c r="BA9">
        <v>2.57</v>
      </c>
      <c r="BB9">
        <v>256.5</v>
      </c>
      <c r="BC9">
        <v>0.154</v>
      </c>
      <c r="BD9">
        <v>10</v>
      </c>
      <c r="BE9">
        <v>4.42</v>
      </c>
      <c r="BF9">
        <v>1.665</v>
      </c>
      <c r="BG9">
        <v>0.25</v>
      </c>
      <c r="BH9">
        <v>0.05</v>
      </c>
      <c r="BI9">
        <v>15.6</v>
      </c>
      <c r="BJ9">
        <v>0.19</v>
      </c>
      <c r="BK9">
        <v>0.24</v>
      </c>
      <c r="BL9">
        <v>84</v>
      </c>
      <c r="BM9">
        <v>1.3</v>
      </c>
      <c r="BN9">
        <v>0.04</v>
      </c>
      <c r="BO9">
        <v>12</v>
      </c>
      <c r="BP9">
        <v>1.34</v>
      </c>
      <c r="BQ9">
        <v>0.1</v>
      </c>
      <c r="BR9">
        <v>0.14000000000000001</v>
      </c>
      <c r="BS9">
        <v>0.93</v>
      </c>
      <c r="BT9">
        <v>21.2</v>
      </c>
      <c r="BU9">
        <v>0.7</v>
      </c>
      <c r="BV9">
        <v>0.02</v>
      </c>
      <c r="BW9">
        <v>8.1999999999999993</v>
      </c>
      <c r="BX9">
        <v>16.37</v>
      </c>
      <c r="BY9">
        <v>29</v>
      </c>
      <c r="BZ9">
        <v>0.06</v>
      </c>
      <c r="CA9">
        <v>3</v>
      </c>
      <c r="CB9">
        <v>1</v>
      </c>
      <c r="CC9">
        <v>26</v>
      </c>
      <c r="CD9">
        <v>5</v>
      </c>
      <c r="CE9">
        <v>5</v>
      </c>
    </row>
    <row r="10" spans="1:83" ht="30.6" thickBot="1" x14ac:dyDescent="0.35">
      <c r="A10" s="135">
        <v>1531364</v>
      </c>
      <c r="B10" s="3" t="s">
        <v>71</v>
      </c>
      <c r="C10" s="4">
        <v>42610</v>
      </c>
      <c r="D10" s="3" t="s">
        <v>256</v>
      </c>
      <c r="E10" s="3" t="s">
        <v>65</v>
      </c>
      <c r="F10" s="3">
        <v>591137</v>
      </c>
      <c r="G10" s="3">
        <v>6802233</v>
      </c>
      <c r="H10" s="3" t="s">
        <v>72</v>
      </c>
      <c r="I10" s="51" t="s">
        <v>252</v>
      </c>
      <c r="J10" s="3" t="s">
        <v>244</v>
      </c>
      <c r="K10" s="3" t="s">
        <v>103</v>
      </c>
      <c r="L10" s="11">
        <v>0</v>
      </c>
      <c r="M10" s="11">
        <v>0.9</v>
      </c>
      <c r="N10" s="11">
        <v>0.1</v>
      </c>
      <c r="O10" s="11">
        <v>0</v>
      </c>
      <c r="P10" s="11">
        <v>0</v>
      </c>
      <c r="Q10" s="11">
        <f t="shared" si="0"/>
        <v>1</v>
      </c>
      <c r="R10" s="3" t="s">
        <v>137</v>
      </c>
      <c r="S10" s="3">
        <v>5</v>
      </c>
      <c r="T10" s="9" t="s">
        <v>248</v>
      </c>
      <c r="U10" s="9" t="s">
        <v>249</v>
      </c>
      <c r="V10" s="10"/>
      <c r="W10">
        <v>1531364</v>
      </c>
      <c r="X10" t="s">
        <v>15</v>
      </c>
      <c r="Y10" t="s">
        <v>849</v>
      </c>
      <c r="Z10">
        <v>0.91</v>
      </c>
      <c r="AA10">
        <v>500</v>
      </c>
      <c r="AB10">
        <v>1.75</v>
      </c>
      <c r="AC10">
        <v>5.0000000000000001E-3</v>
      </c>
      <c r="AD10">
        <v>1.75</v>
      </c>
      <c r="AE10">
        <v>1.66</v>
      </c>
      <c r="AF10">
        <v>147.16</v>
      </c>
      <c r="AG10">
        <v>15.67</v>
      </c>
      <c r="AH10">
        <v>255.5</v>
      </c>
      <c r="AI10">
        <v>269</v>
      </c>
      <c r="AJ10">
        <v>270.60000000000002</v>
      </c>
      <c r="AK10">
        <v>64.2</v>
      </c>
      <c r="AL10">
        <v>3948</v>
      </c>
      <c r="AM10">
        <v>9.0299999999999994</v>
      </c>
      <c r="AN10">
        <v>38.1</v>
      </c>
      <c r="AO10">
        <v>0.8</v>
      </c>
      <c r="AP10">
        <v>4.8</v>
      </c>
      <c r="AQ10">
        <v>2</v>
      </c>
      <c r="AR10">
        <v>77.900000000000006</v>
      </c>
      <c r="AS10">
        <v>1.19</v>
      </c>
      <c r="AT10">
        <v>0.75</v>
      </c>
      <c r="AU10">
        <v>0.23</v>
      </c>
      <c r="AV10">
        <v>162</v>
      </c>
      <c r="AW10">
        <v>1.68</v>
      </c>
      <c r="AX10">
        <v>0.14099999999999999</v>
      </c>
      <c r="AY10">
        <v>26.5</v>
      </c>
      <c r="AZ10">
        <v>170</v>
      </c>
      <c r="BA10">
        <v>2.87</v>
      </c>
      <c r="BB10">
        <v>461</v>
      </c>
      <c r="BC10">
        <v>0.122</v>
      </c>
      <c r="BD10">
        <v>10</v>
      </c>
      <c r="BE10">
        <v>4.26</v>
      </c>
      <c r="BF10">
        <v>1.952</v>
      </c>
      <c r="BG10">
        <v>0.24</v>
      </c>
      <c r="BH10">
        <v>0.05</v>
      </c>
      <c r="BI10">
        <v>15.9</v>
      </c>
      <c r="BJ10">
        <v>0.23</v>
      </c>
      <c r="BK10">
        <v>0.32</v>
      </c>
      <c r="BL10">
        <v>99</v>
      </c>
      <c r="BM10">
        <v>2.1</v>
      </c>
      <c r="BN10">
        <v>0.09</v>
      </c>
      <c r="BO10">
        <v>10.4</v>
      </c>
      <c r="BP10">
        <v>1.29</v>
      </c>
      <c r="BQ10">
        <v>0.05</v>
      </c>
      <c r="BR10">
        <v>7.0000000000000007E-2</v>
      </c>
      <c r="BS10">
        <v>0.57999999999999996</v>
      </c>
      <c r="BT10">
        <v>18.3</v>
      </c>
      <c r="BU10">
        <v>0.7</v>
      </c>
      <c r="BV10">
        <v>0.02</v>
      </c>
      <c r="BW10">
        <v>4.5</v>
      </c>
      <c r="BX10">
        <v>32.9</v>
      </c>
      <c r="BY10">
        <v>44.6</v>
      </c>
      <c r="BZ10">
        <v>0.08</v>
      </c>
      <c r="CA10">
        <v>1</v>
      </c>
      <c r="CB10">
        <v>0.7</v>
      </c>
      <c r="CC10">
        <v>27.5</v>
      </c>
      <c r="CD10">
        <v>5</v>
      </c>
      <c r="CE10">
        <v>5</v>
      </c>
    </row>
    <row r="11" spans="1:83" ht="45.6" thickBot="1" x14ac:dyDescent="0.35">
      <c r="A11" s="135">
        <v>1531365</v>
      </c>
      <c r="B11" s="3" t="s">
        <v>71</v>
      </c>
      <c r="C11" s="4">
        <v>42610</v>
      </c>
      <c r="D11" s="3" t="s">
        <v>256</v>
      </c>
      <c r="E11" s="3" t="s">
        <v>65</v>
      </c>
      <c r="F11" s="3">
        <v>590972</v>
      </c>
      <c r="G11" s="3">
        <v>6802184</v>
      </c>
      <c r="H11" s="3" t="s">
        <v>72</v>
      </c>
      <c r="I11" s="51" t="s">
        <v>254</v>
      </c>
      <c r="J11" s="3" t="s">
        <v>244</v>
      </c>
      <c r="K11" s="3" t="s">
        <v>103</v>
      </c>
      <c r="L11" s="11">
        <v>0</v>
      </c>
      <c r="M11" s="11">
        <v>0.8</v>
      </c>
      <c r="N11" s="11">
        <v>0.2</v>
      </c>
      <c r="O11" s="11">
        <v>0</v>
      </c>
      <c r="P11" s="11">
        <v>0</v>
      </c>
      <c r="Q11" s="11">
        <f t="shared" si="0"/>
        <v>1</v>
      </c>
      <c r="R11" s="3" t="s">
        <v>137</v>
      </c>
      <c r="S11" s="3" t="s">
        <v>245</v>
      </c>
      <c r="T11" s="9" t="s">
        <v>246</v>
      </c>
      <c r="U11" s="9" t="s">
        <v>250</v>
      </c>
      <c r="V11" s="10"/>
      <c r="W11">
        <v>1531365</v>
      </c>
      <c r="X11" t="s">
        <v>15</v>
      </c>
      <c r="Y11" t="s">
        <v>849</v>
      </c>
      <c r="Z11">
        <v>1.89</v>
      </c>
      <c r="AA11">
        <v>500</v>
      </c>
      <c r="AB11">
        <v>2.66</v>
      </c>
      <c r="AC11">
        <v>5.0000000000000001E-3</v>
      </c>
      <c r="AD11">
        <v>2.66</v>
      </c>
      <c r="AE11">
        <v>2.15</v>
      </c>
      <c r="AF11">
        <v>135.46</v>
      </c>
      <c r="AG11">
        <v>16.88</v>
      </c>
      <c r="AH11">
        <v>250.9</v>
      </c>
      <c r="AI11">
        <v>225</v>
      </c>
      <c r="AJ11">
        <v>242.8</v>
      </c>
      <c r="AK11">
        <v>53.4</v>
      </c>
      <c r="AL11">
        <v>1649</v>
      </c>
      <c r="AM11">
        <v>9.5500000000000007</v>
      </c>
      <c r="AN11">
        <v>36.1</v>
      </c>
      <c r="AO11">
        <v>0.9</v>
      </c>
      <c r="AP11">
        <v>3.7</v>
      </c>
      <c r="AQ11">
        <v>2.2999999999999998</v>
      </c>
      <c r="AR11">
        <v>68.900000000000006</v>
      </c>
      <c r="AS11">
        <v>0.66</v>
      </c>
      <c r="AT11">
        <v>0.66</v>
      </c>
      <c r="AU11">
        <v>0.3</v>
      </c>
      <c r="AV11">
        <v>181</v>
      </c>
      <c r="AW11">
        <v>1.41</v>
      </c>
      <c r="AX11">
        <v>0.155</v>
      </c>
      <c r="AY11">
        <v>22.1</v>
      </c>
      <c r="AZ11">
        <v>169.4</v>
      </c>
      <c r="BA11">
        <v>2.75</v>
      </c>
      <c r="BB11">
        <v>362</v>
      </c>
      <c r="BC11">
        <v>0.125</v>
      </c>
      <c r="BD11">
        <v>10</v>
      </c>
      <c r="BE11">
        <v>4.92</v>
      </c>
      <c r="BF11">
        <v>1.9359999999999999</v>
      </c>
      <c r="BG11">
        <v>0.27</v>
      </c>
      <c r="BH11">
        <v>0.05</v>
      </c>
      <c r="BI11">
        <v>15.8</v>
      </c>
      <c r="BJ11">
        <v>0.22</v>
      </c>
      <c r="BK11">
        <v>0.32</v>
      </c>
      <c r="BL11">
        <v>80</v>
      </c>
      <c r="BM11">
        <v>1.4</v>
      </c>
      <c r="BN11">
        <v>0.09</v>
      </c>
      <c r="BO11">
        <v>11.5</v>
      </c>
      <c r="BP11">
        <v>1.5</v>
      </c>
      <c r="BQ11">
        <v>0.2</v>
      </c>
      <c r="BR11">
        <v>0.13</v>
      </c>
      <c r="BS11">
        <v>0.86</v>
      </c>
      <c r="BT11">
        <v>22.4</v>
      </c>
      <c r="BU11">
        <v>0.7</v>
      </c>
      <c r="BV11">
        <v>0.02</v>
      </c>
      <c r="BW11">
        <v>5.4</v>
      </c>
      <c r="BX11">
        <v>29.83</v>
      </c>
      <c r="BY11">
        <v>44.8</v>
      </c>
      <c r="BZ11">
        <v>0.08</v>
      </c>
      <c r="CA11">
        <v>0.5</v>
      </c>
      <c r="CB11">
        <v>0.7</v>
      </c>
      <c r="CC11">
        <v>33.799999999999997</v>
      </c>
      <c r="CD11">
        <v>12</v>
      </c>
      <c r="CE11">
        <v>3</v>
      </c>
    </row>
    <row r="12" spans="1:83" ht="30.6" thickBot="1" x14ac:dyDescent="0.35">
      <c r="A12" s="135">
        <v>1531366</v>
      </c>
      <c r="B12" s="3" t="s">
        <v>71</v>
      </c>
      <c r="C12" s="4">
        <v>42610</v>
      </c>
      <c r="D12" s="3" t="s">
        <v>256</v>
      </c>
      <c r="E12" s="3" t="s">
        <v>65</v>
      </c>
      <c r="F12" s="3">
        <v>590841</v>
      </c>
      <c r="G12" s="3">
        <v>6802280</v>
      </c>
      <c r="H12" s="3" t="s">
        <v>72</v>
      </c>
      <c r="I12" s="51" t="s">
        <v>253</v>
      </c>
      <c r="J12" s="3" t="s">
        <v>244</v>
      </c>
      <c r="K12" s="3" t="s">
        <v>103</v>
      </c>
      <c r="L12" s="11">
        <v>0</v>
      </c>
      <c r="M12" s="11">
        <v>0.8</v>
      </c>
      <c r="N12" s="11">
        <v>0.2</v>
      </c>
      <c r="O12" s="11">
        <v>0</v>
      </c>
      <c r="P12" s="11">
        <v>0</v>
      </c>
      <c r="Q12" s="11">
        <f t="shared" si="0"/>
        <v>1</v>
      </c>
      <c r="R12" s="3" t="s">
        <v>137</v>
      </c>
      <c r="S12" s="3">
        <v>5</v>
      </c>
      <c r="T12" s="3" t="s">
        <v>247</v>
      </c>
      <c r="U12" s="3" t="s">
        <v>251</v>
      </c>
      <c r="V12" s="10"/>
      <c r="W12">
        <v>1531366</v>
      </c>
      <c r="X12" t="s">
        <v>15</v>
      </c>
      <c r="Y12" t="s">
        <v>849</v>
      </c>
      <c r="Z12">
        <v>1.47</v>
      </c>
      <c r="AA12">
        <v>500</v>
      </c>
      <c r="AB12">
        <v>3.31</v>
      </c>
      <c r="AC12">
        <v>5.0000000000000001E-3</v>
      </c>
      <c r="AD12">
        <v>3.31</v>
      </c>
      <c r="AE12">
        <v>2.2799999999999998</v>
      </c>
      <c r="AF12">
        <v>133.56</v>
      </c>
      <c r="AG12">
        <v>16.87</v>
      </c>
      <c r="AH12">
        <v>237.6</v>
      </c>
      <c r="AI12">
        <v>154</v>
      </c>
      <c r="AJ12">
        <v>332.3</v>
      </c>
      <c r="AK12">
        <v>79.599999999999994</v>
      </c>
      <c r="AL12">
        <v>4519</v>
      </c>
      <c r="AM12">
        <v>9.41</v>
      </c>
      <c r="AN12">
        <v>43.1</v>
      </c>
      <c r="AO12">
        <v>0.9</v>
      </c>
      <c r="AP12">
        <v>2.7</v>
      </c>
      <c r="AQ12">
        <v>2.2999999999999998</v>
      </c>
      <c r="AR12">
        <v>78.3</v>
      </c>
      <c r="AS12">
        <v>0.87</v>
      </c>
      <c r="AT12">
        <v>0.68</v>
      </c>
      <c r="AU12">
        <v>0.27</v>
      </c>
      <c r="AV12">
        <v>160</v>
      </c>
      <c r="AW12">
        <v>1.43</v>
      </c>
      <c r="AX12">
        <v>0.13900000000000001</v>
      </c>
      <c r="AY12">
        <v>23.1</v>
      </c>
      <c r="AZ12">
        <v>179</v>
      </c>
      <c r="BA12">
        <v>3.24</v>
      </c>
      <c r="BB12">
        <v>446.6</v>
      </c>
      <c r="BC12">
        <v>0.13100000000000001</v>
      </c>
      <c r="BD12">
        <v>10</v>
      </c>
      <c r="BE12">
        <v>4.63</v>
      </c>
      <c r="BF12">
        <v>1.9179999999999999</v>
      </c>
      <c r="BG12">
        <v>0.27</v>
      </c>
      <c r="BH12">
        <v>0.05</v>
      </c>
      <c r="BI12">
        <v>13.5</v>
      </c>
      <c r="BJ12">
        <v>0.26</v>
      </c>
      <c r="BK12">
        <v>0.34</v>
      </c>
      <c r="BL12">
        <v>62</v>
      </c>
      <c r="BM12">
        <v>1.8</v>
      </c>
      <c r="BN12">
        <v>7.0000000000000007E-2</v>
      </c>
      <c r="BO12">
        <v>10.5</v>
      </c>
      <c r="BP12">
        <v>1.63</v>
      </c>
      <c r="BQ12">
        <v>0.1</v>
      </c>
      <c r="BR12">
        <v>0.14000000000000001</v>
      </c>
      <c r="BS12">
        <v>0.7</v>
      </c>
      <c r="BT12">
        <v>23.9</v>
      </c>
      <c r="BU12">
        <v>0.7</v>
      </c>
      <c r="BV12">
        <v>0.02</v>
      </c>
      <c r="BW12">
        <v>5</v>
      </c>
      <c r="BX12">
        <v>24.18</v>
      </c>
      <c r="BY12">
        <v>61.2</v>
      </c>
      <c r="BZ12">
        <v>0.05</v>
      </c>
      <c r="CA12">
        <v>0.5</v>
      </c>
      <c r="CB12">
        <v>1.7</v>
      </c>
      <c r="CC12">
        <v>31.2</v>
      </c>
      <c r="CD12">
        <v>5</v>
      </c>
      <c r="CE12">
        <v>4</v>
      </c>
    </row>
    <row r="13" spans="1:83" ht="30.6" thickBot="1" x14ac:dyDescent="0.35">
      <c r="A13" s="135">
        <v>1531367</v>
      </c>
      <c r="B13" s="3" t="s">
        <v>68</v>
      </c>
      <c r="C13" s="4">
        <v>42614</v>
      </c>
      <c r="D13" s="3" t="s">
        <v>255</v>
      </c>
      <c r="E13" s="3" t="s">
        <v>67</v>
      </c>
      <c r="F13" s="3">
        <v>594858</v>
      </c>
      <c r="G13" s="3">
        <v>6802835</v>
      </c>
      <c r="H13" s="3" t="s">
        <v>72</v>
      </c>
      <c r="I13" s="51" t="s">
        <v>678</v>
      </c>
      <c r="J13" s="3" t="s">
        <v>244</v>
      </c>
      <c r="K13" s="3" t="s">
        <v>225</v>
      </c>
      <c r="L13" s="11">
        <v>0.1</v>
      </c>
      <c r="M13" s="11">
        <v>0.7</v>
      </c>
      <c r="N13" s="11">
        <v>0.2</v>
      </c>
      <c r="O13" s="11">
        <v>0</v>
      </c>
      <c r="P13" s="11">
        <v>0</v>
      </c>
      <c r="Q13" s="11">
        <f t="shared" si="0"/>
        <v>1</v>
      </c>
      <c r="R13" s="3" t="s">
        <v>152</v>
      </c>
      <c r="S13" s="3">
        <v>5</v>
      </c>
      <c r="T13" s="3" t="s">
        <v>257</v>
      </c>
      <c r="U13" s="3" t="s">
        <v>258</v>
      </c>
      <c r="V13" s="10"/>
      <c r="W13">
        <v>1531367</v>
      </c>
      <c r="X13" t="s">
        <v>15</v>
      </c>
      <c r="Y13" t="s">
        <v>849</v>
      </c>
      <c r="Z13">
        <v>1.96</v>
      </c>
      <c r="AA13">
        <v>500</v>
      </c>
      <c r="AB13">
        <v>4.49</v>
      </c>
      <c r="AC13">
        <v>5.0000000000000001E-3</v>
      </c>
      <c r="AD13">
        <v>4.49</v>
      </c>
      <c r="AE13">
        <v>4.7</v>
      </c>
      <c r="AF13">
        <v>92.4</v>
      </c>
      <c r="AG13">
        <v>5.75</v>
      </c>
      <c r="AH13">
        <v>251.6</v>
      </c>
      <c r="AI13">
        <v>253</v>
      </c>
      <c r="AJ13">
        <v>225.2</v>
      </c>
      <c r="AK13">
        <v>77.8</v>
      </c>
      <c r="AL13">
        <v>1402</v>
      </c>
      <c r="AM13">
        <v>11.91</v>
      </c>
      <c r="AN13">
        <v>20.6</v>
      </c>
      <c r="AO13">
        <v>0.4</v>
      </c>
      <c r="AP13">
        <v>2.5</v>
      </c>
      <c r="AQ13">
        <v>1.3</v>
      </c>
      <c r="AR13">
        <v>39.799999999999997</v>
      </c>
      <c r="AS13">
        <v>0.38</v>
      </c>
      <c r="AT13">
        <v>0.4</v>
      </c>
      <c r="AU13">
        <v>0.1</v>
      </c>
      <c r="AV13">
        <v>209</v>
      </c>
      <c r="AW13">
        <v>1.23</v>
      </c>
      <c r="AX13">
        <v>8.5000000000000006E-2</v>
      </c>
      <c r="AY13">
        <v>9.6999999999999993</v>
      </c>
      <c r="AZ13">
        <v>292.5</v>
      </c>
      <c r="BA13">
        <v>5.12</v>
      </c>
      <c r="BB13">
        <v>163.30000000000001</v>
      </c>
      <c r="BC13">
        <v>0.159</v>
      </c>
      <c r="BD13">
        <v>10</v>
      </c>
      <c r="BE13">
        <v>4.91</v>
      </c>
      <c r="BF13">
        <v>1.222</v>
      </c>
      <c r="BG13">
        <v>0.11</v>
      </c>
      <c r="BH13">
        <v>0.05</v>
      </c>
      <c r="BI13">
        <v>17.100000000000001</v>
      </c>
      <c r="BJ13">
        <v>0.12</v>
      </c>
      <c r="BK13">
        <v>0.11</v>
      </c>
      <c r="BL13">
        <v>55</v>
      </c>
      <c r="BM13">
        <v>1.4</v>
      </c>
      <c r="BN13">
        <v>0.08</v>
      </c>
      <c r="BO13">
        <v>11.8</v>
      </c>
      <c r="BP13">
        <v>0.86</v>
      </c>
      <c r="BQ13">
        <v>0.1</v>
      </c>
      <c r="BR13">
        <v>0.17</v>
      </c>
      <c r="BS13">
        <v>0.14000000000000001</v>
      </c>
      <c r="BT13">
        <v>8.9</v>
      </c>
      <c r="BU13">
        <v>0.4</v>
      </c>
      <c r="BV13">
        <v>0.02</v>
      </c>
      <c r="BW13">
        <v>7.2</v>
      </c>
      <c r="BX13">
        <v>13.95</v>
      </c>
      <c r="BY13">
        <v>16.899999999999999</v>
      </c>
      <c r="BZ13">
        <v>0.05</v>
      </c>
      <c r="CA13">
        <v>3</v>
      </c>
      <c r="CB13">
        <v>0.4</v>
      </c>
      <c r="CC13">
        <v>26.7</v>
      </c>
      <c r="CD13">
        <v>5</v>
      </c>
      <c r="CE13">
        <v>9</v>
      </c>
    </row>
    <row r="14" spans="1:83" ht="45.6" thickBot="1" x14ac:dyDescent="0.35">
      <c r="A14" s="135">
        <v>1531368</v>
      </c>
      <c r="B14" s="3" t="s">
        <v>68</v>
      </c>
      <c r="C14" s="4">
        <v>42614</v>
      </c>
      <c r="D14" s="3" t="s">
        <v>255</v>
      </c>
      <c r="E14" s="3" t="s">
        <v>67</v>
      </c>
      <c r="F14" s="3">
        <v>595259</v>
      </c>
      <c r="G14" s="3">
        <v>6802456</v>
      </c>
      <c r="H14" s="3" t="s">
        <v>72</v>
      </c>
      <c r="I14" s="51" t="s">
        <v>679</v>
      </c>
      <c r="J14" s="9" t="s">
        <v>260</v>
      </c>
      <c r="K14" s="3" t="s">
        <v>259</v>
      </c>
      <c r="L14" s="11">
        <v>0</v>
      </c>
      <c r="M14" s="11">
        <v>0.7</v>
      </c>
      <c r="N14" s="11">
        <v>0.3</v>
      </c>
      <c r="O14" s="11">
        <v>0</v>
      </c>
      <c r="P14" s="11">
        <v>0</v>
      </c>
      <c r="Q14" s="11">
        <f t="shared" si="0"/>
        <v>1</v>
      </c>
      <c r="R14" s="3" t="s">
        <v>152</v>
      </c>
      <c r="S14" s="3">
        <v>10</v>
      </c>
      <c r="T14" s="3" t="s">
        <v>261</v>
      </c>
      <c r="U14" s="9" t="s">
        <v>262</v>
      </c>
      <c r="V14" s="10"/>
      <c r="W14">
        <v>1531368</v>
      </c>
      <c r="X14" t="s">
        <v>15</v>
      </c>
      <c r="Y14" t="s">
        <v>849</v>
      </c>
      <c r="Z14">
        <v>2.4700000000000002</v>
      </c>
      <c r="AA14">
        <v>500</v>
      </c>
      <c r="AB14">
        <v>4.05</v>
      </c>
      <c r="AC14">
        <v>5.0000000000000001E-3</v>
      </c>
      <c r="AD14">
        <v>4.05</v>
      </c>
      <c r="AE14">
        <v>3.77</v>
      </c>
      <c r="AF14">
        <v>30.14</v>
      </c>
      <c r="AG14">
        <v>7.9</v>
      </c>
      <c r="AH14">
        <v>293.39999999999998</v>
      </c>
      <c r="AI14">
        <v>115</v>
      </c>
      <c r="AJ14">
        <v>93.8</v>
      </c>
      <c r="AK14">
        <v>67.900000000000006</v>
      </c>
      <c r="AL14">
        <v>4116</v>
      </c>
      <c r="AM14">
        <v>17.57</v>
      </c>
      <c r="AN14">
        <v>72.2</v>
      </c>
      <c r="AO14">
        <v>0.4</v>
      </c>
      <c r="AP14">
        <v>2</v>
      </c>
      <c r="AQ14">
        <v>1.3</v>
      </c>
      <c r="AR14">
        <v>57.5</v>
      </c>
      <c r="AS14">
        <v>0.44</v>
      </c>
      <c r="AT14">
        <v>0.57999999999999996</v>
      </c>
      <c r="AU14">
        <v>0.15</v>
      </c>
      <c r="AV14">
        <v>95</v>
      </c>
      <c r="AW14">
        <v>1.55</v>
      </c>
      <c r="AX14">
        <v>8.5000000000000006E-2</v>
      </c>
      <c r="AY14">
        <v>10.199999999999999</v>
      </c>
      <c r="AZ14">
        <v>90.5</v>
      </c>
      <c r="BA14">
        <v>1.57</v>
      </c>
      <c r="BB14">
        <v>320.89999999999998</v>
      </c>
      <c r="BC14">
        <v>5.5E-2</v>
      </c>
      <c r="BD14">
        <v>10</v>
      </c>
      <c r="BE14">
        <v>2.2999999999999998</v>
      </c>
      <c r="BF14">
        <v>1.5469999999999999</v>
      </c>
      <c r="BG14">
        <v>7.0000000000000007E-2</v>
      </c>
      <c r="BH14">
        <v>0.05</v>
      </c>
      <c r="BI14">
        <v>6.6</v>
      </c>
      <c r="BJ14">
        <v>0.1</v>
      </c>
      <c r="BK14">
        <v>0.21</v>
      </c>
      <c r="BL14">
        <v>63</v>
      </c>
      <c r="BM14">
        <v>1</v>
      </c>
      <c r="BN14">
        <v>0.06</v>
      </c>
      <c r="BO14">
        <v>6.6</v>
      </c>
      <c r="BP14">
        <v>0.81</v>
      </c>
      <c r="BQ14">
        <v>0.2</v>
      </c>
      <c r="BR14">
        <v>0.06</v>
      </c>
      <c r="BS14">
        <v>0.71</v>
      </c>
      <c r="BT14">
        <v>7.5</v>
      </c>
      <c r="BU14">
        <v>0.4</v>
      </c>
      <c r="BV14">
        <v>0.02</v>
      </c>
      <c r="BW14">
        <v>3.5</v>
      </c>
      <c r="BX14">
        <v>8.09</v>
      </c>
      <c r="BY14">
        <v>21.2</v>
      </c>
      <c r="BZ14">
        <v>1E-3</v>
      </c>
      <c r="CA14">
        <v>1</v>
      </c>
      <c r="CB14">
        <v>0.8</v>
      </c>
      <c r="CC14">
        <v>13.4</v>
      </c>
      <c r="CD14">
        <v>5</v>
      </c>
      <c r="CE14">
        <v>1</v>
      </c>
    </row>
    <row r="15" spans="1:83" ht="75.599999999999994" thickBot="1" x14ac:dyDescent="0.35">
      <c r="A15" s="136">
        <v>1531369</v>
      </c>
      <c r="B15" s="7" t="s">
        <v>68</v>
      </c>
      <c r="C15" s="47">
        <v>42614</v>
      </c>
      <c r="D15" s="7" t="s">
        <v>255</v>
      </c>
      <c r="E15" s="7" t="s">
        <v>67</v>
      </c>
      <c r="F15" s="7">
        <v>595438</v>
      </c>
      <c r="G15" s="7">
        <v>6802018</v>
      </c>
      <c r="H15" s="7" t="s">
        <v>72</v>
      </c>
      <c r="I15" s="139" t="s">
        <v>680</v>
      </c>
      <c r="J15" s="7" t="s">
        <v>244</v>
      </c>
      <c r="K15" s="7" t="s">
        <v>266</v>
      </c>
      <c r="L15" s="140">
        <v>0</v>
      </c>
      <c r="M15" s="140">
        <v>0.7</v>
      </c>
      <c r="N15" s="140">
        <v>0.3</v>
      </c>
      <c r="O15" s="140">
        <v>0</v>
      </c>
      <c r="P15" s="140">
        <v>0</v>
      </c>
      <c r="Q15" s="140">
        <f t="shared" si="0"/>
        <v>1</v>
      </c>
      <c r="R15" s="7" t="s">
        <v>152</v>
      </c>
      <c r="S15" s="7">
        <v>20</v>
      </c>
      <c r="T15" s="7" t="s">
        <v>261</v>
      </c>
      <c r="U15" s="141" t="s">
        <v>267</v>
      </c>
      <c r="V15" s="142"/>
      <c r="W15">
        <v>1531369</v>
      </c>
      <c r="X15" t="s">
        <v>15</v>
      </c>
      <c r="Y15" t="s">
        <v>849</v>
      </c>
      <c r="Z15">
        <v>2.72</v>
      </c>
      <c r="AA15">
        <v>500</v>
      </c>
      <c r="AB15">
        <v>1.1299999999999999</v>
      </c>
      <c r="AC15">
        <v>5.0000000000000001E-3</v>
      </c>
      <c r="AD15">
        <v>1.1299999999999999</v>
      </c>
      <c r="AE15">
        <v>0.62</v>
      </c>
      <c r="AF15">
        <v>325.85000000000002</v>
      </c>
      <c r="AG15">
        <v>4.2300000000000004</v>
      </c>
      <c r="AH15">
        <v>109</v>
      </c>
      <c r="AI15">
        <v>393</v>
      </c>
      <c r="AJ15">
        <v>631</v>
      </c>
      <c r="AK15">
        <v>99.3</v>
      </c>
      <c r="AL15">
        <v>1186</v>
      </c>
      <c r="AM15">
        <v>7.05</v>
      </c>
      <c r="AN15">
        <v>42.1</v>
      </c>
      <c r="AO15">
        <v>0.3</v>
      </c>
      <c r="AP15">
        <v>12.9</v>
      </c>
      <c r="AQ15">
        <v>0.6</v>
      </c>
      <c r="AR15">
        <v>36.799999999999997</v>
      </c>
      <c r="AS15">
        <v>0.3</v>
      </c>
      <c r="AT15">
        <v>0.28999999999999998</v>
      </c>
      <c r="AU15">
        <v>0.09</v>
      </c>
      <c r="AV15">
        <v>93</v>
      </c>
      <c r="AW15">
        <v>1.1499999999999999</v>
      </c>
      <c r="AX15">
        <v>5.8999999999999997E-2</v>
      </c>
      <c r="AY15">
        <v>4.5999999999999996</v>
      </c>
      <c r="AZ15">
        <v>554.1</v>
      </c>
      <c r="BA15">
        <v>6.96</v>
      </c>
      <c r="BB15">
        <v>119.7</v>
      </c>
      <c r="BC15">
        <v>4.1000000000000002E-2</v>
      </c>
      <c r="BD15">
        <v>43</v>
      </c>
      <c r="BE15">
        <v>3.07</v>
      </c>
      <c r="BF15">
        <v>2.3740000000000001</v>
      </c>
      <c r="BG15">
        <v>0.12</v>
      </c>
      <c r="BH15">
        <v>0.05</v>
      </c>
      <c r="BI15">
        <v>14.6</v>
      </c>
      <c r="BJ15">
        <v>0.08</v>
      </c>
      <c r="BK15">
        <v>0.4</v>
      </c>
      <c r="BL15">
        <v>43</v>
      </c>
      <c r="BM15">
        <v>0.9</v>
      </c>
      <c r="BN15">
        <v>0.06</v>
      </c>
      <c r="BO15">
        <v>5.9</v>
      </c>
      <c r="BP15">
        <v>1.1599999999999999</v>
      </c>
      <c r="BQ15">
        <v>0.05</v>
      </c>
      <c r="BR15">
        <v>0.08</v>
      </c>
      <c r="BS15">
        <v>0.27</v>
      </c>
      <c r="BT15">
        <v>7.2</v>
      </c>
      <c r="BU15">
        <v>0.2</v>
      </c>
      <c r="BV15">
        <v>0.02</v>
      </c>
      <c r="BW15">
        <v>2.4</v>
      </c>
      <c r="BX15">
        <v>5.91</v>
      </c>
      <c r="BY15">
        <v>11.2</v>
      </c>
      <c r="BZ15">
        <v>0.02</v>
      </c>
      <c r="CA15">
        <v>0.5</v>
      </c>
      <c r="CB15">
        <v>0.5</v>
      </c>
      <c r="CC15">
        <v>29.5</v>
      </c>
      <c r="CD15">
        <v>12</v>
      </c>
      <c r="CE15">
        <v>8</v>
      </c>
    </row>
    <row r="16" spans="1:83" thickBot="1" x14ac:dyDescent="0.35">
      <c r="A16" s="137"/>
      <c r="B16" s="12"/>
      <c r="C16" s="12"/>
      <c r="D16" s="12"/>
      <c r="E16" s="12"/>
      <c r="F16" s="12"/>
      <c r="G16" s="12"/>
      <c r="H16" s="12"/>
      <c r="I16" s="53"/>
      <c r="J16" s="12"/>
      <c r="K16" s="12"/>
      <c r="L16" s="46"/>
      <c r="M16" s="46"/>
      <c r="N16" s="46"/>
      <c r="O16" s="46"/>
      <c r="P16" s="46"/>
      <c r="Q16" s="46"/>
      <c r="R16" s="12"/>
      <c r="S16" s="17"/>
      <c r="T16" s="12"/>
      <c r="U16" s="12"/>
      <c r="V16" s="12"/>
      <c r="W16" s="6"/>
    </row>
    <row r="17" spans="2:23" thickBot="1" x14ac:dyDescent="0.35">
      <c r="B17" s="3"/>
      <c r="C17" s="3"/>
      <c r="D17" s="3"/>
      <c r="E17" s="3"/>
      <c r="F17" s="3"/>
      <c r="G17" s="3"/>
      <c r="H17" s="3"/>
      <c r="I17" s="52"/>
      <c r="J17" s="3"/>
      <c r="K17" s="3"/>
      <c r="L17" s="11"/>
      <c r="M17" s="11"/>
      <c r="N17" s="11"/>
      <c r="O17" s="11"/>
      <c r="P17" s="11"/>
      <c r="Q17" s="11"/>
      <c r="R17" s="3"/>
      <c r="S17" s="3"/>
      <c r="T17" s="3"/>
      <c r="U17" s="3"/>
      <c r="V17" s="3"/>
      <c r="W17" s="6"/>
    </row>
    <row r="18" spans="2:23" thickBot="1" x14ac:dyDescent="0.35">
      <c r="B18" s="3"/>
      <c r="C18" s="3"/>
      <c r="D18" s="3"/>
      <c r="E18" s="3"/>
      <c r="F18" s="3"/>
      <c r="G18" s="3"/>
      <c r="H18" s="3"/>
      <c r="I18" s="52"/>
      <c r="J18" s="3"/>
      <c r="K18" s="3"/>
      <c r="L18" s="11"/>
      <c r="M18" s="11"/>
      <c r="N18" s="11"/>
      <c r="O18" s="11"/>
      <c r="P18" s="11"/>
      <c r="Q18" s="11"/>
      <c r="R18" s="3"/>
      <c r="S18" s="3"/>
      <c r="T18" s="3"/>
      <c r="U18" s="3"/>
      <c r="V18" s="3"/>
      <c r="W18" s="6"/>
    </row>
    <row r="19" spans="2:23" thickBot="1" x14ac:dyDescent="0.35">
      <c r="B19" s="17"/>
      <c r="C19" s="17"/>
      <c r="D19" s="17"/>
      <c r="E19" s="17"/>
      <c r="F19" s="17"/>
      <c r="G19" s="17"/>
      <c r="H19" s="17"/>
      <c r="I19" s="54"/>
      <c r="J19" s="17"/>
      <c r="K19" s="17"/>
      <c r="R19" s="17"/>
      <c r="S19" s="17"/>
      <c r="T19" s="17"/>
      <c r="U19" s="17"/>
      <c r="V19" s="6"/>
      <c r="W19" s="6"/>
    </row>
    <row r="20" spans="2:23" thickBot="1" x14ac:dyDescent="0.35">
      <c r="V20" s="6"/>
      <c r="W20" s="6"/>
    </row>
    <row r="21" spans="2:23" thickBot="1" x14ac:dyDescent="0.35">
      <c r="Q21" s="22"/>
      <c r="V21" s="6"/>
      <c r="W21" s="6"/>
    </row>
    <row r="22" spans="2:23" thickBot="1" x14ac:dyDescent="0.35">
      <c r="V22" s="6"/>
      <c r="W22" s="6"/>
    </row>
    <row r="23" spans="2:23" thickBot="1" x14ac:dyDescent="0.35">
      <c r="V23" s="6"/>
      <c r="W23" s="6"/>
    </row>
    <row r="24" spans="2:23" thickBot="1" x14ac:dyDescent="0.35">
      <c r="V24" s="6"/>
      <c r="W24" s="6"/>
    </row>
    <row r="25" spans="2:23" thickBot="1" x14ac:dyDescent="0.35">
      <c r="V25" s="6"/>
      <c r="W25" s="6"/>
    </row>
    <row r="26" spans="2:23" thickBot="1" x14ac:dyDescent="0.35">
      <c r="V26" s="6"/>
      <c r="W26" s="6"/>
    </row>
    <row r="27" spans="2:23" thickBot="1" x14ac:dyDescent="0.35">
      <c r="V27" s="6"/>
      <c r="W27" s="6"/>
    </row>
  </sheetData>
  <sortState ref="A2:X27">
    <sortCondition ref="A2:A27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41651"/>
  </sheetPr>
  <dimension ref="A1:BP20"/>
  <sheetViews>
    <sheetView tabSelected="1" showRuler="0" topLeftCell="AX1" zoomScale="90" zoomScaleNormal="90" workbookViewId="0">
      <pane ySplit="1" topLeftCell="A2" activePane="bottomLeft" state="frozen"/>
      <selection pane="bottomLeft" activeCell="BO2" sqref="BO2"/>
    </sheetView>
  </sheetViews>
  <sheetFormatPr defaultColWidth="10.69921875" defaultRowHeight="25.8" thickBottom="1" x14ac:dyDescent="0.65"/>
  <cols>
    <col min="1" max="1" width="14.3984375" style="1" bestFit="1" customWidth="1"/>
    <col min="2" max="2" width="15.59765625" style="1" bestFit="1" customWidth="1"/>
    <col min="3" max="3" width="10.796875" style="1" customWidth="1"/>
    <col min="4" max="4" width="6.69921875" style="1" bestFit="1" customWidth="1"/>
    <col min="5" max="5" width="7.69921875" style="1" bestFit="1" customWidth="1"/>
    <col min="6" max="6" width="12.3984375" style="1" bestFit="1" customWidth="1"/>
    <col min="7" max="7" width="14.3984375" style="1" bestFit="1" customWidth="1"/>
    <col min="8" max="8" width="13.3984375" style="1" bestFit="1" customWidth="1"/>
    <col min="9" max="9" width="17.69921875" style="1" bestFit="1" customWidth="1"/>
    <col min="10" max="10" width="7.8984375" style="1" customWidth="1"/>
    <col min="11" max="11" width="8" style="1" customWidth="1"/>
    <col min="12" max="12" width="13.3984375" style="1" bestFit="1" customWidth="1"/>
    <col min="13" max="13" width="58.69921875" style="1" customWidth="1"/>
    <col min="14" max="14" width="14.09765625" style="1" bestFit="1" customWidth="1"/>
    <col min="15" max="16384" width="10.69921875" style="1"/>
  </cols>
  <sheetData>
    <row r="1" spans="1:68" s="60" customFormat="1" ht="16.2" thickBot="1" x14ac:dyDescent="0.35">
      <c r="A1" s="56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685</v>
      </c>
      <c r="K1" s="57" t="s">
        <v>16</v>
      </c>
      <c r="L1" s="57" t="s">
        <v>17</v>
      </c>
      <c r="M1" s="57" t="s">
        <v>18</v>
      </c>
      <c r="N1" s="58" t="s">
        <v>19</v>
      </c>
      <c r="O1" s="110" t="s">
        <v>715</v>
      </c>
      <c r="P1" s="110" t="s">
        <v>216</v>
      </c>
      <c r="Q1" s="111" t="s">
        <v>716</v>
      </c>
      <c r="R1" s="111" t="s">
        <v>717</v>
      </c>
      <c r="S1" s="111" t="s">
        <v>718</v>
      </c>
      <c r="T1" s="111" t="s">
        <v>719</v>
      </c>
      <c r="U1" s="111" t="s">
        <v>720</v>
      </c>
      <c r="V1" s="111" t="s">
        <v>721</v>
      </c>
      <c r="W1" s="111" t="s">
        <v>722</v>
      </c>
      <c r="X1" s="111" t="s">
        <v>723</v>
      </c>
      <c r="Y1" s="111" t="s">
        <v>724</v>
      </c>
      <c r="Z1" s="111" t="s">
        <v>725</v>
      </c>
      <c r="AA1" s="111" t="s">
        <v>726</v>
      </c>
      <c r="AB1" s="111" t="s">
        <v>727</v>
      </c>
      <c r="AC1" s="111" t="s">
        <v>728</v>
      </c>
      <c r="AD1" s="111" t="s">
        <v>729</v>
      </c>
      <c r="AE1" s="111" t="s">
        <v>730</v>
      </c>
      <c r="AF1" s="111" t="s">
        <v>731</v>
      </c>
      <c r="AG1" s="111" t="s">
        <v>732</v>
      </c>
      <c r="AH1" s="111" t="s">
        <v>733</v>
      </c>
      <c r="AI1" s="112" t="s">
        <v>734</v>
      </c>
      <c r="AJ1" s="111" t="s">
        <v>735</v>
      </c>
      <c r="AK1" s="112" t="s">
        <v>736</v>
      </c>
      <c r="AL1" s="111" t="s">
        <v>737</v>
      </c>
      <c r="AM1" s="111" t="s">
        <v>738</v>
      </c>
      <c r="AN1" s="111" t="s">
        <v>739</v>
      </c>
      <c r="AO1" s="111" t="s">
        <v>740</v>
      </c>
      <c r="AP1" s="111" t="s">
        <v>741</v>
      </c>
      <c r="AQ1" s="111" t="s">
        <v>742</v>
      </c>
      <c r="AR1" s="111" t="s">
        <v>743</v>
      </c>
      <c r="AS1" s="111" t="s">
        <v>744</v>
      </c>
      <c r="AT1" s="111" t="s">
        <v>745</v>
      </c>
      <c r="AU1" s="111" t="s">
        <v>746</v>
      </c>
      <c r="AV1" s="111" t="s">
        <v>747</v>
      </c>
      <c r="AW1" s="111" t="s">
        <v>748</v>
      </c>
      <c r="AX1" s="111" t="s">
        <v>749</v>
      </c>
      <c r="AY1" s="111" t="s">
        <v>750</v>
      </c>
      <c r="AZ1" s="111" t="s">
        <v>751</v>
      </c>
      <c r="BA1" s="111" t="s">
        <v>752</v>
      </c>
      <c r="BB1" s="111" t="s">
        <v>753</v>
      </c>
      <c r="BC1" s="111" t="s">
        <v>754</v>
      </c>
      <c r="BD1" s="112" t="s">
        <v>755</v>
      </c>
      <c r="BE1" s="111" t="s">
        <v>756</v>
      </c>
      <c r="BF1" s="111" t="s">
        <v>757</v>
      </c>
      <c r="BG1" s="111" t="s">
        <v>758</v>
      </c>
      <c r="BH1" s="111" t="s">
        <v>759</v>
      </c>
      <c r="BI1" s="111" t="s">
        <v>760</v>
      </c>
      <c r="BJ1" s="111" t="s">
        <v>761</v>
      </c>
      <c r="BK1" s="111" t="s">
        <v>762</v>
      </c>
      <c r="BL1" s="112" t="s">
        <v>763</v>
      </c>
      <c r="BM1" s="112" t="s">
        <v>764</v>
      </c>
      <c r="BN1" s="112" t="s">
        <v>765</v>
      </c>
      <c r="BO1" s="60" t="s">
        <v>1688</v>
      </c>
      <c r="BP1" s="60" t="s">
        <v>1689</v>
      </c>
    </row>
    <row r="2" spans="1:68" s="60" customFormat="1" ht="16.2" thickBot="1" x14ac:dyDescent="0.35">
      <c r="A2" s="61">
        <v>1531254</v>
      </c>
      <c r="B2" s="60" t="s">
        <v>681</v>
      </c>
      <c r="C2" s="106">
        <v>42614</v>
      </c>
      <c r="E2" s="60" t="s">
        <v>242</v>
      </c>
      <c r="F2" s="107">
        <v>592419</v>
      </c>
      <c r="G2" s="107">
        <v>6805758</v>
      </c>
      <c r="I2" s="60" t="s">
        <v>709</v>
      </c>
      <c r="J2" s="60">
        <v>0.5</v>
      </c>
      <c r="M2" s="60" t="s">
        <v>707</v>
      </c>
      <c r="N2" s="62"/>
      <c r="O2" t="s">
        <v>766</v>
      </c>
      <c r="P2" t="s">
        <v>219</v>
      </c>
      <c r="Q2" s="113">
        <v>4.22</v>
      </c>
      <c r="R2" s="113" t="s">
        <v>767</v>
      </c>
      <c r="S2" s="114">
        <v>2</v>
      </c>
      <c r="T2" s="115">
        <v>1</v>
      </c>
      <c r="U2" s="115">
        <v>1.4</v>
      </c>
      <c r="V2" s="115">
        <v>1.4</v>
      </c>
      <c r="W2" s="115">
        <v>65.8</v>
      </c>
      <c r="X2" s="115">
        <v>6</v>
      </c>
      <c r="Y2" s="114">
        <v>14</v>
      </c>
      <c r="Z2" s="115">
        <v>0.1</v>
      </c>
      <c r="AA2" s="115">
        <v>11.1</v>
      </c>
      <c r="AB2" s="115">
        <v>20.5</v>
      </c>
      <c r="AC2" s="114">
        <v>403</v>
      </c>
      <c r="AD2" s="113">
        <v>5.35</v>
      </c>
      <c r="AE2" s="114">
        <v>41</v>
      </c>
      <c r="AF2" s="115">
        <v>0.9</v>
      </c>
      <c r="AG2" s="115">
        <v>2.1</v>
      </c>
      <c r="AH2" s="114">
        <v>211</v>
      </c>
      <c r="AI2" s="113">
        <v>0.1</v>
      </c>
      <c r="AJ2" s="115">
        <v>0.4</v>
      </c>
      <c r="AK2" s="113">
        <v>0.05</v>
      </c>
      <c r="AL2" s="114">
        <v>219</v>
      </c>
      <c r="AM2" s="113">
        <v>2.31</v>
      </c>
      <c r="AN2" s="116">
        <v>0.121</v>
      </c>
      <c r="AO2" s="115">
        <v>12.4</v>
      </c>
      <c r="AP2" s="114">
        <v>30</v>
      </c>
      <c r="AQ2" s="113">
        <v>1.54</v>
      </c>
      <c r="AR2" s="114">
        <v>290</v>
      </c>
      <c r="AS2" s="116">
        <v>0.46899999999999997</v>
      </c>
      <c r="AT2" s="113">
        <v>8.5500000000000007</v>
      </c>
      <c r="AU2" s="116">
        <v>5.0720000000000001</v>
      </c>
      <c r="AV2" s="113">
        <v>0.88</v>
      </c>
      <c r="AW2" s="115">
        <v>0.2</v>
      </c>
      <c r="AX2" s="115">
        <v>42.6</v>
      </c>
      <c r="AY2" s="114">
        <v>26</v>
      </c>
      <c r="AZ2" s="115">
        <v>0.3</v>
      </c>
      <c r="BA2" s="115">
        <v>16.2</v>
      </c>
      <c r="BB2" s="115">
        <v>4.5999999999999996</v>
      </c>
      <c r="BC2" s="115">
        <v>0.3</v>
      </c>
      <c r="BD2" s="113">
        <v>0.5</v>
      </c>
      <c r="BE2" s="114">
        <v>22</v>
      </c>
      <c r="BF2" s="115">
        <v>8.3000000000000007</v>
      </c>
      <c r="BG2" s="115">
        <v>1.2</v>
      </c>
      <c r="BH2" s="115">
        <v>12.9</v>
      </c>
      <c r="BI2" s="115">
        <v>1.4</v>
      </c>
      <c r="BJ2" s="113">
        <v>7.0000000000000007E-2</v>
      </c>
      <c r="BK2" s="116">
        <v>2.5000000000000001E-3</v>
      </c>
      <c r="BL2" s="113">
        <v>0.5</v>
      </c>
      <c r="BM2" s="113">
        <v>0.25</v>
      </c>
      <c r="BN2" s="113">
        <v>0.25</v>
      </c>
      <c r="BO2" s="167">
        <f>SUM(S2+T2+U2)</f>
        <v>4.4000000000000004</v>
      </c>
      <c r="BP2" s="167">
        <f>SUM(AA2+AM2+AP2+AQ2)</f>
        <v>44.949999999999996</v>
      </c>
    </row>
    <row r="3" spans="1:68" s="60" customFormat="1" ht="16.2" thickBot="1" x14ac:dyDescent="0.35">
      <c r="A3" s="61">
        <v>1531255</v>
      </c>
      <c r="B3" s="60" t="s">
        <v>681</v>
      </c>
      <c r="C3" s="106">
        <v>42614</v>
      </c>
      <c r="E3" s="60" t="s">
        <v>242</v>
      </c>
      <c r="F3" s="107">
        <v>592431</v>
      </c>
      <c r="G3" s="107">
        <v>6805766</v>
      </c>
      <c r="I3" s="60" t="s">
        <v>709</v>
      </c>
      <c r="J3" s="60">
        <v>0.4</v>
      </c>
      <c r="M3" s="60" t="s">
        <v>706</v>
      </c>
      <c r="N3" s="62"/>
      <c r="O3" t="s">
        <v>768</v>
      </c>
      <c r="P3" t="s">
        <v>219</v>
      </c>
      <c r="Q3" s="113">
        <v>3.45</v>
      </c>
      <c r="R3" s="113" t="s">
        <v>767</v>
      </c>
      <c r="S3" s="114">
        <v>2</v>
      </c>
      <c r="T3" s="115">
        <v>1.2</v>
      </c>
      <c r="U3" s="115">
        <v>1.4</v>
      </c>
      <c r="V3" s="115">
        <v>1</v>
      </c>
      <c r="W3" s="115">
        <v>149.9</v>
      </c>
      <c r="X3" s="115">
        <v>10.8</v>
      </c>
      <c r="Y3" s="114">
        <v>22</v>
      </c>
      <c r="Z3" s="115">
        <v>0.4</v>
      </c>
      <c r="AA3" s="115">
        <v>16</v>
      </c>
      <c r="AB3" s="115">
        <v>38.299999999999997</v>
      </c>
      <c r="AC3" s="114">
        <v>243</v>
      </c>
      <c r="AD3" s="113">
        <v>8.01</v>
      </c>
      <c r="AE3" s="114">
        <v>50</v>
      </c>
      <c r="AF3" s="115">
        <v>1.1000000000000001</v>
      </c>
      <c r="AG3" s="115">
        <v>1.4</v>
      </c>
      <c r="AH3" s="114">
        <v>238</v>
      </c>
      <c r="AI3" s="113">
        <v>0.05</v>
      </c>
      <c r="AJ3" s="115">
        <v>1.5</v>
      </c>
      <c r="AK3" s="113">
        <v>0.05</v>
      </c>
      <c r="AL3" s="114">
        <v>178</v>
      </c>
      <c r="AM3" s="113">
        <v>0.57999999999999996</v>
      </c>
      <c r="AN3" s="116">
        <v>0.114</v>
      </c>
      <c r="AO3" s="115">
        <v>37.6</v>
      </c>
      <c r="AP3" s="114">
        <v>53</v>
      </c>
      <c r="AQ3" s="113">
        <v>1.64</v>
      </c>
      <c r="AR3" s="114">
        <v>28</v>
      </c>
      <c r="AS3" s="116">
        <v>0.50900000000000001</v>
      </c>
      <c r="AT3" s="113">
        <v>8.1199999999999992</v>
      </c>
      <c r="AU3" s="116">
        <v>3.2509999999999999</v>
      </c>
      <c r="AV3" s="113">
        <v>3.43</v>
      </c>
      <c r="AW3" s="115">
        <v>0.3</v>
      </c>
      <c r="AX3" s="115">
        <v>38.9</v>
      </c>
      <c r="AY3" s="114">
        <v>87</v>
      </c>
      <c r="AZ3" s="115">
        <v>0.8</v>
      </c>
      <c r="BA3" s="115">
        <v>23.6</v>
      </c>
      <c r="BB3" s="115">
        <v>4.0999999999999996</v>
      </c>
      <c r="BC3" s="115">
        <v>0.2</v>
      </c>
      <c r="BD3" s="113">
        <v>1</v>
      </c>
      <c r="BE3" s="114">
        <v>27</v>
      </c>
      <c r="BF3" s="115">
        <v>14.6</v>
      </c>
      <c r="BG3" s="115">
        <v>4</v>
      </c>
      <c r="BH3" s="115">
        <v>63.4</v>
      </c>
      <c r="BI3" s="115">
        <v>1.2</v>
      </c>
      <c r="BJ3" s="113">
        <v>0.06</v>
      </c>
      <c r="BK3" s="116">
        <v>2.5000000000000001E-3</v>
      </c>
      <c r="BL3" s="113">
        <v>1</v>
      </c>
      <c r="BM3" s="113">
        <v>0.25</v>
      </c>
      <c r="BN3" s="113">
        <v>0.25</v>
      </c>
      <c r="BO3" s="167">
        <f t="shared" ref="BO3:BO13" si="0">SUM(S3+T3+U3)</f>
        <v>4.5999999999999996</v>
      </c>
      <c r="BP3" s="167">
        <f t="shared" ref="BP3:BP13" si="1">SUM(AA3+AM3+AP3+AQ3)</f>
        <v>71.22</v>
      </c>
    </row>
    <row r="4" spans="1:68" s="60" customFormat="1" ht="16.2" thickBot="1" x14ac:dyDescent="0.35">
      <c r="A4" s="61">
        <v>1531256</v>
      </c>
      <c r="B4" s="60" t="s">
        <v>681</v>
      </c>
      <c r="C4" s="106">
        <v>42614</v>
      </c>
      <c r="E4" s="60" t="s">
        <v>242</v>
      </c>
      <c r="F4" s="107">
        <v>592444</v>
      </c>
      <c r="G4" s="107">
        <v>6805759</v>
      </c>
      <c r="I4" s="60" t="s">
        <v>709</v>
      </c>
      <c r="J4" s="60">
        <v>0.4</v>
      </c>
      <c r="M4" t="s">
        <v>708</v>
      </c>
      <c r="N4" s="62"/>
      <c r="O4" t="s">
        <v>769</v>
      </c>
      <c r="P4" t="s">
        <v>219</v>
      </c>
      <c r="Q4" s="113">
        <v>4.6500000000000004</v>
      </c>
      <c r="R4" s="113" t="s">
        <v>767</v>
      </c>
      <c r="S4" s="114">
        <v>2</v>
      </c>
      <c r="T4" s="115">
        <v>3.3</v>
      </c>
      <c r="U4" s="115">
        <v>2.6</v>
      </c>
      <c r="V4" s="115">
        <v>4.5</v>
      </c>
      <c r="W4" s="115">
        <v>81.099999999999994</v>
      </c>
      <c r="X4" s="115">
        <v>10.199999999999999</v>
      </c>
      <c r="Y4" s="114">
        <v>27</v>
      </c>
      <c r="Z4" s="115">
        <v>0.4</v>
      </c>
      <c r="AA4" s="115">
        <v>16.399999999999999</v>
      </c>
      <c r="AB4" s="115">
        <v>12.9</v>
      </c>
      <c r="AC4" s="114">
        <v>174</v>
      </c>
      <c r="AD4" s="113">
        <v>5.26</v>
      </c>
      <c r="AE4" s="114">
        <v>118</v>
      </c>
      <c r="AF4" s="115">
        <v>2.6</v>
      </c>
      <c r="AG4" s="115">
        <v>2</v>
      </c>
      <c r="AH4" s="114">
        <v>275</v>
      </c>
      <c r="AI4" s="113">
        <v>0.3</v>
      </c>
      <c r="AJ4" s="115">
        <v>0.6</v>
      </c>
      <c r="AK4" s="113">
        <v>0.05</v>
      </c>
      <c r="AL4" s="114">
        <v>183</v>
      </c>
      <c r="AM4" s="113">
        <v>0.55000000000000004</v>
      </c>
      <c r="AN4" s="116">
        <v>6.8000000000000005E-2</v>
      </c>
      <c r="AO4" s="115">
        <v>3.8</v>
      </c>
      <c r="AP4" s="114">
        <v>43</v>
      </c>
      <c r="AQ4" s="113">
        <v>1.72</v>
      </c>
      <c r="AR4" s="114">
        <v>485</v>
      </c>
      <c r="AS4" s="116">
        <v>0.5</v>
      </c>
      <c r="AT4" s="113">
        <v>9.5299999999999994</v>
      </c>
      <c r="AU4" s="116">
        <v>4.7720000000000002</v>
      </c>
      <c r="AV4" s="113">
        <v>2.17</v>
      </c>
      <c r="AW4" s="115">
        <v>0.2</v>
      </c>
      <c r="AX4" s="115">
        <v>75</v>
      </c>
      <c r="AY4" s="114">
        <v>10</v>
      </c>
      <c r="AZ4" s="115">
        <v>0.3</v>
      </c>
      <c r="BA4" s="115">
        <v>9.4</v>
      </c>
      <c r="BB4" s="115">
        <v>5.0999999999999996</v>
      </c>
      <c r="BC4" s="115">
        <v>0.3</v>
      </c>
      <c r="BD4" s="113">
        <v>0.5</v>
      </c>
      <c r="BE4" s="114">
        <v>20</v>
      </c>
      <c r="BF4" s="115">
        <v>18.8</v>
      </c>
      <c r="BG4" s="115">
        <v>1</v>
      </c>
      <c r="BH4" s="115">
        <v>38.700000000000003</v>
      </c>
      <c r="BI4" s="115">
        <v>2.2999999999999998</v>
      </c>
      <c r="BJ4" s="113">
        <v>2.5000000000000001E-2</v>
      </c>
      <c r="BK4" s="116">
        <v>2.5000000000000001E-3</v>
      </c>
      <c r="BL4" s="113">
        <v>2</v>
      </c>
      <c r="BM4" s="113">
        <v>0.25</v>
      </c>
      <c r="BN4" s="113">
        <v>0.25</v>
      </c>
      <c r="BO4" s="167">
        <f t="shared" si="0"/>
        <v>7.9</v>
      </c>
      <c r="BP4" s="167">
        <f t="shared" si="1"/>
        <v>61.67</v>
      </c>
    </row>
    <row r="5" spans="1:68" s="60" customFormat="1" ht="16.2" thickBot="1" x14ac:dyDescent="0.35">
      <c r="A5" s="61">
        <v>1531257</v>
      </c>
      <c r="B5" s="60" t="s">
        <v>681</v>
      </c>
      <c r="C5" s="106">
        <v>42614</v>
      </c>
      <c r="E5" s="60" t="s">
        <v>242</v>
      </c>
      <c r="F5" s="107">
        <v>592455</v>
      </c>
      <c r="G5" s="107">
        <v>6805760</v>
      </c>
      <c r="I5" s="60" t="s">
        <v>709</v>
      </c>
      <c r="J5" s="60">
        <v>0.4</v>
      </c>
      <c r="M5" s="60" t="s">
        <v>710</v>
      </c>
      <c r="N5" s="62"/>
      <c r="O5" t="s">
        <v>770</v>
      </c>
      <c r="P5" t="s">
        <v>219</v>
      </c>
      <c r="Q5" s="113">
        <v>2.72</v>
      </c>
      <c r="R5" s="113" t="s">
        <v>767</v>
      </c>
      <c r="S5" s="114">
        <v>1</v>
      </c>
      <c r="T5" s="115">
        <v>1.3</v>
      </c>
      <c r="U5" s="115">
        <v>1.5</v>
      </c>
      <c r="V5" s="115">
        <v>3.4</v>
      </c>
      <c r="W5" s="115">
        <v>62.6</v>
      </c>
      <c r="X5" s="115">
        <v>6.4</v>
      </c>
      <c r="Y5" s="114">
        <v>59</v>
      </c>
      <c r="Z5" s="115">
        <v>0.2</v>
      </c>
      <c r="AA5" s="115">
        <v>14.7</v>
      </c>
      <c r="AB5" s="115">
        <v>14.5</v>
      </c>
      <c r="AC5" s="114">
        <v>241</v>
      </c>
      <c r="AD5" s="113">
        <v>6.72</v>
      </c>
      <c r="AE5" s="114">
        <v>56</v>
      </c>
      <c r="AF5" s="115">
        <v>1.5</v>
      </c>
      <c r="AG5" s="115">
        <v>1.7</v>
      </c>
      <c r="AH5" s="114">
        <v>255</v>
      </c>
      <c r="AI5" s="113">
        <v>0.9</v>
      </c>
      <c r="AJ5" s="115">
        <v>0.6</v>
      </c>
      <c r="AK5" s="113">
        <v>0.05</v>
      </c>
      <c r="AL5" s="114">
        <v>189</v>
      </c>
      <c r="AM5" s="113">
        <v>0.87</v>
      </c>
      <c r="AN5" s="116">
        <v>0.17</v>
      </c>
      <c r="AO5" s="115">
        <v>9.6</v>
      </c>
      <c r="AP5" s="114">
        <v>54</v>
      </c>
      <c r="AQ5" s="113">
        <v>1.47</v>
      </c>
      <c r="AR5" s="114">
        <v>205</v>
      </c>
      <c r="AS5" s="116">
        <v>0.49299999999999999</v>
      </c>
      <c r="AT5" s="113">
        <v>9.5500000000000007</v>
      </c>
      <c r="AU5" s="116">
        <v>4.7089999999999996</v>
      </c>
      <c r="AV5" s="113">
        <v>1.83</v>
      </c>
      <c r="AW5" s="115">
        <v>0.2</v>
      </c>
      <c r="AX5" s="115">
        <v>48.3</v>
      </c>
      <c r="AY5" s="114">
        <v>19</v>
      </c>
      <c r="AZ5" s="115">
        <v>0.8</v>
      </c>
      <c r="BA5" s="115">
        <v>14.3</v>
      </c>
      <c r="BB5" s="115">
        <v>4.2</v>
      </c>
      <c r="BC5" s="115">
        <v>0.3</v>
      </c>
      <c r="BD5" s="113">
        <v>0.5</v>
      </c>
      <c r="BE5" s="114">
        <v>24</v>
      </c>
      <c r="BF5" s="115">
        <v>9.6</v>
      </c>
      <c r="BG5" s="115">
        <v>1.2</v>
      </c>
      <c r="BH5" s="115">
        <v>28.5</v>
      </c>
      <c r="BI5" s="115">
        <v>1.5</v>
      </c>
      <c r="BJ5" s="113">
        <v>2.5000000000000001E-2</v>
      </c>
      <c r="BK5" s="116">
        <v>2.5000000000000001E-3</v>
      </c>
      <c r="BL5" s="113">
        <v>0.5</v>
      </c>
      <c r="BM5" s="113">
        <v>0.25</v>
      </c>
      <c r="BN5" s="113">
        <v>0.25</v>
      </c>
      <c r="BO5" s="167">
        <f t="shared" si="0"/>
        <v>3.8</v>
      </c>
      <c r="BP5" s="167">
        <f t="shared" si="1"/>
        <v>71.039999999999992</v>
      </c>
    </row>
    <row r="6" spans="1:68" s="60" customFormat="1" ht="16.2" thickBot="1" x14ac:dyDescent="0.35">
      <c r="A6" s="61">
        <v>1531258</v>
      </c>
      <c r="B6" s="60" t="s">
        <v>681</v>
      </c>
      <c r="C6" s="106">
        <v>42614</v>
      </c>
      <c r="E6" s="60" t="s">
        <v>242</v>
      </c>
      <c r="F6" s="108">
        <v>594226.65976451</v>
      </c>
      <c r="G6" s="108">
        <v>6809551.6086979397</v>
      </c>
      <c r="I6" s="60" t="s">
        <v>709</v>
      </c>
      <c r="J6" s="60">
        <v>0.5</v>
      </c>
      <c r="M6" s="60" t="s">
        <v>690</v>
      </c>
      <c r="N6" s="62"/>
      <c r="O6" t="s">
        <v>771</v>
      </c>
      <c r="P6" t="s">
        <v>219</v>
      </c>
      <c r="Q6" s="113">
        <v>3.39</v>
      </c>
      <c r="R6" s="113" t="s">
        <v>767</v>
      </c>
      <c r="S6" s="114">
        <v>25</v>
      </c>
      <c r="T6" s="115">
        <v>7.1</v>
      </c>
      <c r="U6" s="115">
        <v>9.4</v>
      </c>
      <c r="V6" s="115">
        <v>3.1</v>
      </c>
      <c r="W6" s="115">
        <v>67.099999999999994</v>
      </c>
      <c r="X6" s="115">
        <v>16.100000000000001</v>
      </c>
      <c r="Y6" s="114">
        <v>114</v>
      </c>
      <c r="Z6" s="115">
        <v>0.7</v>
      </c>
      <c r="AA6" s="115">
        <v>63.7</v>
      </c>
      <c r="AB6" s="115">
        <v>28.1</v>
      </c>
      <c r="AC6" s="114">
        <v>912</v>
      </c>
      <c r="AD6" s="113">
        <v>8.43</v>
      </c>
      <c r="AE6" s="114">
        <v>71</v>
      </c>
      <c r="AF6" s="115">
        <v>4.0999999999999996</v>
      </c>
      <c r="AG6" s="115">
        <v>1.3</v>
      </c>
      <c r="AH6" s="114">
        <v>178</v>
      </c>
      <c r="AI6" s="113">
        <v>0.4</v>
      </c>
      <c r="AJ6" s="115">
        <v>4</v>
      </c>
      <c r="AK6" s="113">
        <v>0.1</v>
      </c>
      <c r="AL6" s="114">
        <v>194</v>
      </c>
      <c r="AM6" s="113">
        <v>3.44</v>
      </c>
      <c r="AN6" s="116">
        <v>0.13900000000000001</v>
      </c>
      <c r="AO6" s="115">
        <v>10.8</v>
      </c>
      <c r="AP6" s="114">
        <v>271</v>
      </c>
      <c r="AQ6" s="113">
        <v>2.74</v>
      </c>
      <c r="AR6" s="114">
        <v>72</v>
      </c>
      <c r="AS6" s="116">
        <v>0.32100000000000001</v>
      </c>
      <c r="AT6" s="113">
        <v>5.72</v>
      </c>
      <c r="AU6" s="116">
        <v>1.474</v>
      </c>
      <c r="AV6" s="113">
        <v>0.25</v>
      </c>
      <c r="AW6" s="115">
        <v>0.4</v>
      </c>
      <c r="AX6" s="115">
        <v>20.9</v>
      </c>
      <c r="AY6" s="114">
        <v>22</v>
      </c>
      <c r="AZ6" s="115">
        <v>0.7</v>
      </c>
      <c r="BA6" s="115">
        <v>11.9</v>
      </c>
      <c r="BB6" s="115">
        <v>2.5</v>
      </c>
      <c r="BC6" s="115">
        <v>0.1</v>
      </c>
      <c r="BD6" s="113">
        <v>0.5</v>
      </c>
      <c r="BE6" s="114">
        <v>29</v>
      </c>
      <c r="BF6" s="115">
        <v>21.8</v>
      </c>
      <c r="BG6" s="115">
        <v>4</v>
      </c>
      <c r="BH6" s="115">
        <v>6.3</v>
      </c>
      <c r="BI6" s="115">
        <v>0.8</v>
      </c>
      <c r="BJ6" s="113">
        <v>2.5000000000000001E-2</v>
      </c>
      <c r="BK6" s="116">
        <v>8.0000000000000002E-3</v>
      </c>
      <c r="BL6" s="113">
        <v>3</v>
      </c>
      <c r="BM6" s="113">
        <v>0.25</v>
      </c>
      <c r="BN6" s="113">
        <v>0.25</v>
      </c>
      <c r="BO6" s="167">
        <f t="shared" si="0"/>
        <v>41.5</v>
      </c>
      <c r="BP6" s="167">
        <f t="shared" si="1"/>
        <v>340.88</v>
      </c>
    </row>
    <row r="7" spans="1:68" s="60" customFormat="1" ht="16.2" thickBot="1" x14ac:dyDescent="0.35">
      <c r="A7" s="61">
        <v>1531259</v>
      </c>
      <c r="B7" s="60" t="s">
        <v>681</v>
      </c>
      <c r="C7" s="106">
        <v>42614</v>
      </c>
      <c r="E7" s="60" t="s">
        <v>242</v>
      </c>
      <c r="F7" s="108">
        <v>594212.30698543997</v>
      </c>
      <c r="G7" s="108">
        <v>6809561.9569110498</v>
      </c>
      <c r="I7" s="60" t="s">
        <v>709</v>
      </c>
      <c r="J7" s="60">
        <v>0.4</v>
      </c>
      <c r="M7" s="60" t="s">
        <v>689</v>
      </c>
      <c r="N7" s="62"/>
      <c r="O7" t="s">
        <v>772</v>
      </c>
      <c r="P7" t="s">
        <v>219</v>
      </c>
      <c r="Q7" s="113">
        <v>2.79</v>
      </c>
      <c r="R7" s="113" t="s">
        <v>767</v>
      </c>
      <c r="S7" s="114">
        <v>352</v>
      </c>
      <c r="T7" s="115">
        <v>1.1000000000000001</v>
      </c>
      <c r="U7" s="115">
        <v>1.5</v>
      </c>
      <c r="V7" s="115">
        <v>20.8</v>
      </c>
      <c r="W7" s="115">
        <v>51.5</v>
      </c>
      <c r="X7" s="115">
        <v>5.8</v>
      </c>
      <c r="Y7" s="114">
        <v>51</v>
      </c>
      <c r="Z7" s="115">
        <v>0.2</v>
      </c>
      <c r="AA7" s="115">
        <v>52.3</v>
      </c>
      <c r="AB7" s="115">
        <v>17.5</v>
      </c>
      <c r="AC7" s="114">
        <v>668</v>
      </c>
      <c r="AD7" s="113">
        <v>3.54</v>
      </c>
      <c r="AE7" s="114">
        <v>45</v>
      </c>
      <c r="AF7" s="115">
        <v>2.9</v>
      </c>
      <c r="AG7" s="115">
        <v>3.1</v>
      </c>
      <c r="AH7" s="114">
        <v>163</v>
      </c>
      <c r="AI7" s="113">
        <v>0.4</v>
      </c>
      <c r="AJ7" s="115">
        <v>1.6</v>
      </c>
      <c r="AK7" s="113">
        <v>0.2</v>
      </c>
      <c r="AL7" s="114">
        <v>108</v>
      </c>
      <c r="AM7" s="113">
        <v>2.09</v>
      </c>
      <c r="AN7" s="116">
        <v>7.1999999999999995E-2</v>
      </c>
      <c r="AO7" s="115">
        <v>17.600000000000001</v>
      </c>
      <c r="AP7" s="114">
        <v>46</v>
      </c>
      <c r="AQ7" s="113">
        <v>1.48</v>
      </c>
      <c r="AR7" s="114">
        <v>955</v>
      </c>
      <c r="AS7" s="116">
        <v>0.248</v>
      </c>
      <c r="AT7" s="113">
        <v>7.58</v>
      </c>
      <c r="AU7" s="116">
        <v>2.5830000000000002</v>
      </c>
      <c r="AV7" s="113">
        <v>1.91</v>
      </c>
      <c r="AW7" s="115">
        <v>0.9</v>
      </c>
      <c r="AX7" s="115">
        <v>14.1</v>
      </c>
      <c r="AY7" s="114">
        <v>33</v>
      </c>
      <c r="AZ7" s="115">
        <v>0.6</v>
      </c>
      <c r="BA7" s="115">
        <v>11.8</v>
      </c>
      <c r="BB7" s="115">
        <v>6.4</v>
      </c>
      <c r="BC7" s="115">
        <v>0.4</v>
      </c>
      <c r="BD7" s="113">
        <v>1</v>
      </c>
      <c r="BE7" s="114">
        <v>13</v>
      </c>
      <c r="BF7" s="115">
        <v>14.4</v>
      </c>
      <c r="BG7" s="115">
        <v>0.4</v>
      </c>
      <c r="BH7" s="115">
        <v>51.5</v>
      </c>
      <c r="BI7" s="115">
        <v>0.4</v>
      </c>
      <c r="BJ7" s="113">
        <v>2.5000000000000001E-2</v>
      </c>
      <c r="BK7" s="116">
        <v>4.7E-2</v>
      </c>
      <c r="BL7" s="113">
        <v>2</v>
      </c>
      <c r="BM7" s="113">
        <v>0.25</v>
      </c>
      <c r="BN7" s="113">
        <v>0.6</v>
      </c>
      <c r="BO7" s="167">
        <f t="shared" si="0"/>
        <v>354.6</v>
      </c>
      <c r="BP7" s="167">
        <f t="shared" si="1"/>
        <v>101.87</v>
      </c>
    </row>
    <row r="8" spans="1:68" s="60" customFormat="1" ht="16.2" thickBot="1" x14ac:dyDescent="0.35">
      <c r="A8" s="61">
        <v>1531260</v>
      </c>
      <c r="B8" s="60" t="s">
        <v>681</v>
      </c>
      <c r="C8" s="106">
        <v>42614</v>
      </c>
      <c r="E8" s="60" t="s">
        <v>242</v>
      </c>
      <c r="F8" s="108">
        <v>594214.85404778004</v>
      </c>
      <c r="G8" s="108">
        <v>6809562.8371323301</v>
      </c>
      <c r="I8" s="60" t="s">
        <v>709</v>
      </c>
      <c r="J8" s="60">
        <v>0.8</v>
      </c>
      <c r="M8" s="60" t="s">
        <v>688</v>
      </c>
      <c r="N8" s="62"/>
      <c r="O8" t="s">
        <v>773</v>
      </c>
      <c r="P8" t="s">
        <v>219</v>
      </c>
      <c r="Q8" s="113">
        <v>4.4400000000000004</v>
      </c>
      <c r="R8" s="113" t="s">
        <v>767</v>
      </c>
      <c r="S8" s="114">
        <v>13</v>
      </c>
      <c r="T8" s="115">
        <v>1.7</v>
      </c>
      <c r="U8" s="115">
        <v>2.5</v>
      </c>
      <c r="V8" s="115">
        <v>28.2</v>
      </c>
      <c r="W8" s="115">
        <v>106.6</v>
      </c>
      <c r="X8" s="115">
        <v>14.4</v>
      </c>
      <c r="Y8" s="114">
        <v>92</v>
      </c>
      <c r="Z8" s="115">
        <v>0.2</v>
      </c>
      <c r="AA8" s="115">
        <v>100.6</v>
      </c>
      <c r="AB8" s="115">
        <v>27.9</v>
      </c>
      <c r="AC8" s="114">
        <v>1021</v>
      </c>
      <c r="AD8" s="113">
        <v>4.6900000000000004</v>
      </c>
      <c r="AE8" s="114">
        <v>178</v>
      </c>
      <c r="AF8" s="115">
        <v>3.7</v>
      </c>
      <c r="AG8" s="115">
        <v>1.8</v>
      </c>
      <c r="AH8" s="114">
        <v>129</v>
      </c>
      <c r="AI8" s="113">
        <v>0.9</v>
      </c>
      <c r="AJ8" s="115">
        <v>2</v>
      </c>
      <c r="AK8" s="113">
        <v>0.3</v>
      </c>
      <c r="AL8" s="114">
        <v>195</v>
      </c>
      <c r="AM8" s="113">
        <v>3.87</v>
      </c>
      <c r="AN8" s="116">
        <v>8.6999999999999994E-2</v>
      </c>
      <c r="AO8" s="115">
        <v>11.4</v>
      </c>
      <c r="AP8" s="114">
        <v>62</v>
      </c>
      <c r="AQ8" s="113">
        <v>2.0099999999999998</v>
      </c>
      <c r="AR8" s="114">
        <v>424</v>
      </c>
      <c r="AS8" s="116">
        <v>0.313</v>
      </c>
      <c r="AT8" s="113">
        <v>6.58</v>
      </c>
      <c r="AU8" s="116">
        <v>1.2809999999999999</v>
      </c>
      <c r="AV8" s="113">
        <v>1.68</v>
      </c>
      <c r="AW8" s="115">
        <v>0.8</v>
      </c>
      <c r="AX8" s="115">
        <v>20.3</v>
      </c>
      <c r="AY8" s="114">
        <v>21</v>
      </c>
      <c r="AZ8" s="115">
        <v>0.9</v>
      </c>
      <c r="BA8" s="115">
        <v>13.8</v>
      </c>
      <c r="BB8" s="115">
        <v>4.7</v>
      </c>
      <c r="BC8" s="115">
        <v>0.3</v>
      </c>
      <c r="BD8" s="113">
        <v>0.5</v>
      </c>
      <c r="BE8" s="114">
        <v>20</v>
      </c>
      <c r="BF8" s="115">
        <v>23</v>
      </c>
      <c r="BG8" s="115">
        <v>0.7</v>
      </c>
      <c r="BH8" s="115">
        <v>45.9</v>
      </c>
      <c r="BI8" s="115">
        <v>0.5</v>
      </c>
      <c r="BJ8" s="113">
        <v>2.5000000000000001E-2</v>
      </c>
      <c r="BK8" s="116">
        <v>3.4000000000000002E-2</v>
      </c>
      <c r="BL8" s="113">
        <v>2</v>
      </c>
      <c r="BM8" s="113">
        <v>0.8</v>
      </c>
      <c r="BN8" s="113">
        <v>0.7</v>
      </c>
      <c r="BO8" s="167">
        <f t="shared" si="0"/>
        <v>17.2</v>
      </c>
      <c r="BP8" s="167">
        <f t="shared" si="1"/>
        <v>168.48</v>
      </c>
    </row>
    <row r="9" spans="1:68" s="60" customFormat="1" ht="16.2" thickBot="1" x14ac:dyDescent="0.35">
      <c r="A9" s="61">
        <v>1531261</v>
      </c>
      <c r="B9" s="60" t="s">
        <v>681</v>
      </c>
      <c r="C9" s="106">
        <v>42614</v>
      </c>
      <c r="E9" s="60" t="s">
        <v>242</v>
      </c>
      <c r="F9" s="108">
        <v>594206.00078952999</v>
      </c>
      <c r="G9" s="108">
        <v>6809572.1651089899</v>
      </c>
      <c r="I9" s="60" t="s">
        <v>709</v>
      </c>
      <c r="J9" s="60">
        <v>1.2</v>
      </c>
      <c r="M9" s="60" t="s">
        <v>687</v>
      </c>
      <c r="N9" s="62"/>
      <c r="O9" t="s">
        <v>774</v>
      </c>
      <c r="P9" t="s">
        <v>219</v>
      </c>
      <c r="Q9" s="113">
        <v>4.12</v>
      </c>
      <c r="R9" s="113" t="s">
        <v>767</v>
      </c>
      <c r="S9" s="114">
        <v>12</v>
      </c>
      <c r="T9" s="115">
        <v>2.2000000000000002</v>
      </c>
      <c r="U9" s="115">
        <v>2.8</v>
      </c>
      <c r="V9" s="115">
        <v>15.7</v>
      </c>
      <c r="W9" s="115">
        <v>40.299999999999997</v>
      </c>
      <c r="X9" s="115">
        <v>12.8</v>
      </c>
      <c r="Y9" s="114">
        <v>85</v>
      </c>
      <c r="Z9" s="115">
        <v>0.2</v>
      </c>
      <c r="AA9" s="115">
        <v>28.3</v>
      </c>
      <c r="AB9" s="115">
        <v>14.1</v>
      </c>
      <c r="AC9" s="114">
        <v>760</v>
      </c>
      <c r="AD9" s="113">
        <v>4.4400000000000004</v>
      </c>
      <c r="AE9" s="114">
        <v>155</v>
      </c>
      <c r="AF9" s="115">
        <v>2.5</v>
      </c>
      <c r="AG9" s="115">
        <v>1.7</v>
      </c>
      <c r="AH9" s="114">
        <v>305</v>
      </c>
      <c r="AI9" s="113">
        <v>1</v>
      </c>
      <c r="AJ9" s="115">
        <v>2.4</v>
      </c>
      <c r="AK9" s="113">
        <v>0.05</v>
      </c>
      <c r="AL9" s="114">
        <v>176</v>
      </c>
      <c r="AM9" s="113">
        <v>4.57</v>
      </c>
      <c r="AN9" s="116">
        <v>0.129</v>
      </c>
      <c r="AO9" s="115">
        <v>17.2</v>
      </c>
      <c r="AP9" s="114">
        <v>21</v>
      </c>
      <c r="AQ9" s="113">
        <v>1.43</v>
      </c>
      <c r="AR9" s="114">
        <v>171</v>
      </c>
      <c r="AS9" s="116">
        <v>0.34200000000000003</v>
      </c>
      <c r="AT9" s="113">
        <v>6.72</v>
      </c>
      <c r="AU9" s="116">
        <v>2.4710000000000001</v>
      </c>
      <c r="AV9" s="113">
        <v>1.1000000000000001</v>
      </c>
      <c r="AW9" s="115">
        <v>2.1</v>
      </c>
      <c r="AX9" s="115">
        <v>17.899999999999999</v>
      </c>
      <c r="AY9" s="114">
        <v>32</v>
      </c>
      <c r="AZ9" s="115">
        <v>0.7</v>
      </c>
      <c r="BA9" s="115">
        <v>10.3</v>
      </c>
      <c r="BB9" s="115">
        <v>5.3</v>
      </c>
      <c r="BC9" s="115">
        <v>0.3</v>
      </c>
      <c r="BD9" s="113">
        <v>0.5</v>
      </c>
      <c r="BE9" s="114">
        <v>11</v>
      </c>
      <c r="BF9" s="115">
        <v>19.5</v>
      </c>
      <c r="BG9" s="115">
        <v>1</v>
      </c>
      <c r="BH9" s="115">
        <v>29.6</v>
      </c>
      <c r="BI9" s="115">
        <v>0.6</v>
      </c>
      <c r="BJ9" s="113">
        <v>2.5000000000000001E-2</v>
      </c>
      <c r="BK9" s="116">
        <v>1.4999999999999999E-2</v>
      </c>
      <c r="BL9" s="113">
        <v>2</v>
      </c>
      <c r="BM9" s="113">
        <v>0.7</v>
      </c>
      <c r="BN9" s="113">
        <v>0.25</v>
      </c>
      <c r="BO9" s="167">
        <f t="shared" si="0"/>
        <v>17</v>
      </c>
      <c r="BP9" s="167">
        <f t="shared" si="1"/>
        <v>55.300000000000004</v>
      </c>
    </row>
    <row r="10" spans="1:68" s="60" customFormat="1" ht="16.2" thickBot="1" x14ac:dyDescent="0.35">
      <c r="A10" s="61">
        <v>1531262</v>
      </c>
      <c r="B10" s="60" t="s">
        <v>681</v>
      </c>
      <c r="C10" s="106">
        <v>42614</v>
      </c>
      <c r="E10" s="60" t="s">
        <v>242</v>
      </c>
      <c r="F10" s="108">
        <v>594218.70795789</v>
      </c>
      <c r="G10" s="108">
        <v>6809565.0878137797</v>
      </c>
      <c r="I10" s="60" t="s">
        <v>709</v>
      </c>
      <c r="J10" s="60">
        <v>2</v>
      </c>
      <c r="M10" s="60" t="s">
        <v>686</v>
      </c>
      <c r="N10" s="62"/>
      <c r="O10" t="s">
        <v>775</v>
      </c>
      <c r="P10" t="s">
        <v>219</v>
      </c>
      <c r="Q10" s="113">
        <v>3.37</v>
      </c>
      <c r="R10" s="113" t="s">
        <v>767</v>
      </c>
      <c r="S10" s="114">
        <v>13</v>
      </c>
      <c r="T10" s="115">
        <v>2</v>
      </c>
      <c r="U10" s="115">
        <v>2.9</v>
      </c>
      <c r="V10" s="115">
        <v>40.1</v>
      </c>
      <c r="W10" s="115">
        <v>41.8</v>
      </c>
      <c r="X10" s="115">
        <v>14.4</v>
      </c>
      <c r="Y10" s="114">
        <v>81</v>
      </c>
      <c r="Z10" s="115">
        <v>0.4</v>
      </c>
      <c r="AA10" s="115">
        <v>26</v>
      </c>
      <c r="AB10" s="115">
        <v>12.9</v>
      </c>
      <c r="AC10" s="114">
        <v>442</v>
      </c>
      <c r="AD10" s="113">
        <v>4.42</v>
      </c>
      <c r="AE10" s="114">
        <v>130</v>
      </c>
      <c r="AF10" s="115">
        <v>3.9</v>
      </c>
      <c r="AG10" s="115">
        <v>1.9</v>
      </c>
      <c r="AH10" s="114">
        <v>150</v>
      </c>
      <c r="AI10" s="113">
        <v>1</v>
      </c>
      <c r="AJ10" s="115">
        <v>4.0999999999999996</v>
      </c>
      <c r="AK10" s="113">
        <v>0.05</v>
      </c>
      <c r="AL10" s="114">
        <v>206</v>
      </c>
      <c r="AM10" s="113">
        <v>3.26</v>
      </c>
      <c r="AN10" s="116">
        <v>0.125</v>
      </c>
      <c r="AO10" s="115">
        <v>13.6</v>
      </c>
      <c r="AP10" s="114">
        <v>19</v>
      </c>
      <c r="AQ10" s="113">
        <v>1.32</v>
      </c>
      <c r="AR10" s="114">
        <v>71</v>
      </c>
      <c r="AS10" s="116">
        <v>0.42799999999999999</v>
      </c>
      <c r="AT10" s="113">
        <v>6.13</v>
      </c>
      <c r="AU10" s="116">
        <v>1.5189999999999999</v>
      </c>
      <c r="AV10" s="113">
        <v>1.75</v>
      </c>
      <c r="AW10" s="115">
        <v>1.6</v>
      </c>
      <c r="AX10" s="115">
        <v>33.5</v>
      </c>
      <c r="AY10" s="114">
        <v>27</v>
      </c>
      <c r="AZ10" s="115">
        <v>0.9</v>
      </c>
      <c r="BA10" s="115">
        <v>8.8000000000000007</v>
      </c>
      <c r="BB10" s="115">
        <v>6.8</v>
      </c>
      <c r="BC10" s="115">
        <v>0.4</v>
      </c>
      <c r="BD10" s="113">
        <v>2</v>
      </c>
      <c r="BE10" s="114">
        <v>13</v>
      </c>
      <c r="BF10" s="115">
        <v>16.5</v>
      </c>
      <c r="BG10" s="115">
        <v>1.9</v>
      </c>
      <c r="BH10" s="115">
        <v>43.5</v>
      </c>
      <c r="BI10" s="115">
        <v>0.9</v>
      </c>
      <c r="BJ10" s="113">
        <v>2.5000000000000001E-2</v>
      </c>
      <c r="BK10" s="116">
        <v>8.9999999999999993E-3</v>
      </c>
      <c r="BL10" s="113">
        <v>3</v>
      </c>
      <c r="BM10" s="113">
        <v>0.9</v>
      </c>
      <c r="BN10" s="113">
        <v>1</v>
      </c>
      <c r="BO10" s="167">
        <f t="shared" si="0"/>
        <v>17.899999999999999</v>
      </c>
      <c r="BP10" s="167">
        <f t="shared" si="1"/>
        <v>49.58</v>
      </c>
    </row>
    <row r="11" spans="1:68" s="60" customFormat="1" ht="16.2" thickBot="1" x14ac:dyDescent="0.35">
      <c r="A11" s="61">
        <v>1531263</v>
      </c>
      <c r="B11" s="60" t="s">
        <v>681</v>
      </c>
      <c r="C11" s="106">
        <v>42614</v>
      </c>
      <c r="E11" s="60" t="s">
        <v>242</v>
      </c>
      <c r="F11" s="108">
        <v>594221.00167944003</v>
      </c>
      <c r="G11" s="108">
        <v>6809567.1580961496</v>
      </c>
      <c r="I11" s="60" t="s">
        <v>709</v>
      </c>
      <c r="J11" s="60">
        <v>0.6</v>
      </c>
      <c r="M11" s="60" t="s">
        <v>683</v>
      </c>
      <c r="N11" s="62"/>
      <c r="O11" t="s">
        <v>776</v>
      </c>
      <c r="P11" t="s">
        <v>219</v>
      </c>
      <c r="Q11" s="113">
        <v>2.23</v>
      </c>
      <c r="R11" s="113" t="s">
        <v>767</v>
      </c>
      <c r="S11" s="114">
        <v>14</v>
      </c>
      <c r="T11" s="115">
        <v>2.2000000000000002</v>
      </c>
      <c r="U11" s="115">
        <v>4.5999999999999996</v>
      </c>
      <c r="V11" s="115">
        <v>28.9</v>
      </c>
      <c r="W11" s="115">
        <v>82</v>
      </c>
      <c r="X11" s="115">
        <v>15.2</v>
      </c>
      <c r="Y11" s="114">
        <v>1770</v>
      </c>
      <c r="Z11" s="115">
        <v>0.4</v>
      </c>
      <c r="AA11" s="115">
        <v>40</v>
      </c>
      <c r="AB11" s="115">
        <v>7.8</v>
      </c>
      <c r="AC11" s="114">
        <v>510</v>
      </c>
      <c r="AD11" s="113">
        <v>3.57</v>
      </c>
      <c r="AE11" s="114">
        <v>221</v>
      </c>
      <c r="AF11" s="115">
        <v>3.6</v>
      </c>
      <c r="AG11" s="115">
        <v>2</v>
      </c>
      <c r="AH11" s="114">
        <v>86</v>
      </c>
      <c r="AI11" s="113">
        <v>8.4</v>
      </c>
      <c r="AJ11" s="115">
        <v>3.4</v>
      </c>
      <c r="AK11" s="113">
        <v>0.05</v>
      </c>
      <c r="AL11" s="114">
        <v>134</v>
      </c>
      <c r="AM11" s="113">
        <v>2.39</v>
      </c>
      <c r="AN11" s="116">
        <v>7.9000000000000001E-2</v>
      </c>
      <c r="AO11" s="115">
        <v>14.2</v>
      </c>
      <c r="AP11" s="114">
        <v>20</v>
      </c>
      <c r="AQ11" s="113">
        <v>0.55000000000000004</v>
      </c>
      <c r="AR11" s="114">
        <v>174</v>
      </c>
      <c r="AS11" s="116">
        <v>0.20399999999999999</v>
      </c>
      <c r="AT11" s="113">
        <v>5.59</v>
      </c>
      <c r="AU11" s="116">
        <v>0.54100000000000004</v>
      </c>
      <c r="AV11" s="113">
        <v>2.38</v>
      </c>
      <c r="AW11" s="115">
        <v>0.8</v>
      </c>
      <c r="AX11" s="115">
        <v>19.3</v>
      </c>
      <c r="AY11" s="114">
        <v>26</v>
      </c>
      <c r="AZ11" s="115">
        <v>0.8</v>
      </c>
      <c r="BA11" s="115">
        <v>9.5</v>
      </c>
      <c r="BB11" s="115">
        <v>4</v>
      </c>
      <c r="BC11" s="115">
        <v>0.2</v>
      </c>
      <c r="BD11" s="113">
        <v>2</v>
      </c>
      <c r="BE11" s="114">
        <v>7</v>
      </c>
      <c r="BF11" s="115">
        <v>10.4</v>
      </c>
      <c r="BG11" s="115">
        <v>0.9</v>
      </c>
      <c r="BH11" s="115">
        <v>64.599999999999994</v>
      </c>
      <c r="BI11" s="115">
        <v>0.6</v>
      </c>
      <c r="BJ11" s="113">
        <v>2.5000000000000001E-2</v>
      </c>
      <c r="BK11" s="116">
        <v>1.0999999999999999E-2</v>
      </c>
      <c r="BL11" s="113">
        <v>5</v>
      </c>
      <c r="BM11" s="113">
        <v>0.25</v>
      </c>
      <c r="BN11" s="113">
        <v>0.7</v>
      </c>
      <c r="BO11" s="167">
        <f t="shared" si="0"/>
        <v>20.799999999999997</v>
      </c>
      <c r="BP11" s="167">
        <f t="shared" si="1"/>
        <v>62.94</v>
      </c>
    </row>
    <row r="12" spans="1:68" s="60" customFormat="1" ht="16.2" thickBot="1" x14ac:dyDescent="0.35">
      <c r="A12" s="61">
        <v>1531264</v>
      </c>
      <c r="B12" s="60" t="s">
        <v>714</v>
      </c>
      <c r="C12" s="106">
        <v>42615</v>
      </c>
      <c r="E12" s="60" t="s">
        <v>242</v>
      </c>
      <c r="F12" s="108">
        <v>589990.78795037</v>
      </c>
      <c r="G12" s="108">
        <v>6805916.9674406797</v>
      </c>
      <c r="I12" s="60" t="s">
        <v>713</v>
      </c>
      <c r="J12" s="60" t="s">
        <v>712</v>
      </c>
      <c r="K12" s="60" t="s">
        <v>684</v>
      </c>
      <c r="M12" s="60" t="s">
        <v>682</v>
      </c>
      <c r="N12" s="62"/>
      <c r="O12" t="s">
        <v>777</v>
      </c>
      <c r="P12" t="s">
        <v>219</v>
      </c>
      <c r="Q12" s="113">
        <v>2.33</v>
      </c>
      <c r="R12" s="113" t="s">
        <v>767</v>
      </c>
      <c r="S12" s="114">
        <v>2</v>
      </c>
      <c r="T12" s="115">
        <v>0.7</v>
      </c>
      <c r="U12" s="115">
        <v>1.1000000000000001</v>
      </c>
      <c r="V12" s="115">
        <v>3.4</v>
      </c>
      <c r="W12" s="115">
        <v>38</v>
      </c>
      <c r="X12" s="115">
        <v>6.2</v>
      </c>
      <c r="Y12" s="114">
        <v>15</v>
      </c>
      <c r="Z12" s="115">
        <v>0.3</v>
      </c>
      <c r="AA12" s="115">
        <v>5.0999999999999996</v>
      </c>
      <c r="AB12" s="115">
        <v>6.9</v>
      </c>
      <c r="AC12" s="114">
        <v>856</v>
      </c>
      <c r="AD12" s="113">
        <v>6.29</v>
      </c>
      <c r="AE12" s="114">
        <v>1</v>
      </c>
      <c r="AF12" s="115">
        <v>0.8</v>
      </c>
      <c r="AG12" s="115">
        <v>2</v>
      </c>
      <c r="AH12" s="114">
        <v>200</v>
      </c>
      <c r="AI12" s="113">
        <v>0.1</v>
      </c>
      <c r="AJ12" s="115">
        <v>0.6</v>
      </c>
      <c r="AK12" s="113">
        <v>0.05</v>
      </c>
      <c r="AL12" s="114">
        <v>207</v>
      </c>
      <c r="AM12" s="113">
        <v>1.59</v>
      </c>
      <c r="AN12" s="116">
        <v>0.154</v>
      </c>
      <c r="AO12" s="115">
        <v>5.3</v>
      </c>
      <c r="AP12" s="114">
        <v>36</v>
      </c>
      <c r="AQ12" s="113">
        <v>1.08</v>
      </c>
      <c r="AR12" s="114">
        <v>135</v>
      </c>
      <c r="AS12" s="116">
        <v>0.46800000000000003</v>
      </c>
      <c r="AT12" s="113">
        <v>8.2799999999999994</v>
      </c>
      <c r="AU12" s="116">
        <v>5.3780000000000001</v>
      </c>
      <c r="AV12" s="113">
        <v>1.04</v>
      </c>
      <c r="AW12" s="115">
        <v>0.4</v>
      </c>
      <c r="AX12" s="115">
        <v>41.3</v>
      </c>
      <c r="AY12" s="114">
        <v>11</v>
      </c>
      <c r="AZ12" s="115">
        <v>1</v>
      </c>
      <c r="BA12" s="115">
        <v>8.1999999999999993</v>
      </c>
      <c r="BB12" s="115">
        <v>4.5999999999999996</v>
      </c>
      <c r="BC12" s="115">
        <v>0.3</v>
      </c>
      <c r="BD12" s="113">
        <v>1</v>
      </c>
      <c r="BE12" s="114">
        <v>19</v>
      </c>
      <c r="BF12" s="115">
        <v>11.3</v>
      </c>
      <c r="BG12" s="115">
        <v>1.7</v>
      </c>
      <c r="BH12" s="115">
        <v>12.8</v>
      </c>
      <c r="BI12" s="115">
        <v>1.2</v>
      </c>
      <c r="BJ12" s="113">
        <v>2.5000000000000001E-2</v>
      </c>
      <c r="BK12" s="116">
        <v>2.5000000000000001E-3</v>
      </c>
      <c r="BL12" s="113">
        <v>0.5</v>
      </c>
      <c r="BM12" s="113">
        <v>0.25</v>
      </c>
      <c r="BN12" s="113">
        <v>0.25</v>
      </c>
      <c r="BO12" s="167">
        <f t="shared" si="0"/>
        <v>3.8000000000000003</v>
      </c>
      <c r="BP12" s="167">
        <f t="shared" si="1"/>
        <v>43.769999999999996</v>
      </c>
    </row>
    <row r="13" spans="1:68" s="60" customFormat="1" ht="16.2" thickBot="1" x14ac:dyDescent="0.35">
      <c r="A13" s="61">
        <v>1531265</v>
      </c>
      <c r="B13" s="60" t="s">
        <v>714</v>
      </c>
      <c r="C13" s="106">
        <v>42615</v>
      </c>
      <c r="E13" s="60" t="s">
        <v>242</v>
      </c>
      <c r="F13" s="109">
        <v>589988</v>
      </c>
      <c r="G13" s="109">
        <v>6805909</v>
      </c>
      <c r="I13" s="60" t="s">
        <v>713</v>
      </c>
      <c r="J13" s="60" t="s">
        <v>712</v>
      </c>
      <c r="K13" s="60" t="s">
        <v>684</v>
      </c>
      <c r="M13" s="66" t="s">
        <v>711</v>
      </c>
      <c r="N13" s="62"/>
      <c r="O13" t="s">
        <v>778</v>
      </c>
      <c r="P13" t="s">
        <v>219</v>
      </c>
      <c r="Q13" s="113">
        <v>1.71</v>
      </c>
      <c r="R13" s="113" t="s">
        <v>767</v>
      </c>
      <c r="S13" s="114">
        <v>2</v>
      </c>
      <c r="T13" s="115">
        <v>0.9</v>
      </c>
      <c r="U13" s="115">
        <v>1.3</v>
      </c>
      <c r="V13" s="115">
        <v>0.8</v>
      </c>
      <c r="W13" s="115">
        <v>54.1</v>
      </c>
      <c r="X13" s="115">
        <v>10.1</v>
      </c>
      <c r="Y13" s="114">
        <v>37</v>
      </c>
      <c r="Z13" s="115">
        <v>0.3</v>
      </c>
      <c r="AA13" s="115">
        <v>11.9</v>
      </c>
      <c r="AB13" s="115">
        <v>14.4</v>
      </c>
      <c r="AC13" s="114">
        <v>791</v>
      </c>
      <c r="AD13" s="113">
        <v>5.35</v>
      </c>
      <c r="AE13" s="114">
        <v>5</v>
      </c>
      <c r="AF13" s="115">
        <v>0.7</v>
      </c>
      <c r="AG13" s="115">
        <v>1.8</v>
      </c>
      <c r="AH13" s="114">
        <v>346</v>
      </c>
      <c r="AI13" s="113">
        <v>0.1</v>
      </c>
      <c r="AJ13" s="115">
        <v>0.6</v>
      </c>
      <c r="AK13" s="113">
        <v>0.05</v>
      </c>
      <c r="AL13" s="114">
        <v>246</v>
      </c>
      <c r="AM13" s="113">
        <v>1.57</v>
      </c>
      <c r="AN13" s="116">
        <v>0.11</v>
      </c>
      <c r="AO13" s="115">
        <v>11.7</v>
      </c>
      <c r="AP13" s="114">
        <v>92</v>
      </c>
      <c r="AQ13" s="113">
        <v>2.37</v>
      </c>
      <c r="AR13" s="114">
        <v>677</v>
      </c>
      <c r="AS13" s="116">
        <v>0.56799999999999995</v>
      </c>
      <c r="AT13" s="113">
        <v>10.59</v>
      </c>
      <c r="AU13" s="116">
        <v>3.7919999999999998</v>
      </c>
      <c r="AV13" s="113">
        <v>2</v>
      </c>
      <c r="AW13" s="115">
        <v>0.5</v>
      </c>
      <c r="AX13" s="115">
        <v>30.5</v>
      </c>
      <c r="AY13" s="114">
        <v>25</v>
      </c>
      <c r="AZ13" s="115">
        <v>0.8</v>
      </c>
      <c r="BA13" s="115">
        <v>14</v>
      </c>
      <c r="BB13" s="115">
        <v>5.3</v>
      </c>
      <c r="BC13" s="115">
        <v>0.3</v>
      </c>
      <c r="BD13" s="113">
        <v>0.5</v>
      </c>
      <c r="BE13" s="114">
        <v>38</v>
      </c>
      <c r="BF13" s="115">
        <v>25.3</v>
      </c>
      <c r="BG13" s="115">
        <v>0.7</v>
      </c>
      <c r="BH13" s="115">
        <v>40.4</v>
      </c>
      <c r="BI13" s="115">
        <v>1</v>
      </c>
      <c r="BJ13" s="113">
        <v>0.09</v>
      </c>
      <c r="BK13" s="116">
        <v>2.5000000000000001E-3</v>
      </c>
      <c r="BL13" s="113">
        <v>0.5</v>
      </c>
      <c r="BM13" s="113">
        <v>0.25</v>
      </c>
      <c r="BN13" s="113">
        <v>0.25</v>
      </c>
      <c r="BO13" s="167">
        <f t="shared" si="0"/>
        <v>4.2</v>
      </c>
      <c r="BP13" s="167">
        <f t="shared" si="1"/>
        <v>107.84</v>
      </c>
    </row>
    <row r="14" spans="1:68" s="60" customFormat="1" ht="16.2" thickBot="1" x14ac:dyDescent="0.35">
      <c r="A14" s="61"/>
      <c r="N14" s="62"/>
      <c r="O14" s="59"/>
    </row>
    <row r="15" spans="1:68" s="60" customFormat="1" ht="16.2" thickBot="1" x14ac:dyDescent="0.35">
      <c r="A15" s="61"/>
      <c r="N15" s="62"/>
      <c r="O15" s="59"/>
    </row>
    <row r="16" spans="1:68" s="60" customFormat="1" ht="16.2" thickBot="1" x14ac:dyDescent="0.35">
      <c r="A16" s="61"/>
      <c r="N16" s="62"/>
      <c r="O16" s="59"/>
    </row>
    <row r="17" spans="1:15" s="60" customFormat="1" ht="16.2" thickBot="1" x14ac:dyDescent="0.35">
      <c r="A17" s="61"/>
      <c r="N17" s="62"/>
      <c r="O17" s="59"/>
    </row>
    <row r="18" spans="1:15" s="60" customFormat="1" ht="16.2" thickBot="1" x14ac:dyDescent="0.35">
      <c r="A18" s="61"/>
      <c r="N18" s="62"/>
      <c r="O18" s="59"/>
    </row>
    <row r="19" spans="1:15" s="60" customFormat="1" ht="16.2" thickBot="1" x14ac:dyDescent="0.3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  <c r="O19" s="59"/>
    </row>
    <row r="20" spans="1:15" ht="25.2" x14ac:dyDescent="0.6"/>
  </sheetData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41651"/>
  </sheetPr>
  <dimension ref="A1:CA163"/>
  <sheetViews>
    <sheetView showRuler="0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1" sqref="L11"/>
    </sheetView>
  </sheetViews>
  <sheetFormatPr defaultColWidth="10.69921875" defaultRowHeight="25.8" thickBottom="1" x14ac:dyDescent="0.35"/>
  <cols>
    <col min="1" max="1" width="17.69921875" style="6" customWidth="1"/>
    <col min="2" max="2" width="11.3984375" style="6" bestFit="1" customWidth="1"/>
    <col min="3" max="3" width="8.59765625" style="6" bestFit="1" customWidth="1"/>
    <col min="4" max="4" width="6.69921875" style="6" bestFit="1" customWidth="1"/>
    <col min="5" max="5" width="7.69921875" style="6" bestFit="1" customWidth="1"/>
    <col min="6" max="6" width="15.3984375" style="6" bestFit="1" customWidth="1"/>
    <col min="7" max="7" width="11" style="70" bestFit="1" customWidth="1"/>
    <col min="8" max="8" width="12.5" style="70" bestFit="1" customWidth="1"/>
    <col min="9" max="9" width="13.3984375" style="70" bestFit="1" customWidth="1"/>
    <col min="10" max="10" width="14" style="6" bestFit="1" customWidth="1"/>
    <col min="11" max="11" width="15.09765625" style="6" bestFit="1" customWidth="1"/>
    <col min="12" max="12" width="12.5" style="6" customWidth="1"/>
    <col min="13" max="13" width="11.59765625" style="6" bestFit="1" customWidth="1"/>
    <col min="14" max="14" width="11.5" style="6" bestFit="1" customWidth="1"/>
    <col min="15" max="15" width="7.69921875" style="6" bestFit="1" customWidth="1"/>
    <col min="16" max="16" width="12.69921875" style="6" bestFit="1" customWidth="1"/>
    <col min="17" max="17" width="10.3984375" style="6" bestFit="1" customWidth="1"/>
    <col min="18" max="18" width="12.69921875" style="6" bestFit="1" customWidth="1"/>
    <col min="19" max="19" width="28.3984375" style="6" bestFit="1" customWidth="1"/>
    <col min="20" max="20" width="13.09765625" style="6" bestFit="1" customWidth="1"/>
    <col min="21" max="23" width="10.69921875" style="6"/>
    <col min="24" max="79" width="10.69921875" style="146"/>
    <col min="80" max="16384" width="10.69921875" style="6"/>
  </cols>
  <sheetData>
    <row r="1" spans="1:79" s="44" customFormat="1" ht="63.6" thickBot="1" x14ac:dyDescent="0.35">
      <c r="A1" s="42" t="s">
        <v>239</v>
      </c>
      <c r="B1" s="43" t="s">
        <v>280</v>
      </c>
      <c r="C1" s="43" t="s">
        <v>2</v>
      </c>
      <c r="D1" s="43" t="s">
        <v>3</v>
      </c>
      <c r="E1" s="43" t="s">
        <v>4</v>
      </c>
      <c r="F1" s="43" t="s">
        <v>1</v>
      </c>
      <c r="G1" s="67" t="s">
        <v>5</v>
      </c>
      <c r="H1" s="67" t="s">
        <v>6</v>
      </c>
      <c r="I1" s="143" t="s">
        <v>243</v>
      </c>
      <c r="J1" s="42" t="s">
        <v>24</v>
      </c>
      <c r="K1" s="42" t="s">
        <v>9</v>
      </c>
      <c r="L1" s="42" t="s">
        <v>272</v>
      </c>
      <c r="M1" s="42" t="s">
        <v>273</v>
      </c>
      <c r="N1" s="43" t="s">
        <v>274</v>
      </c>
      <c r="O1" s="42" t="s">
        <v>283</v>
      </c>
      <c r="P1" s="43" t="s">
        <v>276</v>
      </c>
      <c r="Q1" s="43" t="s">
        <v>277</v>
      </c>
      <c r="R1" s="43" t="s">
        <v>278</v>
      </c>
      <c r="S1" s="42" t="s">
        <v>64</v>
      </c>
      <c r="T1" s="42" t="s">
        <v>279</v>
      </c>
      <c r="U1" s="144" t="s">
        <v>715</v>
      </c>
      <c r="V1" s="144" t="s">
        <v>216</v>
      </c>
      <c r="W1" s="144" t="s">
        <v>850</v>
      </c>
      <c r="X1" s="145" t="s">
        <v>796</v>
      </c>
      <c r="Y1" s="145" t="s">
        <v>797</v>
      </c>
      <c r="Z1" s="145" t="s">
        <v>798</v>
      </c>
      <c r="AA1" s="145" t="s">
        <v>799</v>
      </c>
      <c r="AB1" s="145" t="s">
        <v>800</v>
      </c>
      <c r="AC1" s="145" t="s">
        <v>801</v>
      </c>
      <c r="AD1" s="145" t="s">
        <v>802</v>
      </c>
      <c r="AE1" s="145" t="s">
        <v>803</v>
      </c>
      <c r="AF1" s="145" t="s">
        <v>804</v>
      </c>
      <c r="AG1" s="145" t="s">
        <v>805</v>
      </c>
      <c r="AH1" s="145" t="s">
        <v>806</v>
      </c>
      <c r="AI1" s="145" t="s">
        <v>807</v>
      </c>
      <c r="AJ1" s="145" t="s">
        <v>808</v>
      </c>
      <c r="AK1" s="145" t="s">
        <v>809</v>
      </c>
      <c r="AL1" s="145" t="s">
        <v>810</v>
      </c>
      <c r="AM1" s="145" t="s">
        <v>811</v>
      </c>
      <c r="AN1" s="145" t="s">
        <v>812</v>
      </c>
      <c r="AO1" s="145" t="s">
        <v>813</v>
      </c>
      <c r="AP1" s="145" t="s">
        <v>814</v>
      </c>
      <c r="AQ1" s="145" t="s">
        <v>815</v>
      </c>
      <c r="AR1" s="145" t="s">
        <v>816</v>
      </c>
      <c r="AS1" s="145" t="s">
        <v>817</v>
      </c>
      <c r="AT1" s="145" t="s">
        <v>818</v>
      </c>
      <c r="AU1" s="145" t="s">
        <v>819</v>
      </c>
      <c r="AV1" s="145" t="s">
        <v>858</v>
      </c>
      <c r="AW1" s="145" t="s">
        <v>821</v>
      </c>
      <c r="AX1" s="145" t="s">
        <v>822</v>
      </c>
      <c r="AY1" s="145" t="s">
        <v>823</v>
      </c>
      <c r="AZ1" s="145" t="s">
        <v>824</v>
      </c>
      <c r="BA1" s="145" t="s">
        <v>825</v>
      </c>
      <c r="BB1" s="145" t="s">
        <v>826</v>
      </c>
      <c r="BC1" s="145" t="s">
        <v>827</v>
      </c>
      <c r="BD1" s="145" t="s">
        <v>828</v>
      </c>
      <c r="BE1" s="145" t="s">
        <v>829</v>
      </c>
      <c r="BF1" s="145" t="s">
        <v>830</v>
      </c>
      <c r="BG1" s="145" t="s">
        <v>831</v>
      </c>
      <c r="BH1" s="145" t="s">
        <v>832</v>
      </c>
      <c r="BI1" s="145" t="s">
        <v>833</v>
      </c>
      <c r="BJ1" s="145" t="s">
        <v>834</v>
      </c>
      <c r="BK1" s="145" t="s">
        <v>835</v>
      </c>
      <c r="BL1" s="145" t="s">
        <v>836</v>
      </c>
      <c r="BM1" s="145" t="s">
        <v>837</v>
      </c>
      <c r="BN1" s="145" t="s">
        <v>838</v>
      </c>
      <c r="BO1" s="145" t="s">
        <v>839</v>
      </c>
      <c r="BP1" s="145" t="s">
        <v>840</v>
      </c>
      <c r="BQ1" s="145" t="s">
        <v>841</v>
      </c>
      <c r="BR1" s="145" t="s">
        <v>842</v>
      </c>
      <c r="BS1" s="145" t="s">
        <v>843</v>
      </c>
      <c r="BT1" s="145" t="s">
        <v>844</v>
      </c>
      <c r="BU1" s="145" t="s">
        <v>845</v>
      </c>
      <c r="BV1" s="145" t="s">
        <v>846</v>
      </c>
      <c r="BW1" s="145" t="s">
        <v>847</v>
      </c>
      <c r="BX1" s="145" t="s">
        <v>848</v>
      </c>
      <c r="BY1" s="145" t="s">
        <v>851</v>
      </c>
      <c r="BZ1" s="145" t="s">
        <v>852</v>
      </c>
      <c r="CA1" s="145" t="s">
        <v>856</v>
      </c>
    </row>
    <row r="2" spans="1:79" ht="35.4" thickBot="1" x14ac:dyDescent="0.35">
      <c r="A2" s="15">
        <v>1531151</v>
      </c>
      <c r="B2" s="15" t="s">
        <v>241</v>
      </c>
      <c r="C2" s="14">
        <v>42626</v>
      </c>
      <c r="D2" s="15" t="s">
        <v>240</v>
      </c>
      <c r="E2" s="15" t="s">
        <v>242</v>
      </c>
      <c r="F2" s="15" t="s">
        <v>281</v>
      </c>
      <c r="G2" s="68">
        <v>594963</v>
      </c>
      <c r="H2" s="68">
        <v>6801985</v>
      </c>
      <c r="I2" s="68">
        <v>1223</v>
      </c>
      <c r="J2" s="15" t="s">
        <v>275</v>
      </c>
      <c r="K2" s="15"/>
      <c r="L2" s="15">
        <v>0.15</v>
      </c>
      <c r="M2" s="15" t="s">
        <v>282</v>
      </c>
      <c r="N2" s="15" t="s">
        <v>238</v>
      </c>
      <c r="O2" s="15">
        <v>1</v>
      </c>
      <c r="P2" s="49" t="s">
        <v>284</v>
      </c>
      <c r="Q2" s="15"/>
      <c r="R2" s="15"/>
      <c r="S2" s="50" t="s">
        <v>288</v>
      </c>
      <c r="T2" s="15">
        <v>1531126</v>
      </c>
      <c r="U2" s="144" t="s">
        <v>859</v>
      </c>
      <c r="V2" s="144" t="s">
        <v>64</v>
      </c>
      <c r="W2" s="144" t="s">
        <v>860</v>
      </c>
      <c r="X2" s="145" t="s">
        <v>861</v>
      </c>
      <c r="Y2" s="145" t="s">
        <v>862</v>
      </c>
      <c r="Z2" s="145" t="s">
        <v>863</v>
      </c>
      <c r="AA2" s="145" t="s">
        <v>864</v>
      </c>
      <c r="AB2" s="145" t="s">
        <v>865</v>
      </c>
      <c r="AC2" s="145" t="s">
        <v>866</v>
      </c>
      <c r="AD2" s="145" t="s">
        <v>867</v>
      </c>
      <c r="AE2" s="145" t="s">
        <v>868</v>
      </c>
      <c r="AF2" s="145" t="s">
        <v>869</v>
      </c>
      <c r="AG2" s="145" t="s">
        <v>870</v>
      </c>
      <c r="AH2" s="145" t="s">
        <v>871</v>
      </c>
      <c r="AI2" s="145" t="s">
        <v>872</v>
      </c>
      <c r="AJ2" s="145" t="s">
        <v>873</v>
      </c>
      <c r="AK2" s="145" t="s">
        <v>874</v>
      </c>
      <c r="AL2" s="145" t="s">
        <v>875</v>
      </c>
      <c r="AM2" s="145" t="s">
        <v>876</v>
      </c>
      <c r="AN2" s="145" t="s">
        <v>877</v>
      </c>
      <c r="AO2" s="145" t="s">
        <v>878</v>
      </c>
      <c r="AP2" s="145" t="s">
        <v>879</v>
      </c>
      <c r="AQ2" s="145" t="s">
        <v>880</v>
      </c>
      <c r="AR2" s="145" t="s">
        <v>863</v>
      </c>
      <c r="AS2" s="145" t="s">
        <v>881</v>
      </c>
      <c r="AT2" s="145" t="s">
        <v>882</v>
      </c>
      <c r="AU2" s="145" t="s">
        <v>883</v>
      </c>
      <c r="AV2" s="145" t="s">
        <v>884</v>
      </c>
      <c r="AW2" s="145" t="s">
        <v>885</v>
      </c>
      <c r="AX2" s="145" t="s">
        <v>875</v>
      </c>
      <c r="AY2" s="145" t="s">
        <v>886</v>
      </c>
      <c r="AZ2" s="145" t="s">
        <v>887</v>
      </c>
      <c r="BA2" s="145" t="s">
        <v>888</v>
      </c>
      <c r="BB2" s="145" t="s">
        <v>889</v>
      </c>
      <c r="BC2" s="145" t="s">
        <v>877</v>
      </c>
      <c r="BD2" s="145" t="s">
        <v>890</v>
      </c>
      <c r="BE2" s="145" t="s">
        <v>891</v>
      </c>
      <c r="BF2" s="145" t="s">
        <v>892</v>
      </c>
      <c r="BG2" s="145" t="s">
        <v>877</v>
      </c>
      <c r="BH2" s="145" t="s">
        <v>872</v>
      </c>
      <c r="BI2" s="145" t="s">
        <v>893</v>
      </c>
      <c r="BJ2" s="145" t="s">
        <v>871</v>
      </c>
      <c r="BK2" s="145" t="s">
        <v>894</v>
      </c>
      <c r="BL2" s="145" t="s">
        <v>895</v>
      </c>
      <c r="BM2" s="145" t="s">
        <v>896</v>
      </c>
      <c r="BN2" s="145" t="s">
        <v>890</v>
      </c>
      <c r="BO2" s="145" t="s">
        <v>897</v>
      </c>
      <c r="BP2" s="145" t="s">
        <v>898</v>
      </c>
      <c r="BQ2" s="145" t="s">
        <v>899</v>
      </c>
      <c r="BR2" s="145" t="s">
        <v>900</v>
      </c>
      <c r="BS2" s="145" t="s">
        <v>877</v>
      </c>
      <c r="BT2" s="145" t="s">
        <v>901</v>
      </c>
      <c r="BU2" s="145" t="s">
        <v>888</v>
      </c>
      <c r="BV2" s="145" t="s">
        <v>902</v>
      </c>
      <c r="BW2" s="145" t="s">
        <v>903</v>
      </c>
      <c r="BX2" s="145" t="s">
        <v>901</v>
      </c>
      <c r="BY2" s="145">
        <f>SUM(BW2+BX2+AI2)</f>
        <v>1.6</v>
      </c>
      <c r="BZ2" s="145">
        <f>SUM(AP2+AC2+(AT2*10)+AS2)</f>
        <v>6.1099999999999994</v>
      </c>
      <c r="CA2" s="145">
        <f>SUM(X2+AC2+AD2+(AE2/10)+AF2)</f>
        <v>10.329000000000001</v>
      </c>
    </row>
    <row r="3" spans="1:79" ht="35.4" thickBot="1" x14ac:dyDescent="0.35">
      <c r="A3" s="15">
        <v>1531152</v>
      </c>
      <c r="B3" s="15" t="s">
        <v>241</v>
      </c>
      <c r="C3" s="14">
        <v>42626</v>
      </c>
      <c r="D3" s="15" t="s">
        <v>240</v>
      </c>
      <c r="E3" s="15" t="s">
        <v>242</v>
      </c>
      <c r="F3" s="15" t="s">
        <v>285</v>
      </c>
      <c r="G3" s="68">
        <v>594986</v>
      </c>
      <c r="H3" s="68">
        <v>6802025</v>
      </c>
      <c r="I3" s="68">
        <v>1226</v>
      </c>
      <c r="J3" s="15" t="s">
        <v>275</v>
      </c>
      <c r="K3" s="15"/>
      <c r="L3" s="15">
        <v>0.12</v>
      </c>
      <c r="M3" s="15" t="s">
        <v>282</v>
      </c>
      <c r="N3" s="15" t="s">
        <v>238</v>
      </c>
      <c r="O3" s="15">
        <v>1</v>
      </c>
      <c r="P3" s="49" t="s">
        <v>286</v>
      </c>
      <c r="Q3" s="15" t="s">
        <v>154</v>
      </c>
      <c r="R3" s="15" t="s">
        <v>282</v>
      </c>
      <c r="S3" s="50" t="s">
        <v>287</v>
      </c>
      <c r="T3" s="15">
        <v>1531127</v>
      </c>
      <c r="U3" s="144" t="s">
        <v>904</v>
      </c>
      <c r="V3" s="144" t="s">
        <v>64</v>
      </c>
      <c r="W3" s="144" t="s">
        <v>860</v>
      </c>
      <c r="X3" s="145" t="s">
        <v>905</v>
      </c>
      <c r="Y3" s="145" t="s">
        <v>906</v>
      </c>
      <c r="Z3" s="145" t="s">
        <v>907</v>
      </c>
      <c r="AA3" s="145" t="s">
        <v>908</v>
      </c>
      <c r="AB3" s="145" t="s">
        <v>865</v>
      </c>
      <c r="AC3" s="145" t="s">
        <v>896</v>
      </c>
      <c r="AD3" s="145" t="s">
        <v>867</v>
      </c>
      <c r="AE3" s="145" t="s">
        <v>909</v>
      </c>
      <c r="AF3" s="145" t="s">
        <v>910</v>
      </c>
      <c r="AG3" s="145" t="s">
        <v>870</v>
      </c>
      <c r="AH3" s="145" t="s">
        <v>888</v>
      </c>
      <c r="AI3" s="145" t="s">
        <v>872</v>
      </c>
      <c r="AJ3" s="145" t="s">
        <v>873</v>
      </c>
      <c r="AK3" s="145" t="s">
        <v>911</v>
      </c>
      <c r="AL3" s="145" t="s">
        <v>871</v>
      </c>
      <c r="AM3" s="145" t="s">
        <v>895</v>
      </c>
      <c r="AN3" s="145" t="s">
        <v>877</v>
      </c>
      <c r="AO3" s="145" t="s">
        <v>878</v>
      </c>
      <c r="AP3" s="145" t="s">
        <v>912</v>
      </c>
      <c r="AQ3" s="145" t="s">
        <v>913</v>
      </c>
      <c r="AR3" s="145" t="s">
        <v>914</v>
      </c>
      <c r="AS3" s="145" t="s">
        <v>915</v>
      </c>
      <c r="AT3" s="145" t="s">
        <v>916</v>
      </c>
      <c r="AU3" s="145" t="s">
        <v>917</v>
      </c>
      <c r="AV3" s="145" t="s">
        <v>918</v>
      </c>
      <c r="AW3" s="145" t="s">
        <v>919</v>
      </c>
      <c r="AX3" s="145" t="s">
        <v>888</v>
      </c>
      <c r="AY3" s="145" t="s">
        <v>897</v>
      </c>
      <c r="AZ3" s="145" t="s">
        <v>920</v>
      </c>
      <c r="BA3" s="145" t="s">
        <v>888</v>
      </c>
      <c r="BB3" s="145" t="s">
        <v>870</v>
      </c>
      <c r="BC3" s="145" t="s">
        <v>877</v>
      </c>
      <c r="BD3" s="145" t="s">
        <v>871</v>
      </c>
      <c r="BE3" s="145" t="s">
        <v>921</v>
      </c>
      <c r="BF3" s="145" t="s">
        <v>892</v>
      </c>
      <c r="BG3" s="145" t="s">
        <v>877</v>
      </c>
      <c r="BH3" s="145" t="s">
        <v>872</v>
      </c>
      <c r="BI3" s="145" t="s">
        <v>895</v>
      </c>
      <c r="BJ3" s="145" t="s">
        <v>871</v>
      </c>
      <c r="BK3" s="145" t="s">
        <v>922</v>
      </c>
      <c r="BL3" s="145" t="s">
        <v>895</v>
      </c>
      <c r="BM3" s="145" t="s">
        <v>878</v>
      </c>
      <c r="BN3" s="145" t="s">
        <v>877</v>
      </c>
      <c r="BO3" s="145" t="s">
        <v>897</v>
      </c>
      <c r="BP3" s="145" t="s">
        <v>901</v>
      </c>
      <c r="BQ3" s="145" t="s">
        <v>923</v>
      </c>
      <c r="BR3" s="145" t="s">
        <v>924</v>
      </c>
      <c r="BS3" s="145" t="s">
        <v>877</v>
      </c>
      <c r="BT3" s="145" t="s">
        <v>901</v>
      </c>
      <c r="BU3" s="145" t="s">
        <v>888</v>
      </c>
      <c r="BV3" s="145" t="s">
        <v>925</v>
      </c>
      <c r="BW3" s="145" t="s">
        <v>903</v>
      </c>
      <c r="BX3" s="145" t="s">
        <v>901</v>
      </c>
      <c r="BY3" s="145">
        <f t="shared" ref="BY3:BY66" si="0">SUM(BW3+BX3+AI3)</f>
        <v>1.6</v>
      </c>
      <c r="BZ3" s="145">
        <f t="shared" ref="BZ3:BZ66" si="1">SUM(AP3+AC3+(AT3*10)+AS3)</f>
        <v>6.83</v>
      </c>
      <c r="CA3" s="145">
        <f t="shared" ref="CA3:CA66" si="2">SUM(X3+AC3+AD3+(AE3/10)+AF3)</f>
        <v>8.9700000000000006</v>
      </c>
    </row>
    <row r="4" spans="1:79" ht="35.4" thickBot="1" x14ac:dyDescent="0.35">
      <c r="A4" s="15">
        <v>1531153</v>
      </c>
      <c r="B4" s="15" t="s">
        <v>241</v>
      </c>
      <c r="C4" s="14">
        <v>42626</v>
      </c>
      <c r="D4" s="15" t="s">
        <v>240</v>
      </c>
      <c r="E4" s="15" t="s">
        <v>242</v>
      </c>
      <c r="F4" s="15" t="s">
        <v>289</v>
      </c>
      <c r="G4" s="68">
        <v>595018</v>
      </c>
      <c r="H4" s="68">
        <v>6802065</v>
      </c>
      <c r="I4" s="68"/>
      <c r="J4" s="15" t="s">
        <v>275</v>
      </c>
      <c r="K4" s="15"/>
      <c r="L4" s="15">
        <v>0.12</v>
      </c>
      <c r="M4" s="15" t="s">
        <v>290</v>
      </c>
      <c r="N4" s="15" t="s">
        <v>238</v>
      </c>
      <c r="O4" s="15">
        <v>1</v>
      </c>
      <c r="P4" s="49" t="s">
        <v>291</v>
      </c>
      <c r="Q4" s="15" t="s">
        <v>138</v>
      </c>
      <c r="R4" s="15" t="s">
        <v>282</v>
      </c>
      <c r="S4" s="50" t="s">
        <v>292</v>
      </c>
      <c r="T4" s="15">
        <v>1531128</v>
      </c>
      <c r="U4" s="144" t="s">
        <v>926</v>
      </c>
      <c r="V4" s="144" t="s">
        <v>64</v>
      </c>
      <c r="W4" s="144" t="s">
        <v>860</v>
      </c>
      <c r="X4" s="145" t="s">
        <v>861</v>
      </c>
      <c r="Y4" s="145" t="s">
        <v>927</v>
      </c>
      <c r="Z4" s="145" t="s">
        <v>928</v>
      </c>
      <c r="AA4" s="145" t="s">
        <v>929</v>
      </c>
      <c r="AB4" s="145" t="s">
        <v>930</v>
      </c>
      <c r="AC4" s="145" t="s">
        <v>931</v>
      </c>
      <c r="AD4" s="145" t="s">
        <v>932</v>
      </c>
      <c r="AE4" s="145" t="s">
        <v>933</v>
      </c>
      <c r="AF4" s="145" t="s">
        <v>934</v>
      </c>
      <c r="AG4" s="145" t="s">
        <v>901</v>
      </c>
      <c r="AH4" s="145" t="s">
        <v>888</v>
      </c>
      <c r="AI4" s="145" t="s">
        <v>872</v>
      </c>
      <c r="AJ4" s="145" t="s">
        <v>935</v>
      </c>
      <c r="AK4" s="145" t="s">
        <v>936</v>
      </c>
      <c r="AL4" s="145" t="s">
        <v>876</v>
      </c>
      <c r="AM4" s="145" t="s">
        <v>873</v>
      </c>
      <c r="AN4" s="145" t="s">
        <v>877</v>
      </c>
      <c r="AO4" s="145" t="s">
        <v>937</v>
      </c>
      <c r="AP4" s="145" t="s">
        <v>938</v>
      </c>
      <c r="AQ4" s="145" t="s">
        <v>939</v>
      </c>
      <c r="AR4" s="145" t="s">
        <v>940</v>
      </c>
      <c r="AS4" s="145" t="s">
        <v>915</v>
      </c>
      <c r="AT4" s="145" t="s">
        <v>941</v>
      </c>
      <c r="AU4" s="145" t="s">
        <v>942</v>
      </c>
      <c r="AV4" s="145" t="s">
        <v>943</v>
      </c>
      <c r="AW4" s="145" t="s">
        <v>919</v>
      </c>
      <c r="AX4" s="145" t="s">
        <v>876</v>
      </c>
      <c r="AY4" s="145" t="s">
        <v>897</v>
      </c>
      <c r="AZ4" s="145" t="s">
        <v>892</v>
      </c>
      <c r="BA4" s="145" t="s">
        <v>888</v>
      </c>
      <c r="BB4" s="145" t="s">
        <v>901</v>
      </c>
      <c r="BC4" s="145" t="s">
        <v>877</v>
      </c>
      <c r="BD4" s="145" t="s">
        <v>871</v>
      </c>
      <c r="BE4" s="145" t="s">
        <v>944</v>
      </c>
      <c r="BF4" s="145" t="s">
        <v>870</v>
      </c>
      <c r="BG4" s="145" t="s">
        <v>877</v>
      </c>
      <c r="BH4" s="145" t="s">
        <v>892</v>
      </c>
      <c r="BI4" s="145" t="s">
        <v>945</v>
      </c>
      <c r="BJ4" s="145" t="s">
        <v>875</v>
      </c>
      <c r="BK4" s="145" t="s">
        <v>890</v>
      </c>
      <c r="BL4" s="145" t="s">
        <v>945</v>
      </c>
      <c r="BM4" s="145" t="s">
        <v>946</v>
      </c>
      <c r="BN4" s="145" t="s">
        <v>877</v>
      </c>
      <c r="BO4" s="145" t="s">
        <v>886</v>
      </c>
      <c r="BP4" s="145" t="s">
        <v>947</v>
      </c>
      <c r="BQ4" s="145" t="s">
        <v>948</v>
      </c>
      <c r="BR4" s="145" t="s">
        <v>949</v>
      </c>
      <c r="BS4" s="145" t="s">
        <v>877</v>
      </c>
      <c r="BT4" s="145" t="s">
        <v>901</v>
      </c>
      <c r="BU4" s="145" t="s">
        <v>888</v>
      </c>
      <c r="BV4" s="145" t="s">
        <v>950</v>
      </c>
      <c r="BW4" s="145" t="s">
        <v>903</v>
      </c>
      <c r="BX4" s="145" t="s">
        <v>901</v>
      </c>
      <c r="BY4" s="145">
        <f t="shared" si="0"/>
        <v>1.6</v>
      </c>
      <c r="BZ4" s="145">
        <f t="shared" si="1"/>
        <v>7.6</v>
      </c>
      <c r="CA4" s="145">
        <f t="shared" si="2"/>
        <v>15.795999999999999</v>
      </c>
    </row>
    <row r="5" spans="1:79" thickBot="1" x14ac:dyDescent="0.35">
      <c r="A5" s="15">
        <v>1531154</v>
      </c>
      <c r="B5" s="15" t="s">
        <v>241</v>
      </c>
      <c r="C5" s="14">
        <v>42626</v>
      </c>
      <c r="D5" s="15" t="s">
        <v>240</v>
      </c>
      <c r="E5" s="15" t="s">
        <v>242</v>
      </c>
      <c r="F5" s="15" t="s">
        <v>293</v>
      </c>
      <c r="G5" s="68">
        <v>595046</v>
      </c>
      <c r="H5" s="68">
        <v>6802093</v>
      </c>
      <c r="I5" s="68">
        <v>1223</v>
      </c>
      <c r="J5" s="15" t="s">
        <v>275</v>
      </c>
      <c r="K5" s="15"/>
      <c r="L5" s="15">
        <v>0.15</v>
      </c>
      <c r="M5" s="15" t="s">
        <v>303</v>
      </c>
      <c r="N5" s="15" t="s">
        <v>238</v>
      </c>
      <c r="O5" s="15">
        <v>1</v>
      </c>
      <c r="P5" s="49" t="s">
        <v>291</v>
      </c>
      <c r="Q5" s="15" t="s">
        <v>138</v>
      </c>
      <c r="R5" s="15"/>
      <c r="S5" s="15" t="s">
        <v>304</v>
      </c>
      <c r="T5" s="15">
        <v>1531129</v>
      </c>
      <c r="U5" s="144" t="s">
        <v>951</v>
      </c>
      <c r="V5" s="144" t="s">
        <v>64</v>
      </c>
      <c r="W5" s="144" t="s">
        <v>860</v>
      </c>
      <c r="X5" s="145" t="s">
        <v>952</v>
      </c>
      <c r="Y5" s="145" t="s">
        <v>953</v>
      </c>
      <c r="Z5" s="145" t="s">
        <v>954</v>
      </c>
      <c r="AA5" s="145" t="s">
        <v>955</v>
      </c>
      <c r="AB5" s="145" t="s">
        <v>891</v>
      </c>
      <c r="AC5" s="145" t="s">
        <v>956</v>
      </c>
      <c r="AD5" s="145" t="s">
        <v>924</v>
      </c>
      <c r="AE5" s="145" t="s">
        <v>957</v>
      </c>
      <c r="AF5" s="145" t="s">
        <v>958</v>
      </c>
      <c r="AG5" s="145" t="s">
        <v>959</v>
      </c>
      <c r="AH5" s="145" t="s">
        <v>945</v>
      </c>
      <c r="AI5" s="145" t="s">
        <v>892</v>
      </c>
      <c r="AJ5" s="145" t="s">
        <v>960</v>
      </c>
      <c r="AK5" s="145" t="s">
        <v>961</v>
      </c>
      <c r="AL5" s="145" t="s">
        <v>872</v>
      </c>
      <c r="AM5" s="145" t="s">
        <v>872</v>
      </c>
      <c r="AN5" s="145" t="s">
        <v>877</v>
      </c>
      <c r="AO5" s="145" t="s">
        <v>962</v>
      </c>
      <c r="AP5" s="145" t="s">
        <v>963</v>
      </c>
      <c r="AQ5" s="145" t="s">
        <v>964</v>
      </c>
      <c r="AR5" s="145" t="s">
        <v>965</v>
      </c>
      <c r="AS5" s="145" t="s">
        <v>966</v>
      </c>
      <c r="AT5" s="145" t="s">
        <v>967</v>
      </c>
      <c r="AU5" s="145" t="s">
        <v>968</v>
      </c>
      <c r="AV5" s="145" t="s">
        <v>969</v>
      </c>
      <c r="AW5" s="145" t="s">
        <v>970</v>
      </c>
      <c r="AX5" s="145" t="s">
        <v>872</v>
      </c>
      <c r="AY5" s="145" t="s">
        <v>886</v>
      </c>
      <c r="AZ5" s="145" t="s">
        <v>971</v>
      </c>
      <c r="BA5" s="145" t="s">
        <v>872</v>
      </c>
      <c r="BB5" s="145" t="s">
        <v>901</v>
      </c>
      <c r="BC5" s="145" t="s">
        <v>877</v>
      </c>
      <c r="BD5" s="145" t="s">
        <v>876</v>
      </c>
      <c r="BE5" s="145" t="s">
        <v>972</v>
      </c>
      <c r="BF5" s="145" t="s">
        <v>892</v>
      </c>
      <c r="BG5" s="145" t="s">
        <v>877</v>
      </c>
      <c r="BH5" s="145" t="s">
        <v>870</v>
      </c>
      <c r="BI5" s="145" t="s">
        <v>973</v>
      </c>
      <c r="BJ5" s="145" t="s">
        <v>875</v>
      </c>
      <c r="BK5" s="145" t="s">
        <v>974</v>
      </c>
      <c r="BL5" s="145" t="s">
        <v>935</v>
      </c>
      <c r="BM5" s="145" t="s">
        <v>975</v>
      </c>
      <c r="BN5" s="145" t="s">
        <v>877</v>
      </c>
      <c r="BO5" s="145" t="s">
        <v>897</v>
      </c>
      <c r="BP5" s="145" t="s">
        <v>976</v>
      </c>
      <c r="BQ5" s="145" t="s">
        <v>977</v>
      </c>
      <c r="BR5" s="145" t="s">
        <v>978</v>
      </c>
      <c r="BS5" s="145" t="s">
        <v>877</v>
      </c>
      <c r="BT5" s="145" t="s">
        <v>901</v>
      </c>
      <c r="BU5" s="145" t="s">
        <v>888</v>
      </c>
      <c r="BV5" s="145" t="s">
        <v>979</v>
      </c>
      <c r="BW5" s="145" t="s">
        <v>903</v>
      </c>
      <c r="BX5" s="145" t="s">
        <v>901</v>
      </c>
      <c r="BY5" s="145">
        <f t="shared" si="0"/>
        <v>1.7</v>
      </c>
      <c r="BZ5" s="145">
        <f t="shared" si="1"/>
        <v>10.58</v>
      </c>
      <c r="CA5" s="145">
        <f t="shared" si="2"/>
        <v>21.852000000000004</v>
      </c>
    </row>
    <row r="6" spans="1:79" thickBot="1" x14ac:dyDescent="0.35">
      <c r="A6" s="15">
        <v>1531155</v>
      </c>
      <c r="B6" s="15" t="s">
        <v>241</v>
      </c>
      <c r="C6" s="14">
        <v>42626</v>
      </c>
      <c r="D6" s="15" t="s">
        <v>240</v>
      </c>
      <c r="E6" s="15" t="s">
        <v>242</v>
      </c>
      <c r="F6" s="15" t="s">
        <v>294</v>
      </c>
      <c r="G6" s="68">
        <v>595081</v>
      </c>
      <c r="H6" s="68">
        <v>6802144</v>
      </c>
      <c r="I6" s="68">
        <v>1224</v>
      </c>
      <c r="J6" s="15" t="s">
        <v>275</v>
      </c>
      <c r="K6" s="15"/>
      <c r="L6" s="15">
        <v>0.16</v>
      </c>
      <c r="M6" s="15" t="s">
        <v>305</v>
      </c>
      <c r="N6" s="15" t="s">
        <v>238</v>
      </c>
      <c r="O6" s="15">
        <v>1</v>
      </c>
      <c r="P6" s="49" t="s">
        <v>305</v>
      </c>
      <c r="Q6" s="15"/>
      <c r="R6" s="15"/>
      <c r="S6" s="15" t="s">
        <v>304</v>
      </c>
      <c r="T6" s="15">
        <v>1531130</v>
      </c>
      <c r="U6" s="144" t="s">
        <v>980</v>
      </c>
      <c r="V6" s="144" t="s">
        <v>64</v>
      </c>
      <c r="W6" s="144" t="s">
        <v>860</v>
      </c>
      <c r="X6" s="145" t="s">
        <v>960</v>
      </c>
      <c r="Y6" s="145" t="s">
        <v>981</v>
      </c>
      <c r="Z6" s="145" t="s">
        <v>982</v>
      </c>
      <c r="AA6" s="145" t="s">
        <v>983</v>
      </c>
      <c r="AB6" s="145" t="s">
        <v>984</v>
      </c>
      <c r="AC6" s="145" t="s">
        <v>878</v>
      </c>
      <c r="AD6" s="145" t="s">
        <v>985</v>
      </c>
      <c r="AE6" s="145" t="s">
        <v>986</v>
      </c>
      <c r="AF6" s="145" t="s">
        <v>987</v>
      </c>
      <c r="AG6" s="145" t="s">
        <v>872</v>
      </c>
      <c r="AH6" s="145" t="s">
        <v>875</v>
      </c>
      <c r="AI6" s="145" t="s">
        <v>872</v>
      </c>
      <c r="AJ6" s="145" t="s">
        <v>945</v>
      </c>
      <c r="AK6" s="145" t="s">
        <v>988</v>
      </c>
      <c r="AL6" s="145" t="s">
        <v>871</v>
      </c>
      <c r="AM6" s="145" t="s">
        <v>876</v>
      </c>
      <c r="AN6" s="145" t="s">
        <v>877</v>
      </c>
      <c r="AO6" s="145" t="s">
        <v>878</v>
      </c>
      <c r="AP6" s="145" t="s">
        <v>914</v>
      </c>
      <c r="AQ6" s="145" t="s">
        <v>989</v>
      </c>
      <c r="AR6" s="145" t="s">
        <v>901</v>
      </c>
      <c r="AS6" s="145" t="s">
        <v>915</v>
      </c>
      <c r="AT6" s="145" t="s">
        <v>990</v>
      </c>
      <c r="AU6" s="145" t="s">
        <v>991</v>
      </c>
      <c r="AV6" s="145" t="s">
        <v>992</v>
      </c>
      <c r="AW6" s="145" t="s">
        <v>962</v>
      </c>
      <c r="AX6" s="145" t="s">
        <v>875</v>
      </c>
      <c r="AY6" s="145" t="s">
        <v>897</v>
      </c>
      <c r="AZ6" s="145" t="s">
        <v>993</v>
      </c>
      <c r="BA6" s="145" t="s">
        <v>872</v>
      </c>
      <c r="BB6" s="145" t="s">
        <v>870</v>
      </c>
      <c r="BC6" s="145" t="s">
        <v>877</v>
      </c>
      <c r="BD6" s="145" t="s">
        <v>871</v>
      </c>
      <c r="BE6" s="145" t="s">
        <v>994</v>
      </c>
      <c r="BF6" s="145" t="s">
        <v>892</v>
      </c>
      <c r="BG6" s="145" t="s">
        <v>890</v>
      </c>
      <c r="BH6" s="145" t="s">
        <v>872</v>
      </c>
      <c r="BI6" s="145" t="s">
        <v>876</v>
      </c>
      <c r="BJ6" s="145" t="s">
        <v>890</v>
      </c>
      <c r="BK6" s="145" t="s">
        <v>995</v>
      </c>
      <c r="BL6" s="145" t="s">
        <v>876</v>
      </c>
      <c r="BM6" s="145" t="s">
        <v>878</v>
      </c>
      <c r="BN6" s="145" t="s">
        <v>877</v>
      </c>
      <c r="BO6" s="145" t="s">
        <v>897</v>
      </c>
      <c r="BP6" s="145" t="s">
        <v>898</v>
      </c>
      <c r="BQ6" s="145" t="s">
        <v>996</v>
      </c>
      <c r="BR6" s="145" t="s">
        <v>997</v>
      </c>
      <c r="BS6" s="145" t="s">
        <v>877</v>
      </c>
      <c r="BT6" s="145" t="s">
        <v>901</v>
      </c>
      <c r="BU6" s="145" t="s">
        <v>888</v>
      </c>
      <c r="BV6" s="145" t="s">
        <v>898</v>
      </c>
      <c r="BW6" s="145" t="s">
        <v>903</v>
      </c>
      <c r="BX6" s="145" t="s">
        <v>901</v>
      </c>
      <c r="BY6" s="145">
        <f t="shared" si="0"/>
        <v>1.6</v>
      </c>
      <c r="BZ6" s="145">
        <f t="shared" si="1"/>
        <v>6.29</v>
      </c>
      <c r="CA6" s="145">
        <f t="shared" si="2"/>
        <v>9.0609999999999999</v>
      </c>
    </row>
    <row r="7" spans="1:79" ht="35.4" thickBot="1" x14ac:dyDescent="0.35">
      <c r="A7" s="15">
        <v>1531156</v>
      </c>
      <c r="B7" s="15" t="s">
        <v>241</v>
      </c>
      <c r="C7" s="14">
        <v>42626</v>
      </c>
      <c r="D7" s="15" t="s">
        <v>240</v>
      </c>
      <c r="E7" s="15" t="s">
        <v>242</v>
      </c>
      <c r="F7" s="15" t="s">
        <v>295</v>
      </c>
      <c r="G7" s="68">
        <v>595110</v>
      </c>
      <c r="H7" s="68">
        <v>6802175</v>
      </c>
      <c r="I7" s="68">
        <v>1219</v>
      </c>
      <c r="J7" s="15" t="s">
        <v>275</v>
      </c>
      <c r="K7" s="15"/>
      <c r="L7" s="15">
        <v>0.15</v>
      </c>
      <c r="M7" s="15" t="s">
        <v>305</v>
      </c>
      <c r="N7" s="15" t="s">
        <v>238</v>
      </c>
      <c r="O7" s="15">
        <v>1</v>
      </c>
      <c r="P7" s="49" t="s">
        <v>284</v>
      </c>
      <c r="Q7" s="15" t="s">
        <v>138</v>
      </c>
      <c r="R7" s="15" t="s">
        <v>305</v>
      </c>
      <c r="S7" s="50" t="s">
        <v>287</v>
      </c>
      <c r="T7" s="15">
        <v>1531131</v>
      </c>
      <c r="U7" s="144" t="s">
        <v>998</v>
      </c>
      <c r="V7" s="144" t="s">
        <v>64</v>
      </c>
      <c r="W7" s="144" t="s">
        <v>860</v>
      </c>
      <c r="X7" s="145" t="s">
        <v>960</v>
      </c>
      <c r="Y7" s="145" t="s">
        <v>999</v>
      </c>
      <c r="Z7" s="145" t="s">
        <v>1000</v>
      </c>
      <c r="AA7" s="145" t="s">
        <v>1001</v>
      </c>
      <c r="AB7" s="145" t="s">
        <v>1002</v>
      </c>
      <c r="AC7" s="145" t="s">
        <v>1003</v>
      </c>
      <c r="AD7" s="145" t="s">
        <v>1004</v>
      </c>
      <c r="AE7" s="145" t="s">
        <v>1005</v>
      </c>
      <c r="AF7" s="145" t="s">
        <v>1006</v>
      </c>
      <c r="AG7" s="145" t="s">
        <v>1007</v>
      </c>
      <c r="AH7" s="145" t="s">
        <v>895</v>
      </c>
      <c r="AI7" s="145" t="s">
        <v>872</v>
      </c>
      <c r="AJ7" s="145" t="s">
        <v>905</v>
      </c>
      <c r="AK7" s="145" t="s">
        <v>1008</v>
      </c>
      <c r="AL7" s="145" t="s">
        <v>876</v>
      </c>
      <c r="AM7" s="145" t="s">
        <v>945</v>
      </c>
      <c r="AN7" s="145" t="s">
        <v>877</v>
      </c>
      <c r="AO7" s="145" t="s">
        <v>962</v>
      </c>
      <c r="AP7" s="145" t="s">
        <v>1009</v>
      </c>
      <c r="AQ7" s="145" t="s">
        <v>1010</v>
      </c>
      <c r="AR7" s="145" t="s">
        <v>954</v>
      </c>
      <c r="AS7" s="145" t="s">
        <v>1011</v>
      </c>
      <c r="AT7" s="145" t="s">
        <v>872</v>
      </c>
      <c r="AU7" s="145" t="s">
        <v>1012</v>
      </c>
      <c r="AV7" s="145" t="s">
        <v>1013</v>
      </c>
      <c r="AW7" s="145" t="s">
        <v>962</v>
      </c>
      <c r="AX7" s="145" t="s">
        <v>873</v>
      </c>
      <c r="AY7" s="145" t="s">
        <v>886</v>
      </c>
      <c r="AZ7" s="145" t="s">
        <v>1014</v>
      </c>
      <c r="BA7" s="145" t="s">
        <v>888</v>
      </c>
      <c r="BB7" s="145" t="s">
        <v>901</v>
      </c>
      <c r="BC7" s="145" t="s">
        <v>877</v>
      </c>
      <c r="BD7" s="145" t="s">
        <v>875</v>
      </c>
      <c r="BE7" s="145" t="s">
        <v>1015</v>
      </c>
      <c r="BF7" s="145" t="s">
        <v>870</v>
      </c>
      <c r="BG7" s="145" t="s">
        <v>877</v>
      </c>
      <c r="BH7" s="145" t="s">
        <v>892</v>
      </c>
      <c r="BI7" s="145" t="s">
        <v>869</v>
      </c>
      <c r="BJ7" s="145" t="s">
        <v>875</v>
      </c>
      <c r="BK7" s="145" t="s">
        <v>1016</v>
      </c>
      <c r="BL7" s="145" t="s">
        <v>935</v>
      </c>
      <c r="BM7" s="145" t="s">
        <v>1017</v>
      </c>
      <c r="BN7" s="145" t="s">
        <v>890</v>
      </c>
      <c r="BO7" s="145" t="s">
        <v>897</v>
      </c>
      <c r="BP7" s="145" t="s">
        <v>1018</v>
      </c>
      <c r="BQ7" s="145" t="s">
        <v>1019</v>
      </c>
      <c r="BR7" s="145" t="s">
        <v>1020</v>
      </c>
      <c r="BS7" s="145" t="s">
        <v>877</v>
      </c>
      <c r="BT7" s="145" t="s">
        <v>901</v>
      </c>
      <c r="BU7" s="145" t="s">
        <v>888</v>
      </c>
      <c r="BV7" s="145" t="s">
        <v>1018</v>
      </c>
      <c r="BW7" s="145" t="s">
        <v>903</v>
      </c>
      <c r="BX7" s="145" t="s">
        <v>901</v>
      </c>
      <c r="BY7" s="145">
        <f t="shared" si="0"/>
        <v>1.6</v>
      </c>
      <c r="BZ7" s="145">
        <f t="shared" si="1"/>
        <v>8.52</v>
      </c>
      <c r="CA7" s="145">
        <f t="shared" si="2"/>
        <v>13.702</v>
      </c>
    </row>
    <row r="8" spans="1:79" ht="35.4" thickBot="1" x14ac:dyDescent="0.35">
      <c r="A8" s="15">
        <v>1531157</v>
      </c>
      <c r="B8" s="15" t="s">
        <v>241</v>
      </c>
      <c r="C8" s="14">
        <v>42627</v>
      </c>
      <c r="D8" s="15" t="s">
        <v>240</v>
      </c>
      <c r="E8" s="15" t="s">
        <v>242</v>
      </c>
      <c r="F8" s="15" t="s">
        <v>296</v>
      </c>
      <c r="G8" s="68">
        <v>595138</v>
      </c>
      <c r="H8" s="68">
        <v>6802219</v>
      </c>
      <c r="I8" s="68">
        <v>1226</v>
      </c>
      <c r="J8" s="15" t="s">
        <v>275</v>
      </c>
      <c r="K8" s="15"/>
      <c r="L8" s="15">
        <v>0.13</v>
      </c>
      <c r="M8" s="15" t="s">
        <v>305</v>
      </c>
      <c r="N8" s="15" t="s">
        <v>238</v>
      </c>
      <c r="O8" s="15">
        <v>1</v>
      </c>
      <c r="P8" s="49" t="s">
        <v>286</v>
      </c>
      <c r="Q8" s="15" t="s">
        <v>152</v>
      </c>
      <c r="R8" s="15" t="s">
        <v>305</v>
      </c>
      <c r="S8" s="50" t="s">
        <v>331</v>
      </c>
      <c r="T8" s="15">
        <v>1531132</v>
      </c>
      <c r="U8" s="144" t="s">
        <v>1021</v>
      </c>
      <c r="V8" s="144" t="s">
        <v>64</v>
      </c>
      <c r="W8" s="144" t="s">
        <v>860</v>
      </c>
      <c r="X8" s="145" t="s">
        <v>910</v>
      </c>
      <c r="Y8" s="145" t="s">
        <v>1022</v>
      </c>
      <c r="Z8" s="145" t="s">
        <v>901</v>
      </c>
      <c r="AA8" s="145" t="s">
        <v>1023</v>
      </c>
      <c r="AB8" s="145" t="s">
        <v>1024</v>
      </c>
      <c r="AC8" s="145" t="s">
        <v>1025</v>
      </c>
      <c r="AD8" s="145" t="s">
        <v>1026</v>
      </c>
      <c r="AE8" s="145" t="s">
        <v>1027</v>
      </c>
      <c r="AF8" s="145" t="s">
        <v>1028</v>
      </c>
      <c r="AG8" s="145" t="s">
        <v>870</v>
      </c>
      <c r="AH8" s="145" t="s">
        <v>875</v>
      </c>
      <c r="AI8" s="145" t="s">
        <v>872</v>
      </c>
      <c r="AJ8" s="145" t="s">
        <v>873</v>
      </c>
      <c r="AK8" s="145" t="s">
        <v>1029</v>
      </c>
      <c r="AL8" s="145" t="s">
        <v>871</v>
      </c>
      <c r="AM8" s="145" t="s">
        <v>888</v>
      </c>
      <c r="AN8" s="145" t="s">
        <v>877</v>
      </c>
      <c r="AO8" s="145" t="s">
        <v>937</v>
      </c>
      <c r="AP8" s="145" t="s">
        <v>1030</v>
      </c>
      <c r="AQ8" s="145" t="s">
        <v>894</v>
      </c>
      <c r="AR8" s="145" t="s">
        <v>867</v>
      </c>
      <c r="AS8" s="145" t="s">
        <v>1003</v>
      </c>
      <c r="AT8" s="145" t="s">
        <v>1031</v>
      </c>
      <c r="AU8" s="145" t="s">
        <v>1032</v>
      </c>
      <c r="AV8" s="145" t="s">
        <v>1033</v>
      </c>
      <c r="AW8" s="145" t="s">
        <v>919</v>
      </c>
      <c r="AX8" s="145" t="s">
        <v>875</v>
      </c>
      <c r="AY8" s="145" t="s">
        <v>897</v>
      </c>
      <c r="AZ8" s="145" t="s">
        <v>1034</v>
      </c>
      <c r="BA8" s="145" t="s">
        <v>888</v>
      </c>
      <c r="BB8" s="145" t="s">
        <v>889</v>
      </c>
      <c r="BC8" s="145" t="s">
        <v>877</v>
      </c>
      <c r="BD8" s="145" t="s">
        <v>1035</v>
      </c>
      <c r="BE8" s="145" t="s">
        <v>874</v>
      </c>
      <c r="BF8" s="145" t="s">
        <v>870</v>
      </c>
      <c r="BG8" s="145" t="s">
        <v>890</v>
      </c>
      <c r="BH8" s="145" t="s">
        <v>872</v>
      </c>
      <c r="BI8" s="145" t="s">
        <v>893</v>
      </c>
      <c r="BJ8" s="145" t="s">
        <v>1035</v>
      </c>
      <c r="BK8" s="145" t="s">
        <v>995</v>
      </c>
      <c r="BL8" s="145" t="s">
        <v>895</v>
      </c>
      <c r="BM8" s="145" t="s">
        <v>896</v>
      </c>
      <c r="BN8" s="145" t="s">
        <v>877</v>
      </c>
      <c r="BO8" s="145" t="s">
        <v>886</v>
      </c>
      <c r="BP8" s="145" t="s">
        <v>898</v>
      </c>
      <c r="BQ8" s="145" t="s">
        <v>1036</v>
      </c>
      <c r="BR8" s="145" t="s">
        <v>1037</v>
      </c>
      <c r="BS8" s="145" t="s">
        <v>877</v>
      </c>
      <c r="BT8" s="145" t="s">
        <v>901</v>
      </c>
      <c r="BU8" s="145" t="s">
        <v>888</v>
      </c>
      <c r="BV8" s="145" t="s">
        <v>1038</v>
      </c>
      <c r="BW8" s="145" t="s">
        <v>903</v>
      </c>
      <c r="BX8" s="145" t="s">
        <v>901</v>
      </c>
      <c r="BY8" s="145">
        <f t="shared" si="0"/>
        <v>1.6</v>
      </c>
      <c r="BZ8" s="145">
        <f t="shared" si="1"/>
        <v>6.31</v>
      </c>
      <c r="CA8" s="145">
        <f t="shared" si="2"/>
        <v>11.208</v>
      </c>
    </row>
    <row r="9" spans="1:79" ht="35.4" thickBot="1" x14ac:dyDescent="0.35">
      <c r="A9" s="15">
        <v>1531158</v>
      </c>
      <c r="B9" s="15" t="s">
        <v>241</v>
      </c>
      <c r="C9" s="14">
        <v>42627</v>
      </c>
      <c r="D9" s="15" t="s">
        <v>240</v>
      </c>
      <c r="E9" s="15" t="s">
        <v>242</v>
      </c>
      <c r="F9" s="15" t="s">
        <v>297</v>
      </c>
      <c r="G9" s="68">
        <v>595171</v>
      </c>
      <c r="H9" s="68">
        <v>6802268</v>
      </c>
      <c r="I9" s="68">
        <v>1227</v>
      </c>
      <c r="J9" s="15" t="s">
        <v>275</v>
      </c>
      <c r="K9" s="15"/>
      <c r="L9" s="15">
        <v>0.13</v>
      </c>
      <c r="M9" s="15" t="s">
        <v>305</v>
      </c>
      <c r="N9" s="15" t="s">
        <v>238</v>
      </c>
      <c r="O9" s="15">
        <v>1</v>
      </c>
      <c r="P9" s="49" t="s">
        <v>332</v>
      </c>
      <c r="Q9" s="15"/>
      <c r="R9" s="15" t="s">
        <v>305</v>
      </c>
      <c r="S9" s="50" t="s">
        <v>333</v>
      </c>
      <c r="T9" s="15">
        <v>1531133</v>
      </c>
      <c r="U9" s="144" t="s">
        <v>1039</v>
      </c>
      <c r="V9" s="144" t="s">
        <v>64</v>
      </c>
      <c r="W9" s="144" t="s">
        <v>860</v>
      </c>
      <c r="X9" s="145" t="s">
        <v>1040</v>
      </c>
      <c r="Y9" s="145" t="s">
        <v>1041</v>
      </c>
      <c r="Z9" s="145" t="s">
        <v>1042</v>
      </c>
      <c r="AA9" s="145" t="s">
        <v>1043</v>
      </c>
      <c r="AB9" s="145" t="s">
        <v>1044</v>
      </c>
      <c r="AC9" s="145" t="s">
        <v>881</v>
      </c>
      <c r="AD9" s="145" t="s">
        <v>1000</v>
      </c>
      <c r="AE9" s="145" t="s">
        <v>1045</v>
      </c>
      <c r="AF9" s="145" t="s">
        <v>1046</v>
      </c>
      <c r="AG9" s="145" t="s">
        <v>901</v>
      </c>
      <c r="AH9" s="145" t="s">
        <v>895</v>
      </c>
      <c r="AI9" s="145" t="s">
        <v>872</v>
      </c>
      <c r="AJ9" s="145" t="s">
        <v>920</v>
      </c>
      <c r="AK9" s="145" t="s">
        <v>1047</v>
      </c>
      <c r="AL9" s="145" t="s">
        <v>888</v>
      </c>
      <c r="AM9" s="145" t="s">
        <v>945</v>
      </c>
      <c r="AN9" s="145" t="s">
        <v>877</v>
      </c>
      <c r="AO9" s="145" t="s">
        <v>937</v>
      </c>
      <c r="AP9" s="145" t="s">
        <v>938</v>
      </c>
      <c r="AQ9" s="145" t="s">
        <v>1048</v>
      </c>
      <c r="AR9" s="145" t="s">
        <v>1049</v>
      </c>
      <c r="AS9" s="145" t="s">
        <v>1050</v>
      </c>
      <c r="AT9" s="145" t="s">
        <v>987</v>
      </c>
      <c r="AU9" s="145" t="s">
        <v>1051</v>
      </c>
      <c r="AV9" s="145" t="s">
        <v>1052</v>
      </c>
      <c r="AW9" s="145" t="s">
        <v>1053</v>
      </c>
      <c r="AX9" s="145" t="s">
        <v>895</v>
      </c>
      <c r="AY9" s="145" t="s">
        <v>886</v>
      </c>
      <c r="AZ9" s="145" t="s">
        <v>1054</v>
      </c>
      <c r="BA9" s="145" t="s">
        <v>888</v>
      </c>
      <c r="BB9" s="145" t="s">
        <v>901</v>
      </c>
      <c r="BC9" s="145" t="s">
        <v>877</v>
      </c>
      <c r="BD9" s="145" t="s">
        <v>1035</v>
      </c>
      <c r="BE9" s="145" t="s">
        <v>1055</v>
      </c>
      <c r="BF9" s="145" t="s">
        <v>892</v>
      </c>
      <c r="BG9" s="145" t="s">
        <v>877</v>
      </c>
      <c r="BH9" s="145" t="s">
        <v>892</v>
      </c>
      <c r="BI9" s="145" t="s">
        <v>1056</v>
      </c>
      <c r="BJ9" s="145" t="s">
        <v>890</v>
      </c>
      <c r="BK9" s="145" t="s">
        <v>974</v>
      </c>
      <c r="BL9" s="145" t="s">
        <v>873</v>
      </c>
      <c r="BM9" s="145" t="s">
        <v>931</v>
      </c>
      <c r="BN9" s="145" t="s">
        <v>871</v>
      </c>
      <c r="BO9" s="145" t="s">
        <v>886</v>
      </c>
      <c r="BP9" s="145" t="s">
        <v>1057</v>
      </c>
      <c r="BQ9" s="145" t="s">
        <v>1058</v>
      </c>
      <c r="BR9" s="145" t="s">
        <v>1059</v>
      </c>
      <c r="BS9" s="145" t="s">
        <v>877</v>
      </c>
      <c r="BT9" s="145" t="s">
        <v>901</v>
      </c>
      <c r="BU9" s="145" t="s">
        <v>888</v>
      </c>
      <c r="BV9" s="145" t="s">
        <v>1060</v>
      </c>
      <c r="BW9" s="145" t="s">
        <v>903</v>
      </c>
      <c r="BX9" s="145" t="s">
        <v>901</v>
      </c>
      <c r="BY9" s="145">
        <f t="shared" si="0"/>
        <v>1.6</v>
      </c>
      <c r="BZ9" s="145">
        <f t="shared" si="1"/>
        <v>8.42</v>
      </c>
      <c r="CA9" s="145">
        <f t="shared" si="2"/>
        <v>15.950999999999999</v>
      </c>
    </row>
    <row r="10" spans="1:79" ht="35.4" thickBot="1" x14ac:dyDescent="0.35">
      <c r="A10" s="15">
        <v>1531159</v>
      </c>
      <c r="B10" s="15" t="s">
        <v>241</v>
      </c>
      <c r="C10" s="14">
        <v>42627</v>
      </c>
      <c r="D10" s="15" t="s">
        <v>240</v>
      </c>
      <c r="E10" s="15" t="s">
        <v>242</v>
      </c>
      <c r="F10" s="15" t="s">
        <v>298</v>
      </c>
      <c r="G10" s="68">
        <v>595197</v>
      </c>
      <c r="H10" s="68">
        <v>6802301</v>
      </c>
      <c r="I10" s="68">
        <v>1226</v>
      </c>
      <c r="J10" s="15" t="s">
        <v>275</v>
      </c>
      <c r="K10" s="15"/>
      <c r="L10" s="15">
        <v>0.13</v>
      </c>
      <c r="M10" s="15" t="s">
        <v>303</v>
      </c>
      <c r="N10" s="15" t="s">
        <v>238</v>
      </c>
      <c r="O10" s="15">
        <v>1</v>
      </c>
      <c r="P10" s="49" t="s">
        <v>332</v>
      </c>
      <c r="Q10" s="15" t="s">
        <v>152</v>
      </c>
      <c r="R10" s="15" t="s">
        <v>305</v>
      </c>
      <c r="S10" s="50" t="s">
        <v>287</v>
      </c>
      <c r="T10" s="15">
        <v>1531134</v>
      </c>
      <c r="U10" s="144" t="s">
        <v>1061</v>
      </c>
      <c r="V10" s="144" t="s">
        <v>64</v>
      </c>
      <c r="W10" s="144" t="s">
        <v>860</v>
      </c>
      <c r="X10" s="145" t="s">
        <v>1040</v>
      </c>
      <c r="Y10" s="145" t="s">
        <v>1062</v>
      </c>
      <c r="Z10" s="145" t="s">
        <v>1057</v>
      </c>
      <c r="AA10" s="145" t="s">
        <v>1063</v>
      </c>
      <c r="AB10" s="145" t="s">
        <v>1064</v>
      </c>
      <c r="AC10" s="145" t="s">
        <v>946</v>
      </c>
      <c r="AD10" s="145" t="s">
        <v>1065</v>
      </c>
      <c r="AE10" s="145" t="s">
        <v>1066</v>
      </c>
      <c r="AF10" s="145" t="s">
        <v>1067</v>
      </c>
      <c r="AG10" s="145" t="s">
        <v>901</v>
      </c>
      <c r="AH10" s="145" t="s">
        <v>888</v>
      </c>
      <c r="AI10" s="145" t="s">
        <v>892</v>
      </c>
      <c r="AJ10" s="145" t="s">
        <v>861</v>
      </c>
      <c r="AK10" s="145" t="s">
        <v>1068</v>
      </c>
      <c r="AL10" s="145" t="s">
        <v>888</v>
      </c>
      <c r="AM10" s="145" t="s">
        <v>876</v>
      </c>
      <c r="AN10" s="145" t="s">
        <v>877</v>
      </c>
      <c r="AO10" s="145" t="s">
        <v>937</v>
      </c>
      <c r="AP10" s="145" t="s">
        <v>1069</v>
      </c>
      <c r="AQ10" s="145" t="s">
        <v>1070</v>
      </c>
      <c r="AR10" s="145" t="s">
        <v>1018</v>
      </c>
      <c r="AS10" s="145" t="s">
        <v>1071</v>
      </c>
      <c r="AT10" s="145" t="s">
        <v>872</v>
      </c>
      <c r="AU10" s="145" t="s">
        <v>1072</v>
      </c>
      <c r="AV10" s="145" t="s">
        <v>1052</v>
      </c>
      <c r="AW10" s="145" t="s">
        <v>970</v>
      </c>
      <c r="AX10" s="145" t="s">
        <v>876</v>
      </c>
      <c r="AY10" s="145" t="s">
        <v>886</v>
      </c>
      <c r="AZ10" s="145" t="s">
        <v>892</v>
      </c>
      <c r="BA10" s="145" t="s">
        <v>888</v>
      </c>
      <c r="BB10" s="145" t="s">
        <v>889</v>
      </c>
      <c r="BC10" s="145" t="s">
        <v>877</v>
      </c>
      <c r="BD10" s="145" t="s">
        <v>1035</v>
      </c>
      <c r="BE10" s="145" t="s">
        <v>1073</v>
      </c>
      <c r="BF10" s="145" t="s">
        <v>870</v>
      </c>
      <c r="BG10" s="145" t="s">
        <v>877</v>
      </c>
      <c r="BH10" s="145" t="s">
        <v>892</v>
      </c>
      <c r="BI10" s="145" t="s">
        <v>1074</v>
      </c>
      <c r="BJ10" s="145" t="s">
        <v>871</v>
      </c>
      <c r="BK10" s="145" t="s">
        <v>1075</v>
      </c>
      <c r="BL10" s="145" t="s">
        <v>873</v>
      </c>
      <c r="BM10" s="145" t="s">
        <v>915</v>
      </c>
      <c r="BN10" s="145" t="s">
        <v>877</v>
      </c>
      <c r="BO10" s="145" t="s">
        <v>897</v>
      </c>
      <c r="BP10" s="145" t="s">
        <v>1076</v>
      </c>
      <c r="BQ10" s="145" t="s">
        <v>1077</v>
      </c>
      <c r="BR10" s="145" t="s">
        <v>1078</v>
      </c>
      <c r="BS10" s="145" t="s">
        <v>877</v>
      </c>
      <c r="BT10" s="145" t="s">
        <v>901</v>
      </c>
      <c r="BU10" s="145" t="s">
        <v>888</v>
      </c>
      <c r="BV10" s="145" t="s">
        <v>1026</v>
      </c>
      <c r="BW10" s="145" t="s">
        <v>903</v>
      </c>
      <c r="BX10" s="145" t="s">
        <v>901</v>
      </c>
      <c r="BY10" s="145">
        <f t="shared" si="0"/>
        <v>1.7</v>
      </c>
      <c r="BZ10" s="145">
        <f t="shared" si="1"/>
        <v>8.0500000000000007</v>
      </c>
      <c r="CA10" s="145">
        <f t="shared" si="2"/>
        <v>16.375</v>
      </c>
    </row>
    <row r="11" spans="1:79" ht="35.4" thickBot="1" x14ac:dyDescent="0.35">
      <c r="A11" s="15">
        <v>1531160</v>
      </c>
      <c r="B11" s="15" t="s">
        <v>241</v>
      </c>
      <c r="C11" s="14">
        <v>42627</v>
      </c>
      <c r="D11" s="15" t="s">
        <v>240</v>
      </c>
      <c r="E11" s="15" t="s">
        <v>242</v>
      </c>
      <c r="F11" s="15" t="s">
        <v>299</v>
      </c>
      <c r="G11" s="68">
        <v>595232</v>
      </c>
      <c r="H11" s="68">
        <v>6802340</v>
      </c>
      <c r="I11" s="68">
        <v>1226</v>
      </c>
      <c r="J11" s="15" t="s">
        <v>275</v>
      </c>
      <c r="K11" s="15"/>
      <c r="L11" s="15">
        <v>0.1</v>
      </c>
      <c r="M11" s="15" t="s">
        <v>303</v>
      </c>
      <c r="N11" s="15" t="s">
        <v>238</v>
      </c>
      <c r="O11" s="15">
        <v>1</v>
      </c>
      <c r="P11" s="49" t="s">
        <v>332</v>
      </c>
      <c r="Q11" s="15"/>
      <c r="R11" s="15" t="s">
        <v>305</v>
      </c>
      <c r="S11" s="50" t="s">
        <v>287</v>
      </c>
      <c r="T11" s="15">
        <v>1531135</v>
      </c>
      <c r="U11" s="144" t="s">
        <v>1079</v>
      </c>
      <c r="V11" s="144" t="s">
        <v>64</v>
      </c>
      <c r="W11" s="144" t="s">
        <v>860</v>
      </c>
      <c r="X11" s="145" t="s">
        <v>1040</v>
      </c>
      <c r="Y11" s="145" t="s">
        <v>1080</v>
      </c>
      <c r="Z11" s="145" t="s">
        <v>1081</v>
      </c>
      <c r="AA11" s="145" t="s">
        <v>1082</v>
      </c>
      <c r="AB11" s="145" t="s">
        <v>1083</v>
      </c>
      <c r="AC11" s="145" t="s">
        <v>1017</v>
      </c>
      <c r="AD11" s="145" t="s">
        <v>1084</v>
      </c>
      <c r="AE11" s="145" t="s">
        <v>1085</v>
      </c>
      <c r="AF11" s="145" t="s">
        <v>1006</v>
      </c>
      <c r="AG11" s="145" t="s">
        <v>1007</v>
      </c>
      <c r="AH11" s="145" t="s">
        <v>945</v>
      </c>
      <c r="AI11" s="145" t="s">
        <v>892</v>
      </c>
      <c r="AJ11" s="145" t="s">
        <v>960</v>
      </c>
      <c r="AK11" s="145" t="s">
        <v>1086</v>
      </c>
      <c r="AL11" s="145" t="s">
        <v>872</v>
      </c>
      <c r="AM11" s="145" t="s">
        <v>945</v>
      </c>
      <c r="AN11" s="145" t="s">
        <v>877</v>
      </c>
      <c r="AO11" s="145" t="s">
        <v>962</v>
      </c>
      <c r="AP11" s="145" t="s">
        <v>900</v>
      </c>
      <c r="AQ11" s="145" t="s">
        <v>1087</v>
      </c>
      <c r="AR11" s="145" t="s">
        <v>1088</v>
      </c>
      <c r="AS11" s="145" t="s">
        <v>1089</v>
      </c>
      <c r="AT11" s="145" t="s">
        <v>1090</v>
      </c>
      <c r="AU11" s="145" t="s">
        <v>1091</v>
      </c>
      <c r="AV11" s="145" t="s">
        <v>969</v>
      </c>
      <c r="AW11" s="145" t="s">
        <v>970</v>
      </c>
      <c r="AX11" s="145" t="s">
        <v>945</v>
      </c>
      <c r="AY11" s="145" t="s">
        <v>886</v>
      </c>
      <c r="AZ11" s="145" t="s">
        <v>1092</v>
      </c>
      <c r="BA11" s="145" t="s">
        <v>888</v>
      </c>
      <c r="BB11" s="145" t="s">
        <v>1076</v>
      </c>
      <c r="BC11" s="145" t="s">
        <v>877</v>
      </c>
      <c r="BD11" s="145" t="s">
        <v>871</v>
      </c>
      <c r="BE11" s="145" t="s">
        <v>1055</v>
      </c>
      <c r="BF11" s="145" t="s">
        <v>870</v>
      </c>
      <c r="BG11" s="145" t="s">
        <v>877</v>
      </c>
      <c r="BH11" s="145" t="s">
        <v>892</v>
      </c>
      <c r="BI11" s="145" t="s">
        <v>935</v>
      </c>
      <c r="BJ11" s="145" t="s">
        <v>876</v>
      </c>
      <c r="BK11" s="145" t="s">
        <v>1093</v>
      </c>
      <c r="BL11" s="145" t="s">
        <v>935</v>
      </c>
      <c r="BM11" s="145" t="s">
        <v>975</v>
      </c>
      <c r="BN11" s="145" t="s">
        <v>877</v>
      </c>
      <c r="BO11" s="145" t="s">
        <v>886</v>
      </c>
      <c r="BP11" s="145" t="s">
        <v>1094</v>
      </c>
      <c r="BQ11" s="145" t="s">
        <v>1095</v>
      </c>
      <c r="BR11" s="145" t="s">
        <v>1096</v>
      </c>
      <c r="BS11" s="145" t="s">
        <v>877</v>
      </c>
      <c r="BT11" s="145" t="s">
        <v>901</v>
      </c>
      <c r="BU11" s="145" t="s">
        <v>888</v>
      </c>
      <c r="BV11" s="145" t="s">
        <v>1097</v>
      </c>
      <c r="BW11" s="145" t="s">
        <v>903</v>
      </c>
      <c r="BX11" s="145" t="s">
        <v>901</v>
      </c>
      <c r="BY11" s="145">
        <f t="shared" si="0"/>
        <v>1.7</v>
      </c>
      <c r="BZ11" s="145">
        <f t="shared" si="1"/>
        <v>9.49</v>
      </c>
      <c r="CA11" s="145">
        <f t="shared" si="2"/>
        <v>22.532000000000004</v>
      </c>
    </row>
    <row r="12" spans="1:79" ht="35.4" thickBot="1" x14ac:dyDescent="0.35">
      <c r="A12" s="15">
        <v>1531161</v>
      </c>
      <c r="B12" s="15" t="s">
        <v>241</v>
      </c>
      <c r="C12" s="14">
        <v>42627</v>
      </c>
      <c r="D12" s="15" t="s">
        <v>240</v>
      </c>
      <c r="E12" s="15" t="s">
        <v>242</v>
      </c>
      <c r="F12" s="15" t="s">
        <v>300</v>
      </c>
      <c r="G12" s="68">
        <v>595261</v>
      </c>
      <c r="H12" s="68">
        <v>6802379</v>
      </c>
      <c r="I12" s="68">
        <v>1224</v>
      </c>
      <c r="J12" s="15" t="s">
        <v>275</v>
      </c>
      <c r="K12" s="15"/>
      <c r="L12" s="15">
        <v>0.13</v>
      </c>
      <c r="M12" s="15" t="s">
        <v>303</v>
      </c>
      <c r="N12" s="15" t="s">
        <v>238</v>
      </c>
      <c r="O12" s="15">
        <v>1</v>
      </c>
      <c r="P12" s="49" t="s">
        <v>284</v>
      </c>
      <c r="Q12" s="15" t="s">
        <v>146</v>
      </c>
      <c r="R12" s="15" t="s">
        <v>305</v>
      </c>
      <c r="S12" s="50" t="s">
        <v>292</v>
      </c>
      <c r="T12" s="15">
        <v>1531136</v>
      </c>
      <c r="U12" s="144" t="s">
        <v>1098</v>
      </c>
      <c r="V12" s="144" t="s">
        <v>64</v>
      </c>
      <c r="W12" s="144" t="s">
        <v>860</v>
      </c>
      <c r="X12" s="145" t="s">
        <v>905</v>
      </c>
      <c r="Y12" s="145" t="s">
        <v>1099</v>
      </c>
      <c r="Z12" s="145" t="s">
        <v>1000</v>
      </c>
      <c r="AA12" s="145" t="s">
        <v>1100</v>
      </c>
      <c r="AB12" s="145" t="s">
        <v>1101</v>
      </c>
      <c r="AC12" s="145" t="s">
        <v>1102</v>
      </c>
      <c r="AD12" s="145" t="s">
        <v>1009</v>
      </c>
      <c r="AE12" s="145" t="s">
        <v>1103</v>
      </c>
      <c r="AF12" s="145" t="s">
        <v>1104</v>
      </c>
      <c r="AG12" s="145" t="s">
        <v>1007</v>
      </c>
      <c r="AH12" s="145" t="s">
        <v>876</v>
      </c>
      <c r="AI12" s="145" t="s">
        <v>872</v>
      </c>
      <c r="AJ12" s="145" t="s">
        <v>905</v>
      </c>
      <c r="AK12" s="145" t="s">
        <v>1105</v>
      </c>
      <c r="AL12" s="145" t="s">
        <v>888</v>
      </c>
      <c r="AM12" s="145" t="s">
        <v>895</v>
      </c>
      <c r="AN12" s="145" t="s">
        <v>877</v>
      </c>
      <c r="AO12" s="145" t="s">
        <v>937</v>
      </c>
      <c r="AP12" s="145" t="s">
        <v>1088</v>
      </c>
      <c r="AQ12" s="145" t="s">
        <v>1087</v>
      </c>
      <c r="AR12" s="145" t="s">
        <v>1004</v>
      </c>
      <c r="AS12" s="145" t="s">
        <v>1106</v>
      </c>
      <c r="AT12" s="145" t="s">
        <v>872</v>
      </c>
      <c r="AU12" s="145" t="s">
        <v>1107</v>
      </c>
      <c r="AV12" s="145" t="s">
        <v>972</v>
      </c>
      <c r="AW12" s="145" t="s">
        <v>1108</v>
      </c>
      <c r="AX12" s="145" t="s">
        <v>895</v>
      </c>
      <c r="AY12" s="145" t="s">
        <v>886</v>
      </c>
      <c r="AZ12" s="145" t="s">
        <v>887</v>
      </c>
      <c r="BA12" s="145" t="s">
        <v>888</v>
      </c>
      <c r="BB12" s="145" t="s">
        <v>901</v>
      </c>
      <c r="BC12" s="145" t="s">
        <v>877</v>
      </c>
      <c r="BD12" s="145" t="s">
        <v>871</v>
      </c>
      <c r="BE12" s="145" t="s">
        <v>1109</v>
      </c>
      <c r="BF12" s="145" t="s">
        <v>892</v>
      </c>
      <c r="BG12" s="145" t="s">
        <v>877</v>
      </c>
      <c r="BH12" s="145" t="s">
        <v>892</v>
      </c>
      <c r="BI12" s="145" t="s">
        <v>1110</v>
      </c>
      <c r="BJ12" s="145" t="s">
        <v>1035</v>
      </c>
      <c r="BK12" s="145" t="s">
        <v>894</v>
      </c>
      <c r="BL12" s="145" t="s">
        <v>945</v>
      </c>
      <c r="BM12" s="145" t="s">
        <v>1111</v>
      </c>
      <c r="BN12" s="145" t="s">
        <v>877</v>
      </c>
      <c r="BO12" s="145" t="s">
        <v>897</v>
      </c>
      <c r="BP12" s="145" t="s">
        <v>863</v>
      </c>
      <c r="BQ12" s="145" t="s">
        <v>914</v>
      </c>
      <c r="BR12" s="145" t="s">
        <v>1112</v>
      </c>
      <c r="BS12" s="145" t="s">
        <v>877</v>
      </c>
      <c r="BT12" s="145" t="s">
        <v>901</v>
      </c>
      <c r="BU12" s="145" t="s">
        <v>888</v>
      </c>
      <c r="BV12" s="145" t="s">
        <v>914</v>
      </c>
      <c r="BW12" s="145" t="s">
        <v>903</v>
      </c>
      <c r="BX12" s="145" t="s">
        <v>901</v>
      </c>
      <c r="BY12" s="145">
        <f t="shared" si="0"/>
        <v>1.6</v>
      </c>
      <c r="BZ12" s="145">
        <f t="shared" si="1"/>
        <v>8.31</v>
      </c>
      <c r="CA12" s="145">
        <f t="shared" si="2"/>
        <v>15.773</v>
      </c>
    </row>
    <row r="13" spans="1:79" ht="35.4" thickBot="1" x14ac:dyDescent="0.35">
      <c r="A13" s="15">
        <v>1531162</v>
      </c>
      <c r="B13" s="15" t="s">
        <v>241</v>
      </c>
      <c r="C13" s="14">
        <v>42627</v>
      </c>
      <c r="D13" s="15" t="s">
        <v>240</v>
      </c>
      <c r="E13" s="15" t="s">
        <v>242</v>
      </c>
      <c r="F13" s="15" t="s">
        <v>301</v>
      </c>
      <c r="G13" s="68">
        <v>595291</v>
      </c>
      <c r="H13" s="68">
        <v>6802420</v>
      </c>
      <c r="I13" s="68">
        <v>1217</v>
      </c>
      <c r="J13" s="15" t="s">
        <v>275</v>
      </c>
      <c r="K13" s="15"/>
      <c r="L13" s="15">
        <v>0.1</v>
      </c>
      <c r="M13" s="15" t="s">
        <v>305</v>
      </c>
      <c r="N13" s="15" t="s">
        <v>238</v>
      </c>
      <c r="O13" s="15">
        <v>1</v>
      </c>
      <c r="P13" s="49" t="s">
        <v>305</v>
      </c>
      <c r="Q13" s="15" t="s">
        <v>146</v>
      </c>
      <c r="R13" s="15" t="s">
        <v>305</v>
      </c>
      <c r="S13" s="50" t="s">
        <v>287</v>
      </c>
      <c r="T13" s="15">
        <v>1531137</v>
      </c>
      <c r="U13" s="144" t="s">
        <v>1113</v>
      </c>
      <c r="V13" s="144" t="s">
        <v>64</v>
      </c>
      <c r="W13" s="144" t="s">
        <v>860</v>
      </c>
      <c r="X13" s="145" t="s">
        <v>993</v>
      </c>
      <c r="Y13" s="145" t="s">
        <v>1114</v>
      </c>
      <c r="Z13" s="145" t="s">
        <v>1009</v>
      </c>
      <c r="AA13" s="145" t="s">
        <v>1115</v>
      </c>
      <c r="AB13" s="145" t="s">
        <v>994</v>
      </c>
      <c r="AC13" s="145" t="s">
        <v>931</v>
      </c>
      <c r="AD13" s="145" t="s">
        <v>1116</v>
      </c>
      <c r="AE13" s="145" t="s">
        <v>1117</v>
      </c>
      <c r="AF13" s="145" t="s">
        <v>1046</v>
      </c>
      <c r="AG13" s="145" t="s">
        <v>1007</v>
      </c>
      <c r="AH13" s="145" t="s">
        <v>876</v>
      </c>
      <c r="AI13" s="145" t="s">
        <v>872</v>
      </c>
      <c r="AJ13" s="145" t="s">
        <v>920</v>
      </c>
      <c r="AK13" s="145" t="s">
        <v>1118</v>
      </c>
      <c r="AL13" s="145" t="s">
        <v>888</v>
      </c>
      <c r="AM13" s="145" t="s">
        <v>895</v>
      </c>
      <c r="AN13" s="145" t="s">
        <v>877</v>
      </c>
      <c r="AO13" s="145" t="s">
        <v>937</v>
      </c>
      <c r="AP13" s="145" t="s">
        <v>1119</v>
      </c>
      <c r="AQ13" s="145" t="s">
        <v>1093</v>
      </c>
      <c r="AR13" s="145" t="s">
        <v>1097</v>
      </c>
      <c r="AS13" s="145" t="s">
        <v>1071</v>
      </c>
      <c r="AT13" s="145" t="s">
        <v>1110</v>
      </c>
      <c r="AU13" s="145" t="s">
        <v>1120</v>
      </c>
      <c r="AV13" s="145" t="s">
        <v>972</v>
      </c>
      <c r="AW13" s="145" t="s">
        <v>962</v>
      </c>
      <c r="AX13" s="145" t="s">
        <v>895</v>
      </c>
      <c r="AY13" s="145" t="s">
        <v>897</v>
      </c>
      <c r="AZ13" s="145" t="s">
        <v>920</v>
      </c>
      <c r="BA13" s="145" t="s">
        <v>888</v>
      </c>
      <c r="BB13" s="145" t="s">
        <v>901</v>
      </c>
      <c r="BC13" s="145" t="s">
        <v>877</v>
      </c>
      <c r="BD13" s="145" t="s">
        <v>1035</v>
      </c>
      <c r="BE13" s="145" t="s">
        <v>936</v>
      </c>
      <c r="BF13" s="145" t="s">
        <v>870</v>
      </c>
      <c r="BG13" s="145" t="s">
        <v>877</v>
      </c>
      <c r="BH13" s="145" t="s">
        <v>892</v>
      </c>
      <c r="BI13" s="145" t="s">
        <v>1121</v>
      </c>
      <c r="BJ13" s="145" t="s">
        <v>875</v>
      </c>
      <c r="BK13" s="145" t="s">
        <v>890</v>
      </c>
      <c r="BL13" s="145" t="s">
        <v>873</v>
      </c>
      <c r="BM13" s="145" t="s">
        <v>1122</v>
      </c>
      <c r="BN13" s="145" t="s">
        <v>877</v>
      </c>
      <c r="BO13" s="145" t="s">
        <v>1123</v>
      </c>
      <c r="BP13" s="145" t="s">
        <v>950</v>
      </c>
      <c r="BQ13" s="145" t="s">
        <v>1124</v>
      </c>
      <c r="BR13" s="145" t="s">
        <v>1125</v>
      </c>
      <c r="BS13" s="145" t="s">
        <v>877</v>
      </c>
      <c r="BT13" s="145" t="s">
        <v>901</v>
      </c>
      <c r="BU13" s="145" t="s">
        <v>888</v>
      </c>
      <c r="BV13" s="145" t="s">
        <v>867</v>
      </c>
      <c r="BW13" s="145" t="s">
        <v>903</v>
      </c>
      <c r="BX13" s="145" t="s">
        <v>901</v>
      </c>
      <c r="BY13" s="145">
        <f t="shared" si="0"/>
        <v>1.6</v>
      </c>
      <c r="BZ13" s="145">
        <f t="shared" si="1"/>
        <v>7.47</v>
      </c>
      <c r="CA13" s="145">
        <f t="shared" si="2"/>
        <v>10.301</v>
      </c>
    </row>
    <row r="14" spans="1:79" ht="35.4" thickBot="1" x14ac:dyDescent="0.35">
      <c r="A14" s="15">
        <v>1531163</v>
      </c>
      <c r="B14" s="15" t="s">
        <v>241</v>
      </c>
      <c r="C14" s="14">
        <v>42627</v>
      </c>
      <c r="D14" s="15" t="s">
        <v>240</v>
      </c>
      <c r="E14" s="15" t="s">
        <v>242</v>
      </c>
      <c r="F14" s="15" t="s">
        <v>302</v>
      </c>
      <c r="G14" s="68">
        <v>595324</v>
      </c>
      <c r="H14" s="68">
        <v>6802460</v>
      </c>
      <c r="I14" s="68">
        <v>1216</v>
      </c>
      <c r="J14" s="15" t="s">
        <v>275</v>
      </c>
      <c r="K14" s="15" t="s">
        <v>334</v>
      </c>
      <c r="L14" s="15">
        <v>0.1</v>
      </c>
      <c r="M14" s="15" t="s">
        <v>303</v>
      </c>
      <c r="N14" s="15" t="s">
        <v>238</v>
      </c>
      <c r="O14" s="15">
        <v>1</v>
      </c>
      <c r="P14" s="49" t="s">
        <v>305</v>
      </c>
      <c r="Q14" s="15" t="s">
        <v>152</v>
      </c>
      <c r="R14" s="15" t="s">
        <v>305</v>
      </c>
      <c r="S14" s="50" t="s">
        <v>287</v>
      </c>
      <c r="T14" s="15">
        <v>1531138</v>
      </c>
      <c r="U14" s="144" t="s">
        <v>1126</v>
      </c>
      <c r="V14" s="144" t="s">
        <v>64</v>
      </c>
      <c r="W14" s="144" t="s">
        <v>860</v>
      </c>
      <c r="X14" s="145" t="s">
        <v>892</v>
      </c>
      <c r="Y14" s="145" t="s">
        <v>1127</v>
      </c>
      <c r="Z14" s="145" t="s">
        <v>1042</v>
      </c>
      <c r="AA14" s="145" t="s">
        <v>1128</v>
      </c>
      <c r="AB14" s="145" t="s">
        <v>865</v>
      </c>
      <c r="AC14" s="145" t="s">
        <v>1129</v>
      </c>
      <c r="AD14" s="145" t="s">
        <v>1000</v>
      </c>
      <c r="AE14" s="145" t="s">
        <v>933</v>
      </c>
      <c r="AF14" s="145" t="s">
        <v>1130</v>
      </c>
      <c r="AG14" s="145" t="s">
        <v>889</v>
      </c>
      <c r="AH14" s="145" t="s">
        <v>888</v>
      </c>
      <c r="AI14" s="145" t="s">
        <v>872</v>
      </c>
      <c r="AJ14" s="145" t="s">
        <v>1014</v>
      </c>
      <c r="AK14" s="145" t="s">
        <v>1131</v>
      </c>
      <c r="AL14" s="145" t="s">
        <v>876</v>
      </c>
      <c r="AM14" s="145" t="s">
        <v>945</v>
      </c>
      <c r="AN14" s="145" t="s">
        <v>877</v>
      </c>
      <c r="AO14" s="145" t="s">
        <v>937</v>
      </c>
      <c r="AP14" s="145" t="s">
        <v>1132</v>
      </c>
      <c r="AQ14" s="145" t="s">
        <v>1133</v>
      </c>
      <c r="AR14" s="145" t="s">
        <v>1134</v>
      </c>
      <c r="AS14" s="145" t="s">
        <v>1135</v>
      </c>
      <c r="AT14" s="145" t="s">
        <v>1136</v>
      </c>
      <c r="AU14" s="145" t="s">
        <v>1137</v>
      </c>
      <c r="AV14" s="145" t="s">
        <v>1073</v>
      </c>
      <c r="AW14" s="145" t="s">
        <v>885</v>
      </c>
      <c r="AX14" s="145" t="s">
        <v>876</v>
      </c>
      <c r="AY14" s="145" t="s">
        <v>897</v>
      </c>
      <c r="AZ14" s="145" t="s">
        <v>905</v>
      </c>
      <c r="BA14" s="145" t="s">
        <v>888</v>
      </c>
      <c r="BB14" s="145" t="s">
        <v>889</v>
      </c>
      <c r="BC14" s="145" t="s">
        <v>877</v>
      </c>
      <c r="BD14" s="145" t="s">
        <v>875</v>
      </c>
      <c r="BE14" s="145" t="s">
        <v>944</v>
      </c>
      <c r="BF14" s="145" t="s">
        <v>892</v>
      </c>
      <c r="BG14" s="145" t="s">
        <v>877</v>
      </c>
      <c r="BH14" s="145" t="s">
        <v>892</v>
      </c>
      <c r="BI14" s="145" t="s">
        <v>1138</v>
      </c>
      <c r="BJ14" s="145" t="s">
        <v>871</v>
      </c>
      <c r="BK14" s="145" t="s">
        <v>894</v>
      </c>
      <c r="BL14" s="145" t="s">
        <v>945</v>
      </c>
      <c r="BM14" s="145" t="s">
        <v>1139</v>
      </c>
      <c r="BN14" s="145" t="s">
        <v>877</v>
      </c>
      <c r="BO14" s="145" t="s">
        <v>897</v>
      </c>
      <c r="BP14" s="145" t="s">
        <v>1092</v>
      </c>
      <c r="BQ14" s="145" t="s">
        <v>1140</v>
      </c>
      <c r="BR14" s="145" t="s">
        <v>1141</v>
      </c>
      <c r="BS14" s="145" t="s">
        <v>877</v>
      </c>
      <c r="BT14" s="145" t="s">
        <v>901</v>
      </c>
      <c r="BU14" s="145" t="s">
        <v>888</v>
      </c>
      <c r="BV14" s="145" t="s">
        <v>1142</v>
      </c>
      <c r="BW14" s="145" t="s">
        <v>903</v>
      </c>
      <c r="BX14" s="145" t="s">
        <v>901</v>
      </c>
      <c r="BY14" s="145">
        <f t="shared" si="0"/>
        <v>1.6</v>
      </c>
      <c r="BZ14" s="145">
        <f t="shared" si="1"/>
        <v>8.17</v>
      </c>
      <c r="CA14" s="145">
        <f t="shared" si="2"/>
        <v>15.962000000000002</v>
      </c>
    </row>
    <row r="15" spans="1:79" ht="35.4" thickBot="1" x14ac:dyDescent="0.35">
      <c r="A15" s="15">
        <v>1531164</v>
      </c>
      <c r="B15" s="15" t="s">
        <v>241</v>
      </c>
      <c r="C15" s="14">
        <v>42627</v>
      </c>
      <c r="D15" s="15" t="s">
        <v>240</v>
      </c>
      <c r="E15" s="15" t="s">
        <v>242</v>
      </c>
      <c r="F15" s="15" t="s">
        <v>335</v>
      </c>
      <c r="G15" s="68">
        <v>595241</v>
      </c>
      <c r="H15" s="68">
        <v>6802522</v>
      </c>
      <c r="I15" s="68">
        <v>1225</v>
      </c>
      <c r="J15" s="15" t="s">
        <v>275</v>
      </c>
      <c r="K15" s="50" t="s">
        <v>351</v>
      </c>
      <c r="L15" s="15">
        <v>0.25</v>
      </c>
      <c r="M15" s="15" t="s">
        <v>305</v>
      </c>
      <c r="N15" s="15" t="s">
        <v>238</v>
      </c>
      <c r="O15" s="15">
        <v>1</v>
      </c>
      <c r="P15" s="49" t="s">
        <v>305</v>
      </c>
      <c r="Q15" s="15" t="s">
        <v>154</v>
      </c>
      <c r="R15" s="15" t="s">
        <v>305</v>
      </c>
      <c r="S15" s="15" t="s">
        <v>349</v>
      </c>
      <c r="T15" s="50">
        <v>1531139</v>
      </c>
      <c r="U15" s="144" t="s">
        <v>1143</v>
      </c>
      <c r="V15" s="144" t="s">
        <v>64</v>
      </c>
      <c r="W15" s="144" t="s">
        <v>860</v>
      </c>
      <c r="X15" s="145" t="s">
        <v>905</v>
      </c>
      <c r="Y15" s="145" t="s">
        <v>1144</v>
      </c>
      <c r="Z15" s="145" t="s">
        <v>889</v>
      </c>
      <c r="AA15" s="145" t="s">
        <v>1145</v>
      </c>
      <c r="AB15" s="145" t="s">
        <v>1146</v>
      </c>
      <c r="AC15" s="145" t="s">
        <v>1147</v>
      </c>
      <c r="AD15" s="145" t="s">
        <v>1076</v>
      </c>
      <c r="AE15" s="145" t="s">
        <v>1148</v>
      </c>
      <c r="AF15" s="145" t="s">
        <v>1149</v>
      </c>
      <c r="AG15" s="145" t="s">
        <v>889</v>
      </c>
      <c r="AH15" s="145" t="s">
        <v>871</v>
      </c>
      <c r="AI15" s="145" t="s">
        <v>872</v>
      </c>
      <c r="AJ15" s="145" t="s">
        <v>945</v>
      </c>
      <c r="AK15" s="145" t="s">
        <v>1150</v>
      </c>
      <c r="AL15" s="145" t="s">
        <v>871</v>
      </c>
      <c r="AM15" s="145" t="s">
        <v>888</v>
      </c>
      <c r="AN15" s="145" t="s">
        <v>877</v>
      </c>
      <c r="AO15" s="145" t="s">
        <v>878</v>
      </c>
      <c r="AP15" s="145" t="s">
        <v>1151</v>
      </c>
      <c r="AQ15" s="145" t="s">
        <v>989</v>
      </c>
      <c r="AR15" s="145" t="s">
        <v>1152</v>
      </c>
      <c r="AS15" s="145" t="s">
        <v>1102</v>
      </c>
      <c r="AT15" s="145" t="s">
        <v>1153</v>
      </c>
      <c r="AU15" s="145" t="s">
        <v>1154</v>
      </c>
      <c r="AV15" s="145" t="s">
        <v>1155</v>
      </c>
      <c r="AW15" s="145" t="s">
        <v>1108</v>
      </c>
      <c r="AX15" s="145" t="s">
        <v>871</v>
      </c>
      <c r="AY15" s="145" t="s">
        <v>897</v>
      </c>
      <c r="AZ15" s="145" t="s">
        <v>945</v>
      </c>
      <c r="BA15" s="145" t="s">
        <v>872</v>
      </c>
      <c r="BB15" s="145" t="s">
        <v>892</v>
      </c>
      <c r="BC15" s="145" t="s">
        <v>877</v>
      </c>
      <c r="BD15" s="145" t="s">
        <v>1035</v>
      </c>
      <c r="BE15" s="145" t="s">
        <v>1068</v>
      </c>
      <c r="BF15" s="145" t="s">
        <v>892</v>
      </c>
      <c r="BG15" s="145" t="s">
        <v>877</v>
      </c>
      <c r="BH15" s="145" t="s">
        <v>888</v>
      </c>
      <c r="BI15" s="145" t="s">
        <v>1156</v>
      </c>
      <c r="BJ15" s="145" t="s">
        <v>890</v>
      </c>
      <c r="BK15" s="145" t="s">
        <v>877</v>
      </c>
      <c r="BL15" s="145" t="s">
        <v>875</v>
      </c>
      <c r="BM15" s="145" t="s">
        <v>912</v>
      </c>
      <c r="BN15" s="145" t="s">
        <v>877</v>
      </c>
      <c r="BO15" s="145" t="s">
        <v>897</v>
      </c>
      <c r="BP15" s="145" t="s">
        <v>1157</v>
      </c>
      <c r="BQ15" s="145" t="s">
        <v>1158</v>
      </c>
      <c r="BR15" s="145" t="s">
        <v>1159</v>
      </c>
      <c r="BS15" s="145" t="s">
        <v>877</v>
      </c>
      <c r="BT15" s="145" t="s">
        <v>901</v>
      </c>
      <c r="BU15" s="145" t="s">
        <v>888</v>
      </c>
      <c r="BV15" s="145" t="s">
        <v>1160</v>
      </c>
      <c r="BW15" s="145" t="s">
        <v>903</v>
      </c>
      <c r="BX15" s="145" t="s">
        <v>901</v>
      </c>
      <c r="BY15" s="145">
        <f t="shared" si="0"/>
        <v>1.6</v>
      </c>
      <c r="BZ15" s="145">
        <f t="shared" si="1"/>
        <v>6.3900000000000006</v>
      </c>
      <c r="CA15" s="145">
        <f t="shared" si="2"/>
        <v>9.9710000000000019</v>
      </c>
    </row>
    <row r="16" spans="1:79" ht="35.4" thickBot="1" x14ac:dyDescent="0.35">
      <c r="A16" s="15">
        <v>1531165</v>
      </c>
      <c r="B16" s="15" t="s">
        <v>241</v>
      </c>
      <c r="C16" s="14">
        <v>42627</v>
      </c>
      <c r="D16" s="15" t="s">
        <v>240</v>
      </c>
      <c r="E16" s="15" t="s">
        <v>242</v>
      </c>
      <c r="F16" s="15" t="s">
        <v>336</v>
      </c>
      <c r="G16" s="68">
        <v>595212</v>
      </c>
      <c r="H16" s="68">
        <v>6802487</v>
      </c>
      <c r="I16" s="68">
        <v>1223</v>
      </c>
      <c r="J16" s="15" t="s">
        <v>275</v>
      </c>
      <c r="K16" s="15"/>
      <c r="L16" s="15">
        <v>0.08</v>
      </c>
      <c r="M16" s="15" t="s">
        <v>303</v>
      </c>
      <c r="N16" s="15" t="s">
        <v>238</v>
      </c>
      <c r="O16" s="15">
        <v>1</v>
      </c>
      <c r="P16" s="49" t="s">
        <v>332</v>
      </c>
      <c r="Q16" s="15" t="s">
        <v>154</v>
      </c>
      <c r="R16" s="15" t="s">
        <v>352</v>
      </c>
      <c r="S16" s="50" t="s">
        <v>353</v>
      </c>
      <c r="T16" s="15">
        <v>1531140</v>
      </c>
      <c r="U16" s="144" t="s">
        <v>1161</v>
      </c>
      <c r="V16" s="144" t="s">
        <v>64</v>
      </c>
      <c r="W16" s="144" t="s">
        <v>860</v>
      </c>
      <c r="X16" s="145" t="s">
        <v>1040</v>
      </c>
      <c r="Y16" s="145" t="s">
        <v>1099</v>
      </c>
      <c r="Z16" s="145" t="s">
        <v>1058</v>
      </c>
      <c r="AA16" s="145" t="s">
        <v>1162</v>
      </c>
      <c r="AB16" s="145" t="s">
        <v>1163</v>
      </c>
      <c r="AC16" s="145" t="s">
        <v>881</v>
      </c>
      <c r="AD16" s="145" t="s">
        <v>1065</v>
      </c>
      <c r="AE16" s="145" t="s">
        <v>1164</v>
      </c>
      <c r="AF16" s="145" t="s">
        <v>1165</v>
      </c>
      <c r="AG16" s="145" t="s">
        <v>901</v>
      </c>
      <c r="AH16" s="145" t="s">
        <v>888</v>
      </c>
      <c r="AI16" s="145" t="s">
        <v>889</v>
      </c>
      <c r="AJ16" s="145" t="s">
        <v>920</v>
      </c>
      <c r="AK16" s="145" t="s">
        <v>1166</v>
      </c>
      <c r="AL16" s="145" t="s">
        <v>876</v>
      </c>
      <c r="AM16" s="145" t="s">
        <v>876</v>
      </c>
      <c r="AN16" s="145" t="s">
        <v>877</v>
      </c>
      <c r="AO16" s="145" t="s">
        <v>937</v>
      </c>
      <c r="AP16" s="145" t="s">
        <v>1167</v>
      </c>
      <c r="AQ16" s="145" t="s">
        <v>1168</v>
      </c>
      <c r="AR16" s="145" t="s">
        <v>932</v>
      </c>
      <c r="AS16" s="145" t="s">
        <v>1135</v>
      </c>
      <c r="AT16" s="145" t="s">
        <v>1056</v>
      </c>
      <c r="AU16" s="145" t="s">
        <v>1169</v>
      </c>
      <c r="AV16" s="145" t="s">
        <v>1052</v>
      </c>
      <c r="AW16" s="145" t="s">
        <v>1108</v>
      </c>
      <c r="AX16" s="145" t="s">
        <v>876</v>
      </c>
      <c r="AY16" s="145" t="s">
        <v>897</v>
      </c>
      <c r="AZ16" s="145" t="s">
        <v>1040</v>
      </c>
      <c r="BA16" s="145" t="s">
        <v>888</v>
      </c>
      <c r="BB16" s="145" t="s">
        <v>889</v>
      </c>
      <c r="BC16" s="145" t="s">
        <v>877</v>
      </c>
      <c r="BD16" s="145" t="s">
        <v>1035</v>
      </c>
      <c r="BE16" s="145" t="s">
        <v>891</v>
      </c>
      <c r="BF16" s="145" t="s">
        <v>870</v>
      </c>
      <c r="BG16" s="145" t="s">
        <v>877</v>
      </c>
      <c r="BH16" s="145" t="s">
        <v>892</v>
      </c>
      <c r="BI16" s="145" t="s">
        <v>1170</v>
      </c>
      <c r="BJ16" s="145" t="s">
        <v>871</v>
      </c>
      <c r="BK16" s="145" t="s">
        <v>1171</v>
      </c>
      <c r="BL16" s="145" t="s">
        <v>895</v>
      </c>
      <c r="BM16" s="145" t="s">
        <v>881</v>
      </c>
      <c r="BN16" s="145" t="s">
        <v>877</v>
      </c>
      <c r="BO16" s="145" t="s">
        <v>897</v>
      </c>
      <c r="BP16" s="145" t="s">
        <v>1092</v>
      </c>
      <c r="BQ16" s="145" t="s">
        <v>1172</v>
      </c>
      <c r="BR16" s="145" t="s">
        <v>1147</v>
      </c>
      <c r="BS16" s="145" t="s">
        <v>877</v>
      </c>
      <c r="BT16" s="145" t="s">
        <v>901</v>
      </c>
      <c r="BU16" s="145" t="s">
        <v>888</v>
      </c>
      <c r="BV16" s="145" t="s">
        <v>1026</v>
      </c>
      <c r="BW16" s="145" t="s">
        <v>903</v>
      </c>
      <c r="BX16" s="145" t="s">
        <v>901</v>
      </c>
      <c r="BY16" s="145">
        <f t="shared" si="0"/>
        <v>1.9</v>
      </c>
      <c r="BZ16" s="145">
        <f t="shared" si="1"/>
        <v>8.2100000000000009</v>
      </c>
      <c r="CA16" s="145">
        <f t="shared" si="2"/>
        <v>12.579000000000001</v>
      </c>
    </row>
    <row r="17" spans="1:79" thickBot="1" x14ac:dyDescent="0.35">
      <c r="A17" s="15">
        <v>1531166</v>
      </c>
      <c r="B17" s="15" t="s">
        <v>241</v>
      </c>
      <c r="C17" s="14">
        <v>42627</v>
      </c>
      <c r="D17" s="15" t="s">
        <v>240</v>
      </c>
      <c r="E17" s="15" t="s">
        <v>242</v>
      </c>
      <c r="F17" s="15" t="s">
        <v>337</v>
      </c>
      <c r="G17" s="68">
        <v>595181</v>
      </c>
      <c r="H17" s="68">
        <v>6802441</v>
      </c>
      <c r="I17" s="68">
        <v>1225</v>
      </c>
      <c r="J17" s="15" t="s">
        <v>275</v>
      </c>
      <c r="K17" s="15"/>
      <c r="L17" s="15">
        <v>0.23</v>
      </c>
      <c r="M17" s="15" t="s">
        <v>305</v>
      </c>
      <c r="N17" s="15" t="s">
        <v>238</v>
      </c>
      <c r="O17" s="15">
        <v>1</v>
      </c>
      <c r="P17" s="49" t="s">
        <v>354</v>
      </c>
      <c r="Q17" s="15"/>
      <c r="R17" s="15" t="s">
        <v>355</v>
      </c>
      <c r="S17" s="15" t="s">
        <v>356</v>
      </c>
      <c r="T17" s="15">
        <v>1531141</v>
      </c>
      <c r="U17" s="144" t="s">
        <v>1173</v>
      </c>
      <c r="V17" s="144" t="s">
        <v>64</v>
      </c>
      <c r="W17" s="144" t="s">
        <v>860</v>
      </c>
      <c r="X17" s="145" t="s">
        <v>1054</v>
      </c>
      <c r="Y17" s="145" t="s">
        <v>1174</v>
      </c>
      <c r="Z17" s="145" t="s">
        <v>903</v>
      </c>
      <c r="AA17" s="145" t="s">
        <v>1175</v>
      </c>
      <c r="AB17" s="145" t="s">
        <v>1176</v>
      </c>
      <c r="AC17" s="145" t="s">
        <v>1106</v>
      </c>
      <c r="AD17" s="145" t="s">
        <v>1177</v>
      </c>
      <c r="AE17" s="145" t="s">
        <v>1178</v>
      </c>
      <c r="AF17" s="145" t="s">
        <v>1179</v>
      </c>
      <c r="AG17" s="145" t="s">
        <v>903</v>
      </c>
      <c r="AH17" s="145" t="s">
        <v>895</v>
      </c>
      <c r="AI17" s="145" t="s">
        <v>870</v>
      </c>
      <c r="AJ17" s="145" t="s">
        <v>971</v>
      </c>
      <c r="AK17" s="145" t="s">
        <v>1180</v>
      </c>
      <c r="AL17" s="145" t="s">
        <v>895</v>
      </c>
      <c r="AM17" s="145" t="s">
        <v>873</v>
      </c>
      <c r="AN17" s="145" t="s">
        <v>877</v>
      </c>
      <c r="AO17" s="145" t="s">
        <v>962</v>
      </c>
      <c r="AP17" s="145" t="s">
        <v>1181</v>
      </c>
      <c r="AQ17" s="145" t="s">
        <v>939</v>
      </c>
      <c r="AR17" s="145" t="s">
        <v>1182</v>
      </c>
      <c r="AS17" s="145" t="s">
        <v>966</v>
      </c>
      <c r="AT17" s="145" t="s">
        <v>1090</v>
      </c>
      <c r="AU17" s="145" t="s">
        <v>1183</v>
      </c>
      <c r="AV17" s="145" t="s">
        <v>1184</v>
      </c>
      <c r="AW17" s="145" t="s">
        <v>970</v>
      </c>
      <c r="AX17" s="145" t="s">
        <v>872</v>
      </c>
      <c r="AY17" s="145" t="s">
        <v>1185</v>
      </c>
      <c r="AZ17" s="145" t="s">
        <v>905</v>
      </c>
      <c r="BA17" s="145" t="s">
        <v>888</v>
      </c>
      <c r="BB17" s="145" t="s">
        <v>1007</v>
      </c>
      <c r="BC17" s="145" t="s">
        <v>877</v>
      </c>
      <c r="BD17" s="145" t="s">
        <v>871</v>
      </c>
      <c r="BE17" s="145" t="s">
        <v>1186</v>
      </c>
      <c r="BF17" s="145" t="s">
        <v>892</v>
      </c>
      <c r="BG17" s="145" t="s">
        <v>877</v>
      </c>
      <c r="BH17" s="145" t="s">
        <v>870</v>
      </c>
      <c r="BI17" s="145" t="s">
        <v>1149</v>
      </c>
      <c r="BJ17" s="145" t="s">
        <v>890</v>
      </c>
      <c r="BK17" s="145" t="s">
        <v>1187</v>
      </c>
      <c r="BL17" s="145" t="s">
        <v>1014</v>
      </c>
      <c r="BM17" s="145" t="s">
        <v>881</v>
      </c>
      <c r="BN17" s="145" t="s">
        <v>877</v>
      </c>
      <c r="BO17" s="145" t="s">
        <v>897</v>
      </c>
      <c r="BP17" s="145" t="s">
        <v>1049</v>
      </c>
      <c r="BQ17" s="145" t="s">
        <v>1188</v>
      </c>
      <c r="BR17" s="145" t="s">
        <v>1189</v>
      </c>
      <c r="BS17" s="145" t="s">
        <v>877</v>
      </c>
      <c r="BT17" s="145" t="s">
        <v>901</v>
      </c>
      <c r="BU17" s="145" t="s">
        <v>888</v>
      </c>
      <c r="BV17" s="145" t="s">
        <v>1049</v>
      </c>
      <c r="BW17" s="145" t="s">
        <v>903</v>
      </c>
      <c r="BX17" s="145" t="s">
        <v>901</v>
      </c>
      <c r="BY17" s="145">
        <f t="shared" si="0"/>
        <v>1.8</v>
      </c>
      <c r="BZ17" s="145">
        <f t="shared" si="1"/>
        <v>10.14</v>
      </c>
      <c r="CA17" s="145">
        <f t="shared" si="2"/>
        <v>14.045</v>
      </c>
    </row>
    <row r="18" spans="1:79" ht="35.4" thickBot="1" x14ac:dyDescent="0.35">
      <c r="A18" s="15">
        <v>1531167</v>
      </c>
      <c r="B18" s="15" t="s">
        <v>241</v>
      </c>
      <c r="C18" s="14">
        <v>42627</v>
      </c>
      <c r="D18" s="15" t="s">
        <v>240</v>
      </c>
      <c r="E18" s="15" t="s">
        <v>242</v>
      </c>
      <c r="F18" s="15" t="s">
        <v>338</v>
      </c>
      <c r="G18" s="68">
        <v>595153</v>
      </c>
      <c r="H18" s="68">
        <v>6802403</v>
      </c>
      <c r="I18" s="68">
        <v>1227</v>
      </c>
      <c r="J18" s="15" t="s">
        <v>275</v>
      </c>
      <c r="K18" s="15"/>
      <c r="L18" s="15">
        <v>0.15</v>
      </c>
      <c r="M18" s="15" t="s">
        <v>305</v>
      </c>
      <c r="N18" s="15" t="s">
        <v>238</v>
      </c>
      <c r="O18" s="15">
        <v>1</v>
      </c>
      <c r="P18" s="49" t="s">
        <v>286</v>
      </c>
      <c r="Q18" s="15" t="s">
        <v>152</v>
      </c>
      <c r="R18" s="15"/>
      <c r="S18" s="50" t="s">
        <v>357</v>
      </c>
      <c r="T18" s="15">
        <v>1531142</v>
      </c>
      <c r="U18" s="144" t="s">
        <v>1190</v>
      </c>
      <c r="V18" s="144" t="s">
        <v>64</v>
      </c>
      <c r="W18" s="144" t="s">
        <v>860</v>
      </c>
      <c r="X18" s="145" t="s">
        <v>935</v>
      </c>
      <c r="Y18" s="145" t="s">
        <v>1191</v>
      </c>
      <c r="Z18" s="145" t="s">
        <v>985</v>
      </c>
      <c r="AA18" s="145" t="s">
        <v>1192</v>
      </c>
      <c r="AB18" s="145" t="s">
        <v>1002</v>
      </c>
      <c r="AC18" s="145" t="s">
        <v>1193</v>
      </c>
      <c r="AD18" s="145" t="s">
        <v>1152</v>
      </c>
      <c r="AE18" s="145" t="s">
        <v>1194</v>
      </c>
      <c r="AF18" s="145" t="s">
        <v>1195</v>
      </c>
      <c r="AG18" s="145" t="s">
        <v>870</v>
      </c>
      <c r="AH18" s="145" t="s">
        <v>871</v>
      </c>
      <c r="AI18" s="145" t="s">
        <v>872</v>
      </c>
      <c r="AJ18" s="145" t="s">
        <v>876</v>
      </c>
      <c r="AK18" s="145" t="s">
        <v>1196</v>
      </c>
      <c r="AL18" s="145" t="s">
        <v>875</v>
      </c>
      <c r="AM18" s="145" t="s">
        <v>875</v>
      </c>
      <c r="AN18" s="145" t="s">
        <v>877</v>
      </c>
      <c r="AO18" s="145" t="s">
        <v>903</v>
      </c>
      <c r="AP18" s="145" t="s">
        <v>1030</v>
      </c>
      <c r="AQ18" s="145" t="s">
        <v>1187</v>
      </c>
      <c r="AR18" s="145" t="s">
        <v>902</v>
      </c>
      <c r="AS18" s="145" t="s">
        <v>931</v>
      </c>
      <c r="AT18" s="145" t="s">
        <v>1197</v>
      </c>
      <c r="AU18" s="145" t="s">
        <v>1198</v>
      </c>
      <c r="AV18" s="145" t="s">
        <v>921</v>
      </c>
      <c r="AW18" s="145" t="s">
        <v>919</v>
      </c>
      <c r="AX18" s="145" t="s">
        <v>875</v>
      </c>
      <c r="AY18" s="145" t="s">
        <v>897</v>
      </c>
      <c r="AZ18" s="145" t="s">
        <v>993</v>
      </c>
      <c r="BA18" s="145" t="s">
        <v>888</v>
      </c>
      <c r="BB18" s="145" t="s">
        <v>889</v>
      </c>
      <c r="BC18" s="145" t="s">
        <v>877</v>
      </c>
      <c r="BD18" s="145" t="s">
        <v>890</v>
      </c>
      <c r="BE18" s="145" t="s">
        <v>1199</v>
      </c>
      <c r="BF18" s="145" t="s">
        <v>892</v>
      </c>
      <c r="BG18" s="145" t="s">
        <v>877</v>
      </c>
      <c r="BH18" s="145" t="s">
        <v>888</v>
      </c>
      <c r="BI18" s="145" t="s">
        <v>1200</v>
      </c>
      <c r="BJ18" s="145" t="s">
        <v>875</v>
      </c>
      <c r="BK18" s="145" t="s">
        <v>1171</v>
      </c>
      <c r="BL18" s="145" t="s">
        <v>875</v>
      </c>
      <c r="BM18" s="145" t="s">
        <v>1201</v>
      </c>
      <c r="BN18" s="145" t="s">
        <v>877</v>
      </c>
      <c r="BO18" s="145" t="s">
        <v>886</v>
      </c>
      <c r="BP18" s="145" t="s">
        <v>1202</v>
      </c>
      <c r="BQ18" s="145" t="s">
        <v>1203</v>
      </c>
      <c r="BR18" s="145" t="s">
        <v>1204</v>
      </c>
      <c r="BS18" s="145" t="s">
        <v>877</v>
      </c>
      <c r="BT18" s="145" t="s">
        <v>901</v>
      </c>
      <c r="BU18" s="145" t="s">
        <v>888</v>
      </c>
      <c r="BV18" s="145" t="s">
        <v>1202</v>
      </c>
      <c r="BW18" s="145" t="s">
        <v>903</v>
      </c>
      <c r="BX18" s="145" t="s">
        <v>901</v>
      </c>
      <c r="BY18" s="145">
        <f t="shared" si="0"/>
        <v>1.6</v>
      </c>
      <c r="BZ18" s="145">
        <f t="shared" si="1"/>
        <v>5.3100000000000005</v>
      </c>
      <c r="CA18" s="145">
        <f t="shared" si="2"/>
        <v>12.043999999999999</v>
      </c>
    </row>
    <row r="19" spans="1:79" thickBot="1" x14ac:dyDescent="0.35">
      <c r="A19" s="15">
        <v>1531168</v>
      </c>
      <c r="B19" s="15" t="s">
        <v>241</v>
      </c>
      <c r="C19" s="14">
        <v>42627</v>
      </c>
      <c r="D19" s="15" t="s">
        <v>240</v>
      </c>
      <c r="E19" s="15" t="s">
        <v>242</v>
      </c>
      <c r="F19" s="15" t="s">
        <v>339</v>
      </c>
      <c r="G19" s="68">
        <v>595123</v>
      </c>
      <c r="H19" s="68">
        <v>6802364</v>
      </c>
      <c r="I19" s="68">
        <v>1233</v>
      </c>
      <c r="J19" s="15" t="s">
        <v>275</v>
      </c>
      <c r="K19" s="15"/>
      <c r="L19" s="15">
        <v>0.15</v>
      </c>
      <c r="M19" s="15" t="s">
        <v>303</v>
      </c>
      <c r="N19" s="15" t="s">
        <v>238</v>
      </c>
      <c r="O19" s="15">
        <v>1</v>
      </c>
      <c r="P19" s="49" t="s">
        <v>332</v>
      </c>
      <c r="Q19" s="15" t="s">
        <v>154</v>
      </c>
      <c r="R19" s="15" t="s">
        <v>358</v>
      </c>
      <c r="S19" s="15" t="s">
        <v>356</v>
      </c>
      <c r="T19" s="15">
        <v>1531143</v>
      </c>
      <c r="U19" s="144" t="s">
        <v>1205</v>
      </c>
      <c r="V19" s="144" t="s">
        <v>64</v>
      </c>
      <c r="W19" s="144" t="s">
        <v>860</v>
      </c>
      <c r="X19" s="145" t="s">
        <v>910</v>
      </c>
      <c r="Y19" s="145" t="s">
        <v>1206</v>
      </c>
      <c r="Z19" s="145" t="s">
        <v>1207</v>
      </c>
      <c r="AA19" s="145" t="s">
        <v>1208</v>
      </c>
      <c r="AB19" s="145" t="s">
        <v>1209</v>
      </c>
      <c r="AC19" s="145" t="s">
        <v>1003</v>
      </c>
      <c r="AD19" s="145" t="s">
        <v>959</v>
      </c>
      <c r="AE19" s="145" t="s">
        <v>1210</v>
      </c>
      <c r="AF19" s="145" t="s">
        <v>1211</v>
      </c>
      <c r="AG19" s="145" t="s">
        <v>901</v>
      </c>
      <c r="AH19" s="145" t="s">
        <v>876</v>
      </c>
      <c r="AI19" s="145" t="s">
        <v>889</v>
      </c>
      <c r="AJ19" s="145" t="s">
        <v>910</v>
      </c>
      <c r="AK19" s="145" t="s">
        <v>1212</v>
      </c>
      <c r="AL19" s="145" t="s">
        <v>888</v>
      </c>
      <c r="AM19" s="145" t="s">
        <v>895</v>
      </c>
      <c r="AN19" s="145" t="s">
        <v>877</v>
      </c>
      <c r="AO19" s="145" t="s">
        <v>937</v>
      </c>
      <c r="AP19" s="145" t="s">
        <v>912</v>
      </c>
      <c r="AQ19" s="145" t="s">
        <v>871</v>
      </c>
      <c r="AR19" s="145" t="s">
        <v>932</v>
      </c>
      <c r="AS19" s="145" t="s">
        <v>1135</v>
      </c>
      <c r="AT19" s="145" t="s">
        <v>1149</v>
      </c>
      <c r="AU19" s="145" t="s">
        <v>1213</v>
      </c>
      <c r="AV19" s="145" t="s">
        <v>1068</v>
      </c>
      <c r="AW19" s="145" t="s">
        <v>1108</v>
      </c>
      <c r="AX19" s="145" t="s">
        <v>895</v>
      </c>
      <c r="AY19" s="145" t="s">
        <v>886</v>
      </c>
      <c r="AZ19" s="145" t="s">
        <v>1214</v>
      </c>
      <c r="BA19" s="145" t="s">
        <v>888</v>
      </c>
      <c r="BB19" s="145" t="s">
        <v>901</v>
      </c>
      <c r="BC19" s="145" t="s">
        <v>877</v>
      </c>
      <c r="BD19" s="145" t="s">
        <v>875</v>
      </c>
      <c r="BE19" s="145" t="s">
        <v>1015</v>
      </c>
      <c r="BF19" s="145" t="s">
        <v>870</v>
      </c>
      <c r="BG19" s="145" t="s">
        <v>877</v>
      </c>
      <c r="BH19" s="145" t="s">
        <v>892</v>
      </c>
      <c r="BI19" s="145" t="s">
        <v>1121</v>
      </c>
      <c r="BJ19" s="145" t="s">
        <v>871</v>
      </c>
      <c r="BK19" s="145" t="s">
        <v>894</v>
      </c>
      <c r="BL19" s="145" t="s">
        <v>873</v>
      </c>
      <c r="BM19" s="145" t="s">
        <v>1071</v>
      </c>
      <c r="BN19" s="145" t="s">
        <v>877</v>
      </c>
      <c r="BO19" s="145" t="s">
        <v>897</v>
      </c>
      <c r="BP19" s="145" t="s">
        <v>863</v>
      </c>
      <c r="BQ19" s="145" t="s">
        <v>1215</v>
      </c>
      <c r="BR19" s="145" t="s">
        <v>1141</v>
      </c>
      <c r="BS19" s="145" t="s">
        <v>877</v>
      </c>
      <c r="BT19" s="145" t="s">
        <v>901</v>
      </c>
      <c r="BU19" s="145" t="s">
        <v>888</v>
      </c>
      <c r="BV19" s="145" t="s">
        <v>1216</v>
      </c>
      <c r="BW19" s="145" t="s">
        <v>903</v>
      </c>
      <c r="BX19" s="145" t="s">
        <v>901</v>
      </c>
      <c r="BY19" s="145">
        <f t="shared" si="0"/>
        <v>1.9</v>
      </c>
      <c r="BZ19" s="145">
        <f t="shared" si="1"/>
        <v>8.31</v>
      </c>
      <c r="CA19" s="145">
        <f t="shared" si="2"/>
        <v>13.411</v>
      </c>
    </row>
    <row r="20" spans="1:79" ht="35.4" thickBot="1" x14ac:dyDescent="0.35">
      <c r="A20" s="15">
        <v>1531169</v>
      </c>
      <c r="B20" s="15" t="s">
        <v>241</v>
      </c>
      <c r="C20" s="14">
        <v>42627</v>
      </c>
      <c r="D20" s="15" t="s">
        <v>240</v>
      </c>
      <c r="E20" s="15" t="s">
        <v>242</v>
      </c>
      <c r="F20" s="15" t="s">
        <v>340</v>
      </c>
      <c r="G20" s="68">
        <v>595090</v>
      </c>
      <c r="H20" s="68">
        <v>6802323</v>
      </c>
      <c r="I20" s="68">
        <v>1230</v>
      </c>
      <c r="J20" s="15" t="s">
        <v>275</v>
      </c>
      <c r="K20" s="15"/>
      <c r="L20" s="15">
        <v>0.15</v>
      </c>
      <c r="M20" s="15" t="s">
        <v>305</v>
      </c>
      <c r="N20" s="15" t="s">
        <v>238</v>
      </c>
      <c r="O20" s="15">
        <v>1</v>
      </c>
      <c r="P20" s="49" t="s">
        <v>286</v>
      </c>
      <c r="Q20" s="15"/>
      <c r="R20" s="15"/>
      <c r="S20" s="50" t="s">
        <v>287</v>
      </c>
      <c r="T20" s="15">
        <v>1531144</v>
      </c>
      <c r="U20" s="144" t="s">
        <v>1217</v>
      </c>
      <c r="V20" s="144" t="s">
        <v>64</v>
      </c>
      <c r="W20" s="144" t="s">
        <v>860</v>
      </c>
      <c r="X20" s="145" t="s">
        <v>1014</v>
      </c>
      <c r="Y20" s="145" t="s">
        <v>1218</v>
      </c>
      <c r="Z20" s="145" t="s">
        <v>1219</v>
      </c>
      <c r="AA20" s="145" t="s">
        <v>1220</v>
      </c>
      <c r="AB20" s="145" t="s">
        <v>1146</v>
      </c>
      <c r="AC20" s="145" t="s">
        <v>924</v>
      </c>
      <c r="AD20" s="145" t="s">
        <v>907</v>
      </c>
      <c r="AE20" s="145" t="s">
        <v>1210</v>
      </c>
      <c r="AF20" s="145" t="s">
        <v>1221</v>
      </c>
      <c r="AG20" s="145" t="s">
        <v>872</v>
      </c>
      <c r="AH20" s="145" t="s">
        <v>871</v>
      </c>
      <c r="AI20" s="145" t="s">
        <v>872</v>
      </c>
      <c r="AJ20" s="145" t="s">
        <v>873</v>
      </c>
      <c r="AK20" s="145" t="s">
        <v>1222</v>
      </c>
      <c r="AL20" s="145" t="s">
        <v>875</v>
      </c>
      <c r="AM20" s="145" t="s">
        <v>875</v>
      </c>
      <c r="AN20" s="145" t="s">
        <v>877</v>
      </c>
      <c r="AO20" s="145" t="s">
        <v>903</v>
      </c>
      <c r="AP20" s="145" t="s">
        <v>1223</v>
      </c>
      <c r="AQ20" s="145" t="s">
        <v>880</v>
      </c>
      <c r="AR20" s="145" t="s">
        <v>901</v>
      </c>
      <c r="AS20" s="145" t="s">
        <v>946</v>
      </c>
      <c r="AT20" s="145" t="s">
        <v>945</v>
      </c>
      <c r="AU20" s="145" t="s">
        <v>1224</v>
      </c>
      <c r="AV20" s="145" t="s">
        <v>1225</v>
      </c>
      <c r="AW20" s="145" t="s">
        <v>885</v>
      </c>
      <c r="AX20" s="145" t="s">
        <v>875</v>
      </c>
      <c r="AY20" s="145" t="s">
        <v>897</v>
      </c>
      <c r="AZ20" s="145" t="s">
        <v>1226</v>
      </c>
      <c r="BA20" s="145" t="s">
        <v>888</v>
      </c>
      <c r="BB20" s="145" t="s">
        <v>889</v>
      </c>
      <c r="BC20" s="145" t="s">
        <v>877</v>
      </c>
      <c r="BD20" s="145" t="s">
        <v>890</v>
      </c>
      <c r="BE20" s="145" t="s">
        <v>891</v>
      </c>
      <c r="BF20" s="145" t="s">
        <v>870</v>
      </c>
      <c r="BG20" s="145" t="s">
        <v>877</v>
      </c>
      <c r="BH20" s="145" t="s">
        <v>888</v>
      </c>
      <c r="BI20" s="145" t="s">
        <v>1227</v>
      </c>
      <c r="BJ20" s="145" t="s">
        <v>890</v>
      </c>
      <c r="BK20" s="145" t="s">
        <v>877</v>
      </c>
      <c r="BL20" s="145" t="s">
        <v>888</v>
      </c>
      <c r="BM20" s="145" t="s">
        <v>1147</v>
      </c>
      <c r="BN20" s="145" t="s">
        <v>877</v>
      </c>
      <c r="BO20" s="145" t="s">
        <v>897</v>
      </c>
      <c r="BP20" s="145" t="s">
        <v>1228</v>
      </c>
      <c r="BQ20" s="145" t="s">
        <v>1229</v>
      </c>
      <c r="BR20" s="145" t="s">
        <v>1230</v>
      </c>
      <c r="BS20" s="145" t="s">
        <v>877</v>
      </c>
      <c r="BT20" s="145" t="s">
        <v>901</v>
      </c>
      <c r="BU20" s="145" t="s">
        <v>888</v>
      </c>
      <c r="BV20" s="145" t="s">
        <v>1157</v>
      </c>
      <c r="BW20" s="145" t="s">
        <v>903</v>
      </c>
      <c r="BX20" s="145" t="s">
        <v>901</v>
      </c>
      <c r="BY20" s="145">
        <f t="shared" si="0"/>
        <v>1.6</v>
      </c>
      <c r="BZ20" s="145">
        <f t="shared" si="1"/>
        <v>6.09</v>
      </c>
      <c r="CA20" s="145">
        <f t="shared" si="2"/>
        <v>11.758000000000001</v>
      </c>
    </row>
    <row r="21" spans="1:79" ht="35.4" thickBot="1" x14ac:dyDescent="0.35">
      <c r="A21" s="15">
        <v>1531170</v>
      </c>
      <c r="B21" s="15" t="s">
        <v>241</v>
      </c>
      <c r="C21" s="14">
        <v>42627</v>
      </c>
      <c r="D21" s="15" t="s">
        <v>240</v>
      </c>
      <c r="E21" s="15" t="s">
        <v>242</v>
      </c>
      <c r="F21" s="45" t="s">
        <v>341</v>
      </c>
      <c r="G21" s="69">
        <v>595064</v>
      </c>
      <c r="H21" s="69">
        <v>6802278</v>
      </c>
      <c r="I21" s="69">
        <v>1228</v>
      </c>
      <c r="J21" s="15" t="s">
        <v>275</v>
      </c>
      <c r="K21" s="45"/>
      <c r="L21" s="45">
        <v>0.13</v>
      </c>
      <c r="M21" s="45" t="s">
        <v>305</v>
      </c>
      <c r="N21" s="15" t="s">
        <v>238</v>
      </c>
      <c r="O21" s="15">
        <v>1</v>
      </c>
      <c r="P21" s="15" t="s">
        <v>332</v>
      </c>
      <c r="Q21" s="15" t="s">
        <v>152</v>
      </c>
      <c r="R21" s="15" t="s">
        <v>352</v>
      </c>
      <c r="S21" s="50" t="s">
        <v>287</v>
      </c>
      <c r="T21" s="15">
        <v>1531145</v>
      </c>
      <c r="U21" s="144" t="s">
        <v>1231</v>
      </c>
      <c r="V21" s="144" t="s">
        <v>64</v>
      </c>
      <c r="W21" s="144" t="s">
        <v>860</v>
      </c>
      <c r="X21" s="145" t="s">
        <v>920</v>
      </c>
      <c r="Y21" s="145" t="s">
        <v>1232</v>
      </c>
      <c r="Z21" s="145" t="s">
        <v>1233</v>
      </c>
      <c r="AA21" s="145" t="s">
        <v>1234</v>
      </c>
      <c r="AB21" s="145" t="s">
        <v>1176</v>
      </c>
      <c r="AC21" s="145" t="s">
        <v>866</v>
      </c>
      <c r="AD21" s="145" t="s">
        <v>1219</v>
      </c>
      <c r="AE21" s="145" t="s">
        <v>1027</v>
      </c>
      <c r="AF21" s="145" t="s">
        <v>1235</v>
      </c>
      <c r="AG21" s="145" t="s">
        <v>892</v>
      </c>
      <c r="AH21" s="145" t="s">
        <v>875</v>
      </c>
      <c r="AI21" s="145" t="s">
        <v>892</v>
      </c>
      <c r="AJ21" s="145" t="s">
        <v>945</v>
      </c>
      <c r="AK21" s="145" t="s">
        <v>1236</v>
      </c>
      <c r="AL21" s="145" t="s">
        <v>871</v>
      </c>
      <c r="AM21" s="145" t="s">
        <v>888</v>
      </c>
      <c r="AN21" s="145" t="s">
        <v>877</v>
      </c>
      <c r="AO21" s="145" t="s">
        <v>878</v>
      </c>
      <c r="AP21" s="145" t="s">
        <v>1201</v>
      </c>
      <c r="AQ21" s="145" t="s">
        <v>880</v>
      </c>
      <c r="AR21" s="145" t="s">
        <v>923</v>
      </c>
      <c r="AS21" s="145" t="s">
        <v>946</v>
      </c>
      <c r="AT21" s="145" t="s">
        <v>990</v>
      </c>
      <c r="AU21" s="145" t="s">
        <v>1237</v>
      </c>
      <c r="AV21" s="145" t="s">
        <v>992</v>
      </c>
      <c r="AW21" s="145" t="s">
        <v>970</v>
      </c>
      <c r="AX21" s="145" t="s">
        <v>875</v>
      </c>
      <c r="AY21" s="145" t="s">
        <v>897</v>
      </c>
      <c r="AZ21" s="145" t="s">
        <v>861</v>
      </c>
      <c r="BA21" s="145" t="s">
        <v>888</v>
      </c>
      <c r="BB21" s="145" t="s">
        <v>889</v>
      </c>
      <c r="BC21" s="145" t="s">
        <v>877</v>
      </c>
      <c r="BD21" s="145" t="s">
        <v>877</v>
      </c>
      <c r="BE21" s="145" t="s">
        <v>1033</v>
      </c>
      <c r="BF21" s="145" t="s">
        <v>892</v>
      </c>
      <c r="BG21" s="145" t="s">
        <v>890</v>
      </c>
      <c r="BH21" s="145" t="s">
        <v>872</v>
      </c>
      <c r="BI21" s="145" t="s">
        <v>1238</v>
      </c>
      <c r="BJ21" s="145" t="s">
        <v>890</v>
      </c>
      <c r="BK21" s="145" t="s">
        <v>1239</v>
      </c>
      <c r="BL21" s="145" t="s">
        <v>888</v>
      </c>
      <c r="BM21" s="145" t="s">
        <v>1201</v>
      </c>
      <c r="BN21" s="145" t="s">
        <v>877</v>
      </c>
      <c r="BO21" s="145" t="s">
        <v>897</v>
      </c>
      <c r="BP21" s="145" t="s">
        <v>1202</v>
      </c>
      <c r="BQ21" s="145" t="s">
        <v>1202</v>
      </c>
      <c r="BR21" s="145" t="s">
        <v>1240</v>
      </c>
      <c r="BS21" s="145" t="s">
        <v>877</v>
      </c>
      <c r="BT21" s="145" t="s">
        <v>901</v>
      </c>
      <c r="BU21" s="145" t="s">
        <v>888</v>
      </c>
      <c r="BV21" s="145" t="s">
        <v>1226</v>
      </c>
      <c r="BW21" s="145" t="s">
        <v>903</v>
      </c>
      <c r="BX21" s="145" t="s">
        <v>901</v>
      </c>
      <c r="BY21" s="145">
        <f t="shared" si="0"/>
        <v>1.7</v>
      </c>
      <c r="BZ21" s="145">
        <f t="shared" si="1"/>
        <v>6.1300000000000008</v>
      </c>
      <c r="CA21" s="145">
        <f t="shared" si="2"/>
        <v>10.911999999999999</v>
      </c>
    </row>
    <row r="22" spans="1:79" ht="35.4" thickBot="1" x14ac:dyDescent="0.35">
      <c r="A22" s="15">
        <v>1531171</v>
      </c>
      <c r="B22" s="15" t="s">
        <v>241</v>
      </c>
      <c r="C22" s="14">
        <v>42627</v>
      </c>
      <c r="D22" s="15" t="s">
        <v>240</v>
      </c>
      <c r="E22" s="15" t="s">
        <v>242</v>
      </c>
      <c r="F22" s="15" t="s">
        <v>342</v>
      </c>
      <c r="G22" s="68">
        <v>595030</v>
      </c>
      <c r="H22" s="68">
        <v>6802246</v>
      </c>
      <c r="I22" s="68">
        <v>1231</v>
      </c>
      <c r="J22" s="15" t="s">
        <v>275</v>
      </c>
      <c r="K22" s="15"/>
      <c r="L22" s="15">
        <v>0.1</v>
      </c>
      <c r="M22" s="15" t="s">
        <v>303</v>
      </c>
      <c r="N22" s="15" t="s">
        <v>238</v>
      </c>
      <c r="O22" s="15">
        <v>1</v>
      </c>
      <c r="P22" s="15" t="s">
        <v>305</v>
      </c>
      <c r="Q22" s="15"/>
      <c r="R22" s="15" t="s">
        <v>358</v>
      </c>
      <c r="S22" s="50" t="s">
        <v>292</v>
      </c>
      <c r="T22" s="15">
        <v>1531146</v>
      </c>
      <c r="U22" s="144" t="s">
        <v>1241</v>
      </c>
      <c r="V22" s="144" t="s">
        <v>64</v>
      </c>
      <c r="W22" s="144" t="s">
        <v>860</v>
      </c>
      <c r="X22" s="145" t="s">
        <v>935</v>
      </c>
      <c r="Y22" s="145" t="s">
        <v>1242</v>
      </c>
      <c r="Z22" s="145" t="s">
        <v>1233</v>
      </c>
      <c r="AA22" s="145" t="s">
        <v>1243</v>
      </c>
      <c r="AB22" s="145" t="s">
        <v>1002</v>
      </c>
      <c r="AC22" s="145" t="s">
        <v>924</v>
      </c>
      <c r="AD22" s="145" t="s">
        <v>1244</v>
      </c>
      <c r="AE22" s="145" t="s">
        <v>1115</v>
      </c>
      <c r="AF22" s="145" t="s">
        <v>1245</v>
      </c>
      <c r="AG22" s="145" t="s">
        <v>892</v>
      </c>
      <c r="AH22" s="145" t="s">
        <v>875</v>
      </c>
      <c r="AI22" s="145" t="s">
        <v>870</v>
      </c>
      <c r="AJ22" s="145" t="s">
        <v>945</v>
      </c>
      <c r="AK22" s="145" t="s">
        <v>1246</v>
      </c>
      <c r="AL22" s="145" t="s">
        <v>875</v>
      </c>
      <c r="AM22" s="145" t="s">
        <v>875</v>
      </c>
      <c r="AN22" s="145" t="s">
        <v>877</v>
      </c>
      <c r="AO22" s="145" t="s">
        <v>878</v>
      </c>
      <c r="AP22" s="145" t="s">
        <v>932</v>
      </c>
      <c r="AQ22" s="145" t="s">
        <v>1093</v>
      </c>
      <c r="AR22" s="145" t="s">
        <v>1026</v>
      </c>
      <c r="AS22" s="145" t="s">
        <v>881</v>
      </c>
      <c r="AT22" s="145" t="s">
        <v>1247</v>
      </c>
      <c r="AU22" s="145" t="s">
        <v>1248</v>
      </c>
      <c r="AV22" s="145" t="s">
        <v>1249</v>
      </c>
      <c r="AW22" s="145" t="s">
        <v>970</v>
      </c>
      <c r="AX22" s="145" t="s">
        <v>875</v>
      </c>
      <c r="AY22" s="145" t="s">
        <v>897</v>
      </c>
      <c r="AZ22" s="145" t="s">
        <v>960</v>
      </c>
      <c r="BA22" s="145" t="s">
        <v>888</v>
      </c>
      <c r="BB22" s="145" t="s">
        <v>870</v>
      </c>
      <c r="BC22" s="145" t="s">
        <v>877</v>
      </c>
      <c r="BD22" s="145" t="s">
        <v>877</v>
      </c>
      <c r="BE22" s="145" t="s">
        <v>1250</v>
      </c>
      <c r="BF22" s="145" t="s">
        <v>892</v>
      </c>
      <c r="BG22" s="145" t="s">
        <v>877</v>
      </c>
      <c r="BH22" s="145" t="s">
        <v>872</v>
      </c>
      <c r="BI22" s="145" t="s">
        <v>1251</v>
      </c>
      <c r="BJ22" s="145" t="s">
        <v>877</v>
      </c>
      <c r="BK22" s="145" t="s">
        <v>877</v>
      </c>
      <c r="BL22" s="145" t="s">
        <v>876</v>
      </c>
      <c r="BM22" s="145" t="s">
        <v>1025</v>
      </c>
      <c r="BN22" s="145" t="s">
        <v>877</v>
      </c>
      <c r="BO22" s="145" t="s">
        <v>897</v>
      </c>
      <c r="BP22" s="145" t="s">
        <v>982</v>
      </c>
      <c r="BQ22" s="145" t="s">
        <v>1252</v>
      </c>
      <c r="BR22" s="145" t="s">
        <v>1223</v>
      </c>
      <c r="BS22" s="145" t="s">
        <v>877</v>
      </c>
      <c r="BT22" s="145" t="s">
        <v>901</v>
      </c>
      <c r="BU22" s="145" t="s">
        <v>888</v>
      </c>
      <c r="BV22" s="145" t="s">
        <v>1038</v>
      </c>
      <c r="BW22" s="145" t="s">
        <v>903</v>
      </c>
      <c r="BX22" s="145" t="s">
        <v>901</v>
      </c>
      <c r="BY22" s="145">
        <f t="shared" si="0"/>
        <v>1.8</v>
      </c>
      <c r="BZ22" s="145">
        <f t="shared" si="1"/>
        <v>5.6400000000000006</v>
      </c>
      <c r="CA22" s="145">
        <f t="shared" si="2"/>
        <v>10.462999999999999</v>
      </c>
    </row>
    <row r="23" spans="1:79" ht="35.4" thickBot="1" x14ac:dyDescent="0.35">
      <c r="A23" s="15">
        <v>1531172</v>
      </c>
      <c r="B23" s="15" t="s">
        <v>241</v>
      </c>
      <c r="C23" s="14">
        <v>42627</v>
      </c>
      <c r="D23" s="15" t="s">
        <v>240</v>
      </c>
      <c r="E23" s="15" t="s">
        <v>242</v>
      </c>
      <c r="F23" s="15" t="s">
        <v>343</v>
      </c>
      <c r="G23" s="68">
        <v>594999</v>
      </c>
      <c r="H23" s="68">
        <v>6802206</v>
      </c>
      <c r="I23" s="68">
        <v>1232</v>
      </c>
      <c r="J23" s="15" t="s">
        <v>275</v>
      </c>
      <c r="K23" s="15"/>
      <c r="L23" s="15">
        <v>0.2</v>
      </c>
      <c r="M23" s="15" t="s">
        <v>305</v>
      </c>
      <c r="N23" s="15" t="s">
        <v>238</v>
      </c>
      <c r="O23" s="15">
        <v>1</v>
      </c>
      <c r="P23" s="15" t="s">
        <v>286</v>
      </c>
      <c r="Q23" s="15" t="s">
        <v>146</v>
      </c>
      <c r="R23" s="15" t="s">
        <v>282</v>
      </c>
      <c r="S23" s="50" t="s">
        <v>292</v>
      </c>
      <c r="T23" s="15">
        <v>1531147</v>
      </c>
      <c r="U23" s="144" t="s">
        <v>1253</v>
      </c>
      <c r="V23" s="144" t="s">
        <v>64</v>
      </c>
      <c r="W23" s="144" t="s">
        <v>860</v>
      </c>
      <c r="X23" s="145" t="s">
        <v>873</v>
      </c>
      <c r="Y23" s="145" t="s">
        <v>1254</v>
      </c>
      <c r="Z23" s="145" t="s">
        <v>1255</v>
      </c>
      <c r="AA23" s="145" t="s">
        <v>1256</v>
      </c>
      <c r="AB23" s="145" t="s">
        <v>1024</v>
      </c>
      <c r="AC23" s="145" t="s">
        <v>1257</v>
      </c>
      <c r="AD23" s="145" t="s">
        <v>1258</v>
      </c>
      <c r="AE23" s="145" t="s">
        <v>1259</v>
      </c>
      <c r="AF23" s="145" t="s">
        <v>945</v>
      </c>
      <c r="AG23" s="145" t="s">
        <v>888</v>
      </c>
      <c r="AH23" s="145" t="s">
        <v>890</v>
      </c>
      <c r="AI23" s="145" t="s">
        <v>872</v>
      </c>
      <c r="AJ23" s="145" t="s">
        <v>895</v>
      </c>
      <c r="AK23" s="145" t="s">
        <v>1260</v>
      </c>
      <c r="AL23" s="145" t="s">
        <v>871</v>
      </c>
      <c r="AM23" s="145" t="s">
        <v>871</v>
      </c>
      <c r="AN23" s="145" t="s">
        <v>877</v>
      </c>
      <c r="AO23" s="145" t="s">
        <v>903</v>
      </c>
      <c r="AP23" s="145" t="s">
        <v>940</v>
      </c>
      <c r="AQ23" s="145" t="s">
        <v>995</v>
      </c>
      <c r="AR23" s="145" t="s">
        <v>1258</v>
      </c>
      <c r="AS23" s="145" t="s">
        <v>1261</v>
      </c>
      <c r="AT23" s="145" t="s">
        <v>895</v>
      </c>
      <c r="AU23" s="145" t="s">
        <v>1262</v>
      </c>
      <c r="AV23" s="145" t="s">
        <v>1176</v>
      </c>
      <c r="AW23" s="145" t="s">
        <v>1108</v>
      </c>
      <c r="AX23" s="145" t="s">
        <v>871</v>
      </c>
      <c r="AY23" s="145" t="s">
        <v>897</v>
      </c>
      <c r="AZ23" s="145" t="s">
        <v>960</v>
      </c>
      <c r="BA23" s="145" t="s">
        <v>888</v>
      </c>
      <c r="BB23" s="145" t="s">
        <v>870</v>
      </c>
      <c r="BC23" s="145" t="s">
        <v>877</v>
      </c>
      <c r="BD23" s="145" t="s">
        <v>1035</v>
      </c>
      <c r="BE23" s="145" t="s">
        <v>1263</v>
      </c>
      <c r="BF23" s="145" t="s">
        <v>892</v>
      </c>
      <c r="BG23" s="145" t="s">
        <v>877</v>
      </c>
      <c r="BH23" s="145" t="s">
        <v>888</v>
      </c>
      <c r="BI23" s="145" t="s">
        <v>1264</v>
      </c>
      <c r="BJ23" s="145" t="s">
        <v>890</v>
      </c>
      <c r="BK23" s="145" t="s">
        <v>1265</v>
      </c>
      <c r="BL23" s="145" t="s">
        <v>871</v>
      </c>
      <c r="BM23" s="145" t="s">
        <v>1193</v>
      </c>
      <c r="BN23" s="145" t="s">
        <v>877</v>
      </c>
      <c r="BO23" s="145" t="s">
        <v>1123</v>
      </c>
      <c r="BP23" s="145" t="s">
        <v>887</v>
      </c>
      <c r="BQ23" s="145" t="s">
        <v>1266</v>
      </c>
      <c r="BR23" s="145" t="s">
        <v>1134</v>
      </c>
      <c r="BS23" s="145" t="s">
        <v>877</v>
      </c>
      <c r="BT23" s="145" t="s">
        <v>901</v>
      </c>
      <c r="BU23" s="145" t="s">
        <v>888</v>
      </c>
      <c r="BV23" s="145" t="s">
        <v>1267</v>
      </c>
      <c r="BW23" s="145" t="s">
        <v>903</v>
      </c>
      <c r="BX23" s="145" t="s">
        <v>901</v>
      </c>
      <c r="BY23" s="145">
        <f t="shared" si="0"/>
        <v>1.6</v>
      </c>
      <c r="BZ23" s="145">
        <f t="shared" si="1"/>
        <v>4.9400000000000004</v>
      </c>
      <c r="CA23" s="145">
        <f t="shared" si="2"/>
        <v>11.93</v>
      </c>
    </row>
    <row r="24" spans="1:79" ht="35.4" thickBot="1" x14ac:dyDescent="0.35">
      <c r="A24" s="15">
        <v>1531173</v>
      </c>
      <c r="B24" s="15" t="s">
        <v>241</v>
      </c>
      <c r="C24" s="14">
        <v>42627</v>
      </c>
      <c r="D24" s="15" t="s">
        <v>240</v>
      </c>
      <c r="E24" s="15" t="s">
        <v>242</v>
      </c>
      <c r="F24" s="15" t="s">
        <v>344</v>
      </c>
      <c r="G24" s="68">
        <v>594967</v>
      </c>
      <c r="H24" s="68">
        <v>6802163</v>
      </c>
      <c r="I24" s="68">
        <v>1235</v>
      </c>
      <c r="J24" s="15" t="s">
        <v>275</v>
      </c>
      <c r="K24" s="15"/>
      <c r="L24" s="15">
        <v>0.1</v>
      </c>
      <c r="M24" s="15" t="s">
        <v>303</v>
      </c>
      <c r="N24" s="15" t="s">
        <v>238</v>
      </c>
      <c r="O24" s="15">
        <v>1</v>
      </c>
      <c r="P24" s="15" t="s">
        <v>360</v>
      </c>
      <c r="Q24" s="15" t="s">
        <v>154</v>
      </c>
      <c r="R24" s="15" t="s">
        <v>358</v>
      </c>
      <c r="S24" s="50" t="s">
        <v>292</v>
      </c>
      <c r="T24" s="15">
        <v>1531148</v>
      </c>
      <c r="U24" s="144" t="s">
        <v>1268</v>
      </c>
      <c r="V24" s="144" t="s">
        <v>64</v>
      </c>
      <c r="W24" s="144" t="s">
        <v>860</v>
      </c>
      <c r="X24" s="145" t="s">
        <v>872</v>
      </c>
      <c r="Y24" s="145" t="s">
        <v>1269</v>
      </c>
      <c r="Z24" s="145" t="s">
        <v>1244</v>
      </c>
      <c r="AA24" s="145" t="s">
        <v>1270</v>
      </c>
      <c r="AB24" s="145" t="s">
        <v>1044</v>
      </c>
      <c r="AC24" s="145" t="s">
        <v>1147</v>
      </c>
      <c r="AD24" s="145" t="s">
        <v>947</v>
      </c>
      <c r="AE24" s="145" t="s">
        <v>1271</v>
      </c>
      <c r="AF24" s="145" t="s">
        <v>935</v>
      </c>
      <c r="AG24" s="145" t="s">
        <v>892</v>
      </c>
      <c r="AH24" s="145" t="s">
        <v>871</v>
      </c>
      <c r="AI24" s="145" t="s">
        <v>872</v>
      </c>
      <c r="AJ24" s="145" t="s">
        <v>872</v>
      </c>
      <c r="AK24" s="145" t="s">
        <v>1272</v>
      </c>
      <c r="AL24" s="145" t="s">
        <v>876</v>
      </c>
      <c r="AM24" s="145" t="s">
        <v>888</v>
      </c>
      <c r="AN24" s="145" t="s">
        <v>877</v>
      </c>
      <c r="AO24" s="145" t="s">
        <v>878</v>
      </c>
      <c r="AP24" s="145" t="s">
        <v>1004</v>
      </c>
      <c r="AQ24" s="145" t="s">
        <v>1273</v>
      </c>
      <c r="AR24" s="145" t="s">
        <v>947</v>
      </c>
      <c r="AS24" s="145" t="s">
        <v>946</v>
      </c>
      <c r="AT24" s="145" t="s">
        <v>1274</v>
      </c>
      <c r="AU24" s="145" t="s">
        <v>1275</v>
      </c>
      <c r="AV24" s="145" t="s">
        <v>1249</v>
      </c>
      <c r="AW24" s="145" t="s">
        <v>919</v>
      </c>
      <c r="AX24" s="145" t="s">
        <v>875</v>
      </c>
      <c r="AY24" s="145" t="s">
        <v>897</v>
      </c>
      <c r="AZ24" s="145" t="s">
        <v>861</v>
      </c>
      <c r="BA24" s="145" t="s">
        <v>888</v>
      </c>
      <c r="BB24" s="145" t="s">
        <v>889</v>
      </c>
      <c r="BC24" s="145" t="s">
        <v>877</v>
      </c>
      <c r="BD24" s="145" t="s">
        <v>890</v>
      </c>
      <c r="BE24" s="145" t="s">
        <v>1276</v>
      </c>
      <c r="BF24" s="145" t="s">
        <v>892</v>
      </c>
      <c r="BG24" s="145" t="s">
        <v>877</v>
      </c>
      <c r="BH24" s="145" t="s">
        <v>872</v>
      </c>
      <c r="BI24" s="145" t="s">
        <v>1277</v>
      </c>
      <c r="BJ24" s="145" t="s">
        <v>877</v>
      </c>
      <c r="BK24" s="145" t="s">
        <v>922</v>
      </c>
      <c r="BL24" s="145" t="s">
        <v>888</v>
      </c>
      <c r="BM24" s="145" t="s">
        <v>1147</v>
      </c>
      <c r="BN24" s="145" t="s">
        <v>877</v>
      </c>
      <c r="BO24" s="145" t="s">
        <v>897</v>
      </c>
      <c r="BP24" s="145" t="s">
        <v>1228</v>
      </c>
      <c r="BQ24" s="145" t="s">
        <v>1278</v>
      </c>
      <c r="BR24" s="145" t="s">
        <v>1279</v>
      </c>
      <c r="BS24" s="145" t="s">
        <v>877</v>
      </c>
      <c r="BT24" s="145" t="s">
        <v>901</v>
      </c>
      <c r="BU24" s="145" t="s">
        <v>888</v>
      </c>
      <c r="BV24" s="145" t="s">
        <v>1202</v>
      </c>
      <c r="BW24" s="145" t="s">
        <v>903</v>
      </c>
      <c r="BX24" s="145" t="s">
        <v>901</v>
      </c>
      <c r="BY24" s="145">
        <f t="shared" si="0"/>
        <v>1.6</v>
      </c>
      <c r="BZ24" s="145">
        <f t="shared" si="1"/>
        <v>5.8599999999999994</v>
      </c>
      <c r="CA24" s="145">
        <f t="shared" si="2"/>
        <v>11.379999999999999</v>
      </c>
    </row>
    <row r="25" spans="1:79" ht="35.4" thickBot="1" x14ac:dyDescent="0.35">
      <c r="A25" s="15">
        <v>1531174</v>
      </c>
      <c r="B25" s="15" t="s">
        <v>241</v>
      </c>
      <c r="C25" s="14">
        <v>42627</v>
      </c>
      <c r="D25" s="15" t="s">
        <v>240</v>
      </c>
      <c r="E25" s="15" t="s">
        <v>242</v>
      </c>
      <c r="F25" s="15" t="s">
        <v>345</v>
      </c>
      <c r="G25" s="68">
        <v>594941</v>
      </c>
      <c r="H25" s="68">
        <v>6802128</v>
      </c>
      <c r="I25" s="68">
        <v>1235</v>
      </c>
      <c r="J25" s="15" t="s">
        <v>275</v>
      </c>
      <c r="K25" s="15"/>
      <c r="L25" s="15">
        <v>0.13</v>
      </c>
      <c r="M25" s="15" t="s">
        <v>303</v>
      </c>
      <c r="N25" s="15" t="s">
        <v>238</v>
      </c>
      <c r="O25" s="15">
        <v>1</v>
      </c>
      <c r="P25" s="15" t="s">
        <v>305</v>
      </c>
      <c r="Q25" s="15" t="s">
        <v>152</v>
      </c>
      <c r="R25" s="15" t="s">
        <v>305</v>
      </c>
      <c r="S25" s="50" t="s">
        <v>292</v>
      </c>
      <c r="T25" s="15">
        <v>1531149</v>
      </c>
      <c r="U25" s="144" t="s">
        <v>1280</v>
      </c>
      <c r="V25" s="144" t="s">
        <v>64</v>
      </c>
      <c r="W25" s="144" t="s">
        <v>860</v>
      </c>
      <c r="X25" s="145" t="s">
        <v>861</v>
      </c>
      <c r="Y25" s="145" t="s">
        <v>1281</v>
      </c>
      <c r="Z25" s="145" t="s">
        <v>923</v>
      </c>
      <c r="AA25" s="145" t="s">
        <v>1282</v>
      </c>
      <c r="AB25" s="145" t="s">
        <v>1163</v>
      </c>
      <c r="AC25" s="145" t="s">
        <v>1025</v>
      </c>
      <c r="AD25" s="145" t="s">
        <v>1076</v>
      </c>
      <c r="AE25" s="145" t="s">
        <v>1283</v>
      </c>
      <c r="AF25" s="145" t="s">
        <v>1284</v>
      </c>
      <c r="AG25" s="145" t="s">
        <v>888</v>
      </c>
      <c r="AH25" s="145" t="s">
        <v>875</v>
      </c>
      <c r="AI25" s="145" t="s">
        <v>872</v>
      </c>
      <c r="AJ25" s="145" t="s">
        <v>872</v>
      </c>
      <c r="AK25" s="145" t="s">
        <v>1285</v>
      </c>
      <c r="AL25" s="145" t="s">
        <v>871</v>
      </c>
      <c r="AM25" s="145" t="s">
        <v>888</v>
      </c>
      <c r="AN25" s="145" t="s">
        <v>877</v>
      </c>
      <c r="AO25" s="145" t="s">
        <v>937</v>
      </c>
      <c r="AP25" s="145" t="s">
        <v>963</v>
      </c>
      <c r="AQ25" s="145" t="s">
        <v>1286</v>
      </c>
      <c r="AR25" s="145" t="s">
        <v>867</v>
      </c>
      <c r="AS25" s="145" t="s">
        <v>1003</v>
      </c>
      <c r="AT25" s="145" t="s">
        <v>873</v>
      </c>
      <c r="AU25" s="145" t="s">
        <v>1287</v>
      </c>
      <c r="AV25" s="145" t="s">
        <v>884</v>
      </c>
      <c r="AW25" s="145" t="s">
        <v>1053</v>
      </c>
      <c r="AX25" s="145" t="s">
        <v>875</v>
      </c>
      <c r="AY25" s="145" t="s">
        <v>897</v>
      </c>
      <c r="AZ25" s="145" t="s">
        <v>960</v>
      </c>
      <c r="BA25" s="145" t="s">
        <v>888</v>
      </c>
      <c r="BB25" s="145" t="s">
        <v>901</v>
      </c>
      <c r="BC25" s="145" t="s">
        <v>877</v>
      </c>
      <c r="BD25" s="145" t="s">
        <v>871</v>
      </c>
      <c r="BE25" s="145" t="s">
        <v>1288</v>
      </c>
      <c r="BF25" s="145" t="s">
        <v>892</v>
      </c>
      <c r="BG25" s="145" t="s">
        <v>877</v>
      </c>
      <c r="BH25" s="145" t="s">
        <v>872</v>
      </c>
      <c r="BI25" s="145" t="s">
        <v>1289</v>
      </c>
      <c r="BJ25" s="145" t="s">
        <v>871</v>
      </c>
      <c r="BK25" s="145" t="s">
        <v>989</v>
      </c>
      <c r="BL25" s="145" t="s">
        <v>876</v>
      </c>
      <c r="BM25" s="145" t="s">
        <v>896</v>
      </c>
      <c r="BN25" s="145" t="s">
        <v>877</v>
      </c>
      <c r="BO25" s="145" t="s">
        <v>886</v>
      </c>
      <c r="BP25" s="145" t="s">
        <v>1290</v>
      </c>
      <c r="BQ25" s="145" t="s">
        <v>982</v>
      </c>
      <c r="BR25" s="145" t="s">
        <v>1151</v>
      </c>
      <c r="BS25" s="145" t="s">
        <v>877</v>
      </c>
      <c r="BT25" s="145" t="s">
        <v>901</v>
      </c>
      <c r="BU25" s="145" t="s">
        <v>888</v>
      </c>
      <c r="BV25" s="145" t="s">
        <v>1255</v>
      </c>
      <c r="BW25" s="145" t="s">
        <v>903</v>
      </c>
      <c r="BX25" s="145" t="s">
        <v>901</v>
      </c>
      <c r="BY25" s="145">
        <f t="shared" si="0"/>
        <v>1.6</v>
      </c>
      <c r="BZ25" s="145">
        <f t="shared" si="1"/>
        <v>7.12</v>
      </c>
      <c r="CA25" s="145">
        <f t="shared" si="2"/>
        <v>12.467000000000002</v>
      </c>
    </row>
    <row r="26" spans="1:79" ht="35.4" thickBot="1" x14ac:dyDescent="0.35">
      <c r="A26" s="15">
        <v>1531175</v>
      </c>
      <c r="B26" s="15" t="s">
        <v>241</v>
      </c>
      <c r="C26" s="14">
        <v>42627</v>
      </c>
      <c r="D26" s="15" t="s">
        <v>240</v>
      </c>
      <c r="E26" s="15" t="s">
        <v>242</v>
      </c>
      <c r="F26" s="15" t="s">
        <v>346</v>
      </c>
      <c r="G26" s="68">
        <v>594913</v>
      </c>
      <c r="H26" s="68">
        <v>6802081</v>
      </c>
      <c r="I26" s="68">
        <v>1231</v>
      </c>
      <c r="J26" s="15" t="s">
        <v>275</v>
      </c>
      <c r="K26" s="15"/>
      <c r="L26" s="15">
        <v>0.15</v>
      </c>
      <c r="M26" s="15" t="s">
        <v>303</v>
      </c>
      <c r="N26" s="15" t="s">
        <v>238</v>
      </c>
      <c r="O26" s="15">
        <v>1</v>
      </c>
      <c r="P26" s="15" t="s">
        <v>284</v>
      </c>
      <c r="Q26" s="15" t="s">
        <v>154</v>
      </c>
      <c r="R26" s="15" t="s">
        <v>305</v>
      </c>
      <c r="S26" s="50" t="s">
        <v>292</v>
      </c>
      <c r="T26" s="15">
        <v>1531150</v>
      </c>
      <c r="U26" s="144" t="s">
        <v>1291</v>
      </c>
      <c r="V26" s="144" t="s">
        <v>64</v>
      </c>
      <c r="W26" s="144" t="s">
        <v>860</v>
      </c>
      <c r="X26" s="145" t="s">
        <v>920</v>
      </c>
      <c r="Y26" s="145" t="s">
        <v>1292</v>
      </c>
      <c r="Z26" s="145" t="s">
        <v>982</v>
      </c>
      <c r="AA26" s="145" t="s">
        <v>1293</v>
      </c>
      <c r="AB26" s="145" t="s">
        <v>865</v>
      </c>
      <c r="AC26" s="145" t="s">
        <v>1147</v>
      </c>
      <c r="AD26" s="145" t="s">
        <v>1294</v>
      </c>
      <c r="AE26" s="145" t="s">
        <v>1295</v>
      </c>
      <c r="AF26" s="145" t="s">
        <v>1296</v>
      </c>
      <c r="AG26" s="145" t="s">
        <v>892</v>
      </c>
      <c r="AH26" s="145" t="s">
        <v>875</v>
      </c>
      <c r="AI26" s="145" t="s">
        <v>892</v>
      </c>
      <c r="AJ26" s="145" t="s">
        <v>945</v>
      </c>
      <c r="AK26" s="145" t="s">
        <v>1297</v>
      </c>
      <c r="AL26" s="145" t="s">
        <v>875</v>
      </c>
      <c r="AM26" s="145" t="s">
        <v>888</v>
      </c>
      <c r="AN26" s="145" t="s">
        <v>877</v>
      </c>
      <c r="AO26" s="145" t="s">
        <v>903</v>
      </c>
      <c r="AP26" s="145" t="s">
        <v>1298</v>
      </c>
      <c r="AQ26" s="145" t="s">
        <v>890</v>
      </c>
      <c r="AR26" s="145" t="s">
        <v>925</v>
      </c>
      <c r="AS26" s="145" t="s">
        <v>946</v>
      </c>
      <c r="AT26" s="145" t="s">
        <v>1299</v>
      </c>
      <c r="AU26" s="145" t="s">
        <v>1300</v>
      </c>
      <c r="AV26" s="145" t="s">
        <v>1263</v>
      </c>
      <c r="AW26" s="145" t="s">
        <v>1108</v>
      </c>
      <c r="AX26" s="145" t="s">
        <v>875</v>
      </c>
      <c r="AY26" s="145" t="s">
        <v>897</v>
      </c>
      <c r="AZ26" s="145" t="s">
        <v>861</v>
      </c>
      <c r="BA26" s="145" t="s">
        <v>888</v>
      </c>
      <c r="BB26" s="145" t="s">
        <v>889</v>
      </c>
      <c r="BC26" s="145" t="s">
        <v>877</v>
      </c>
      <c r="BD26" s="145" t="s">
        <v>877</v>
      </c>
      <c r="BE26" s="145" t="s">
        <v>1263</v>
      </c>
      <c r="BF26" s="145" t="s">
        <v>892</v>
      </c>
      <c r="BG26" s="145" t="s">
        <v>877</v>
      </c>
      <c r="BH26" s="145" t="s">
        <v>872</v>
      </c>
      <c r="BI26" s="145" t="s">
        <v>1289</v>
      </c>
      <c r="BJ26" s="145" t="s">
        <v>871</v>
      </c>
      <c r="BK26" s="145" t="s">
        <v>1301</v>
      </c>
      <c r="BL26" s="145" t="s">
        <v>876</v>
      </c>
      <c r="BM26" s="145" t="s">
        <v>1025</v>
      </c>
      <c r="BN26" s="145" t="s">
        <v>877</v>
      </c>
      <c r="BO26" s="145" t="s">
        <v>886</v>
      </c>
      <c r="BP26" s="145" t="s">
        <v>1228</v>
      </c>
      <c r="BQ26" s="145" t="s">
        <v>1302</v>
      </c>
      <c r="BR26" s="145" t="s">
        <v>1303</v>
      </c>
      <c r="BS26" s="145" t="s">
        <v>877</v>
      </c>
      <c r="BT26" s="145" t="s">
        <v>901</v>
      </c>
      <c r="BU26" s="145" t="s">
        <v>888</v>
      </c>
      <c r="BV26" s="145" t="s">
        <v>952</v>
      </c>
      <c r="BW26" s="145" t="s">
        <v>903</v>
      </c>
      <c r="BX26" s="145" t="s">
        <v>901</v>
      </c>
      <c r="BY26" s="145">
        <f t="shared" si="0"/>
        <v>1.7</v>
      </c>
      <c r="BZ26" s="145">
        <f t="shared" si="1"/>
        <v>5.75</v>
      </c>
      <c r="CA26" s="145">
        <f t="shared" si="2"/>
        <v>9.6029999999999998</v>
      </c>
    </row>
    <row r="27" spans="1:79" ht="35.4" thickBot="1" x14ac:dyDescent="0.35">
      <c r="A27" s="15">
        <v>1531176</v>
      </c>
      <c r="B27" s="15" t="s">
        <v>241</v>
      </c>
      <c r="C27" s="14">
        <v>42627</v>
      </c>
      <c r="D27" s="15" t="s">
        <v>240</v>
      </c>
      <c r="E27" s="15" t="s">
        <v>242</v>
      </c>
      <c r="F27" s="15" t="s">
        <v>347</v>
      </c>
      <c r="G27" s="68">
        <v>594878</v>
      </c>
      <c r="H27" s="68">
        <v>6802044</v>
      </c>
      <c r="I27" s="68">
        <v>1231</v>
      </c>
      <c r="J27" s="15" t="s">
        <v>275</v>
      </c>
      <c r="K27" s="15"/>
      <c r="L27" s="15">
        <v>0.1</v>
      </c>
      <c r="M27" s="15" t="s">
        <v>305</v>
      </c>
      <c r="N27" s="15" t="s">
        <v>238</v>
      </c>
      <c r="O27" s="15">
        <v>1</v>
      </c>
      <c r="P27" s="15" t="s">
        <v>286</v>
      </c>
      <c r="Q27" s="15" t="s">
        <v>152</v>
      </c>
      <c r="R27" s="15"/>
      <c r="S27" s="50" t="s">
        <v>361</v>
      </c>
      <c r="T27" s="15">
        <v>1531001</v>
      </c>
      <c r="U27" s="144" t="s">
        <v>1304</v>
      </c>
      <c r="V27" s="144" t="s">
        <v>64</v>
      </c>
      <c r="W27" s="144" t="s">
        <v>860</v>
      </c>
      <c r="X27" s="145" t="s">
        <v>910</v>
      </c>
      <c r="Y27" s="145" t="s">
        <v>1305</v>
      </c>
      <c r="Z27" s="145" t="s">
        <v>1142</v>
      </c>
      <c r="AA27" s="145" t="s">
        <v>1306</v>
      </c>
      <c r="AB27" s="145" t="s">
        <v>1163</v>
      </c>
      <c r="AC27" s="145" t="s">
        <v>896</v>
      </c>
      <c r="AD27" s="145" t="s">
        <v>1092</v>
      </c>
      <c r="AE27" s="145" t="s">
        <v>1307</v>
      </c>
      <c r="AF27" s="145" t="s">
        <v>920</v>
      </c>
      <c r="AG27" s="145" t="s">
        <v>901</v>
      </c>
      <c r="AH27" s="145" t="s">
        <v>875</v>
      </c>
      <c r="AI27" s="145" t="s">
        <v>872</v>
      </c>
      <c r="AJ27" s="145" t="s">
        <v>935</v>
      </c>
      <c r="AK27" s="145" t="s">
        <v>1308</v>
      </c>
      <c r="AL27" s="145" t="s">
        <v>871</v>
      </c>
      <c r="AM27" s="145" t="s">
        <v>876</v>
      </c>
      <c r="AN27" s="145" t="s">
        <v>877</v>
      </c>
      <c r="AO27" s="145" t="s">
        <v>878</v>
      </c>
      <c r="AP27" s="145" t="s">
        <v>1182</v>
      </c>
      <c r="AQ27" s="145" t="s">
        <v>1093</v>
      </c>
      <c r="AR27" s="145" t="s">
        <v>1309</v>
      </c>
      <c r="AS27" s="145" t="s">
        <v>1003</v>
      </c>
      <c r="AT27" s="145" t="s">
        <v>882</v>
      </c>
      <c r="AU27" s="145" t="s">
        <v>1310</v>
      </c>
      <c r="AV27" s="145" t="s">
        <v>1008</v>
      </c>
      <c r="AW27" s="145" t="s">
        <v>1108</v>
      </c>
      <c r="AX27" s="145" t="s">
        <v>888</v>
      </c>
      <c r="AY27" s="145" t="s">
        <v>897</v>
      </c>
      <c r="AZ27" s="145" t="s">
        <v>905</v>
      </c>
      <c r="BA27" s="145" t="s">
        <v>888</v>
      </c>
      <c r="BB27" s="145" t="s">
        <v>901</v>
      </c>
      <c r="BC27" s="145" t="s">
        <v>877</v>
      </c>
      <c r="BD27" s="145" t="s">
        <v>890</v>
      </c>
      <c r="BE27" s="145" t="s">
        <v>1073</v>
      </c>
      <c r="BF27" s="145" t="s">
        <v>892</v>
      </c>
      <c r="BG27" s="145" t="s">
        <v>877</v>
      </c>
      <c r="BH27" s="145" t="s">
        <v>872</v>
      </c>
      <c r="BI27" s="145" t="s">
        <v>1311</v>
      </c>
      <c r="BJ27" s="145" t="s">
        <v>888</v>
      </c>
      <c r="BK27" s="145" t="s">
        <v>894</v>
      </c>
      <c r="BL27" s="145" t="s">
        <v>876</v>
      </c>
      <c r="BM27" s="145" t="s">
        <v>924</v>
      </c>
      <c r="BN27" s="145" t="s">
        <v>877</v>
      </c>
      <c r="BO27" s="145" t="s">
        <v>1185</v>
      </c>
      <c r="BP27" s="145" t="s">
        <v>1219</v>
      </c>
      <c r="BQ27" s="145" t="s">
        <v>1312</v>
      </c>
      <c r="BR27" s="145" t="s">
        <v>1313</v>
      </c>
      <c r="BS27" s="145" t="s">
        <v>877</v>
      </c>
      <c r="BT27" s="145" t="s">
        <v>901</v>
      </c>
      <c r="BU27" s="145" t="s">
        <v>888</v>
      </c>
      <c r="BV27" s="145" t="s">
        <v>982</v>
      </c>
      <c r="BW27" s="145" t="s">
        <v>903</v>
      </c>
      <c r="BX27" s="145" t="s">
        <v>901</v>
      </c>
      <c r="BY27" s="145">
        <f t="shared" si="0"/>
        <v>1.6</v>
      </c>
      <c r="BZ27" s="145">
        <f t="shared" si="1"/>
        <v>6.7299999999999995</v>
      </c>
      <c r="CA27" s="145">
        <f t="shared" si="2"/>
        <v>10.450000000000001</v>
      </c>
    </row>
    <row r="28" spans="1:79" ht="35.4" thickBot="1" x14ac:dyDescent="0.35">
      <c r="A28" s="15">
        <v>1531177</v>
      </c>
      <c r="B28" s="15" t="s">
        <v>241</v>
      </c>
      <c r="C28" s="14">
        <v>42627</v>
      </c>
      <c r="D28" s="15" t="s">
        <v>240</v>
      </c>
      <c r="E28" s="15" t="s">
        <v>242</v>
      </c>
      <c r="F28" s="15" t="s">
        <v>362</v>
      </c>
      <c r="G28" s="68">
        <v>594802</v>
      </c>
      <c r="H28" s="68">
        <v>6802106</v>
      </c>
      <c r="I28" s="68">
        <v>1240</v>
      </c>
      <c r="J28" s="15" t="s">
        <v>275</v>
      </c>
      <c r="K28" s="15"/>
      <c r="L28" s="15">
        <v>0.13</v>
      </c>
      <c r="M28" s="15" t="s">
        <v>290</v>
      </c>
      <c r="N28" s="15" t="s">
        <v>238</v>
      </c>
      <c r="O28" s="15">
        <v>1</v>
      </c>
      <c r="P28" s="15" t="s">
        <v>286</v>
      </c>
      <c r="Q28" s="15" t="s">
        <v>154</v>
      </c>
      <c r="R28" s="15" t="s">
        <v>352</v>
      </c>
      <c r="S28" s="50" t="s">
        <v>361</v>
      </c>
      <c r="T28" s="15">
        <v>1531002</v>
      </c>
      <c r="U28" s="144" t="s">
        <v>1314</v>
      </c>
      <c r="V28" s="144" t="s">
        <v>64</v>
      </c>
      <c r="W28" s="144" t="s">
        <v>860</v>
      </c>
      <c r="X28" s="145" t="s">
        <v>971</v>
      </c>
      <c r="Y28" s="145" t="s">
        <v>1315</v>
      </c>
      <c r="Z28" s="145" t="s">
        <v>1316</v>
      </c>
      <c r="AA28" s="145" t="s">
        <v>1317</v>
      </c>
      <c r="AB28" s="145" t="s">
        <v>1002</v>
      </c>
      <c r="AC28" s="145" t="s">
        <v>1017</v>
      </c>
      <c r="AD28" s="145" t="s">
        <v>1084</v>
      </c>
      <c r="AE28" s="145" t="s">
        <v>1318</v>
      </c>
      <c r="AF28" s="145" t="s">
        <v>1319</v>
      </c>
      <c r="AG28" s="145" t="s">
        <v>959</v>
      </c>
      <c r="AH28" s="145" t="s">
        <v>895</v>
      </c>
      <c r="AI28" s="145" t="s">
        <v>872</v>
      </c>
      <c r="AJ28" s="145" t="s">
        <v>993</v>
      </c>
      <c r="AK28" s="145" t="s">
        <v>1320</v>
      </c>
      <c r="AL28" s="145" t="s">
        <v>945</v>
      </c>
      <c r="AM28" s="145" t="s">
        <v>873</v>
      </c>
      <c r="AN28" s="145" t="s">
        <v>877</v>
      </c>
      <c r="AO28" s="145" t="s">
        <v>937</v>
      </c>
      <c r="AP28" s="145" t="s">
        <v>1167</v>
      </c>
      <c r="AQ28" s="145" t="s">
        <v>875</v>
      </c>
      <c r="AR28" s="145" t="s">
        <v>976</v>
      </c>
      <c r="AS28" s="145" t="s">
        <v>1111</v>
      </c>
      <c r="AT28" s="145" t="s">
        <v>1221</v>
      </c>
      <c r="AU28" s="145" t="s">
        <v>1321</v>
      </c>
      <c r="AV28" s="145" t="s">
        <v>936</v>
      </c>
      <c r="AW28" s="145" t="s">
        <v>970</v>
      </c>
      <c r="AX28" s="145" t="s">
        <v>945</v>
      </c>
      <c r="AY28" s="145" t="s">
        <v>886</v>
      </c>
      <c r="AZ28" s="145" t="s">
        <v>1267</v>
      </c>
      <c r="BA28" s="145" t="s">
        <v>888</v>
      </c>
      <c r="BB28" s="145" t="s">
        <v>901</v>
      </c>
      <c r="BC28" s="145" t="s">
        <v>877</v>
      </c>
      <c r="BD28" s="145" t="s">
        <v>876</v>
      </c>
      <c r="BE28" s="145" t="s">
        <v>972</v>
      </c>
      <c r="BF28" s="145" t="s">
        <v>892</v>
      </c>
      <c r="BG28" s="145" t="s">
        <v>877</v>
      </c>
      <c r="BH28" s="145" t="s">
        <v>892</v>
      </c>
      <c r="BI28" s="145" t="s">
        <v>935</v>
      </c>
      <c r="BJ28" s="145" t="s">
        <v>876</v>
      </c>
      <c r="BK28" s="145" t="s">
        <v>913</v>
      </c>
      <c r="BL28" s="145" t="s">
        <v>873</v>
      </c>
      <c r="BM28" s="145" t="s">
        <v>881</v>
      </c>
      <c r="BN28" s="145" t="s">
        <v>890</v>
      </c>
      <c r="BO28" s="145" t="s">
        <v>1123</v>
      </c>
      <c r="BP28" s="145" t="s">
        <v>1116</v>
      </c>
      <c r="BQ28" s="145" t="s">
        <v>1322</v>
      </c>
      <c r="BR28" s="145" t="s">
        <v>1323</v>
      </c>
      <c r="BS28" s="145" t="s">
        <v>877</v>
      </c>
      <c r="BT28" s="145" t="s">
        <v>901</v>
      </c>
      <c r="BU28" s="145" t="s">
        <v>888</v>
      </c>
      <c r="BV28" s="145" t="s">
        <v>1116</v>
      </c>
      <c r="BW28" s="145" t="s">
        <v>903</v>
      </c>
      <c r="BX28" s="145" t="s">
        <v>901</v>
      </c>
      <c r="BY28" s="145">
        <f t="shared" si="0"/>
        <v>1.6</v>
      </c>
      <c r="BZ28" s="145">
        <f t="shared" si="1"/>
        <v>9.120000000000001</v>
      </c>
      <c r="CA28" s="145">
        <f t="shared" si="2"/>
        <v>17.444000000000003</v>
      </c>
    </row>
    <row r="29" spans="1:79" ht="35.4" thickBot="1" x14ac:dyDescent="0.35">
      <c r="A29" s="15">
        <v>1531178</v>
      </c>
      <c r="B29" s="15" t="s">
        <v>241</v>
      </c>
      <c r="C29" s="14">
        <v>42627</v>
      </c>
      <c r="D29" s="15" t="s">
        <v>240</v>
      </c>
      <c r="E29" s="15" t="s">
        <v>242</v>
      </c>
      <c r="F29" s="15" t="s">
        <v>363</v>
      </c>
      <c r="G29" s="68">
        <v>594830</v>
      </c>
      <c r="H29" s="68">
        <v>6802145</v>
      </c>
      <c r="I29" s="68">
        <v>1241</v>
      </c>
      <c r="J29" s="15" t="s">
        <v>275</v>
      </c>
      <c r="K29" s="15"/>
      <c r="L29" s="15">
        <v>0.13</v>
      </c>
      <c r="M29" s="15" t="s">
        <v>305</v>
      </c>
      <c r="N29" s="15" t="s">
        <v>238</v>
      </c>
      <c r="O29" s="15">
        <v>1</v>
      </c>
      <c r="P29" s="15" t="s">
        <v>286</v>
      </c>
      <c r="Q29" s="15" t="s">
        <v>152</v>
      </c>
      <c r="R29" s="15" t="s">
        <v>352</v>
      </c>
      <c r="S29" s="50" t="s">
        <v>287</v>
      </c>
      <c r="T29" s="15">
        <v>1531003</v>
      </c>
      <c r="U29" s="144" t="s">
        <v>1324</v>
      </c>
      <c r="V29" s="144" t="s">
        <v>64</v>
      </c>
      <c r="W29" s="144" t="s">
        <v>860</v>
      </c>
      <c r="X29" s="145" t="s">
        <v>910</v>
      </c>
      <c r="Y29" s="145" t="s">
        <v>1325</v>
      </c>
      <c r="Z29" s="145" t="s">
        <v>1076</v>
      </c>
      <c r="AA29" s="145" t="s">
        <v>1326</v>
      </c>
      <c r="AB29" s="145" t="s">
        <v>1064</v>
      </c>
      <c r="AC29" s="145" t="s">
        <v>878</v>
      </c>
      <c r="AD29" s="145" t="s">
        <v>950</v>
      </c>
      <c r="AE29" s="145" t="s">
        <v>1115</v>
      </c>
      <c r="AF29" s="145" t="s">
        <v>1327</v>
      </c>
      <c r="AG29" s="145" t="s">
        <v>901</v>
      </c>
      <c r="AH29" s="145" t="s">
        <v>888</v>
      </c>
      <c r="AI29" s="145" t="s">
        <v>872</v>
      </c>
      <c r="AJ29" s="145" t="s">
        <v>935</v>
      </c>
      <c r="AK29" s="145" t="s">
        <v>1249</v>
      </c>
      <c r="AL29" s="145" t="s">
        <v>875</v>
      </c>
      <c r="AM29" s="145" t="s">
        <v>888</v>
      </c>
      <c r="AN29" s="145" t="s">
        <v>877</v>
      </c>
      <c r="AO29" s="145" t="s">
        <v>878</v>
      </c>
      <c r="AP29" s="145" t="s">
        <v>1159</v>
      </c>
      <c r="AQ29" s="145" t="s">
        <v>1328</v>
      </c>
      <c r="AR29" s="145" t="s">
        <v>1142</v>
      </c>
      <c r="AS29" s="145" t="s">
        <v>1102</v>
      </c>
      <c r="AT29" s="145" t="s">
        <v>1329</v>
      </c>
      <c r="AU29" s="145" t="s">
        <v>1330</v>
      </c>
      <c r="AV29" s="145" t="s">
        <v>918</v>
      </c>
      <c r="AW29" s="145" t="s">
        <v>970</v>
      </c>
      <c r="AX29" s="145" t="s">
        <v>888</v>
      </c>
      <c r="AY29" s="145" t="s">
        <v>897</v>
      </c>
      <c r="AZ29" s="145" t="s">
        <v>1258</v>
      </c>
      <c r="BA29" s="145" t="s">
        <v>888</v>
      </c>
      <c r="BB29" s="145" t="s">
        <v>889</v>
      </c>
      <c r="BC29" s="145" t="s">
        <v>877</v>
      </c>
      <c r="BD29" s="145" t="s">
        <v>871</v>
      </c>
      <c r="BE29" s="145" t="s">
        <v>1331</v>
      </c>
      <c r="BF29" s="145" t="s">
        <v>892</v>
      </c>
      <c r="BG29" s="145" t="s">
        <v>877</v>
      </c>
      <c r="BH29" s="145" t="s">
        <v>872</v>
      </c>
      <c r="BI29" s="145" t="s">
        <v>1277</v>
      </c>
      <c r="BJ29" s="145" t="s">
        <v>890</v>
      </c>
      <c r="BK29" s="145" t="s">
        <v>894</v>
      </c>
      <c r="BL29" s="145" t="s">
        <v>876</v>
      </c>
      <c r="BM29" s="145" t="s">
        <v>1147</v>
      </c>
      <c r="BN29" s="145" t="s">
        <v>877</v>
      </c>
      <c r="BO29" s="145" t="s">
        <v>897</v>
      </c>
      <c r="BP29" s="145" t="s">
        <v>1233</v>
      </c>
      <c r="BQ29" s="145" t="s">
        <v>1332</v>
      </c>
      <c r="BR29" s="145" t="s">
        <v>1181</v>
      </c>
      <c r="BS29" s="145" t="s">
        <v>877</v>
      </c>
      <c r="BT29" s="145" t="s">
        <v>901</v>
      </c>
      <c r="BU29" s="145" t="s">
        <v>888</v>
      </c>
      <c r="BV29" s="145" t="s">
        <v>1290</v>
      </c>
      <c r="BW29" s="145" t="s">
        <v>903</v>
      </c>
      <c r="BX29" s="145" t="s">
        <v>901</v>
      </c>
      <c r="BY29" s="145">
        <f t="shared" si="0"/>
        <v>1.6</v>
      </c>
      <c r="BZ29" s="145">
        <f t="shared" si="1"/>
        <v>6.5</v>
      </c>
      <c r="CA29" s="145">
        <f t="shared" si="2"/>
        <v>11.055999999999999</v>
      </c>
    </row>
    <row r="30" spans="1:79" ht="35.4" thickBot="1" x14ac:dyDescent="0.35">
      <c r="A30" s="15">
        <v>1531179</v>
      </c>
      <c r="B30" s="15" t="s">
        <v>241</v>
      </c>
      <c r="C30" s="14">
        <v>42627</v>
      </c>
      <c r="D30" s="15" t="s">
        <v>240</v>
      </c>
      <c r="E30" s="15" t="s">
        <v>242</v>
      </c>
      <c r="F30" s="15" t="s">
        <v>364</v>
      </c>
      <c r="G30" s="68">
        <v>594858</v>
      </c>
      <c r="H30" s="68">
        <v>6802189</v>
      </c>
      <c r="I30" s="68">
        <v>1242</v>
      </c>
      <c r="J30" s="15" t="s">
        <v>275</v>
      </c>
      <c r="K30" s="15"/>
      <c r="L30" s="15">
        <v>0.15</v>
      </c>
      <c r="M30" s="15" t="s">
        <v>305</v>
      </c>
      <c r="N30" s="15" t="s">
        <v>238</v>
      </c>
      <c r="O30" s="15">
        <v>1</v>
      </c>
      <c r="P30" s="15" t="s">
        <v>286</v>
      </c>
      <c r="Q30" s="15"/>
      <c r="R30" s="15" t="s">
        <v>352</v>
      </c>
      <c r="S30" s="50" t="s">
        <v>292</v>
      </c>
      <c r="T30" s="15">
        <v>1531004</v>
      </c>
      <c r="U30" s="144" t="s">
        <v>1333</v>
      </c>
      <c r="V30" s="144" t="s">
        <v>64</v>
      </c>
      <c r="W30" s="144" t="s">
        <v>860</v>
      </c>
      <c r="X30" s="145" t="s">
        <v>872</v>
      </c>
      <c r="Y30" s="145" t="s">
        <v>1334</v>
      </c>
      <c r="Z30" s="145" t="s">
        <v>923</v>
      </c>
      <c r="AA30" s="145" t="s">
        <v>1335</v>
      </c>
      <c r="AB30" s="145" t="s">
        <v>1336</v>
      </c>
      <c r="AC30" s="145" t="s">
        <v>866</v>
      </c>
      <c r="AD30" s="145" t="s">
        <v>1026</v>
      </c>
      <c r="AE30" s="145" t="s">
        <v>1337</v>
      </c>
      <c r="AF30" s="145" t="s">
        <v>1245</v>
      </c>
      <c r="AG30" s="145" t="s">
        <v>889</v>
      </c>
      <c r="AH30" s="145" t="s">
        <v>871</v>
      </c>
      <c r="AI30" s="145" t="s">
        <v>870</v>
      </c>
      <c r="AJ30" s="145" t="s">
        <v>872</v>
      </c>
      <c r="AK30" s="145" t="s">
        <v>1338</v>
      </c>
      <c r="AL30" s="145" t="s">
        <v>875</v>
      </c>
      <c r="AM30" s="145" t="s">
        <v>875</v>
      </c>
      <c r="AN30" s="145" t="s">
        <v>877</v>
      </c>
      <c r="AO30" s="145" t="s">
        <v>937</v>
      </c>
      <c r="AP30" s="145" t="s">
        <v>1339</v>
      </c>
      <c r="AQ30" s="145" t="s">
        <v>913</v>
      </c>
      <c r="AR30" s="145" t="s">
        <v>1233</v>
      </c>
      <c r="AS30" s="145" t="s">
        <v>881</v>
      </c>
      <c r="AT30" s="145" t="s">
        <v>1274</v>
      </c>
      <c r="AU30" s="145" t="s">
        <v>1340</v>
      </c>
      <c r="AV30" s="145" t="s">
        <v>1263</v>
      </c>
      <c r="AW30" s="145" t="s">
        <v>970</v>
      </c>
      <c r="AX30" s="145" t="s">
        <v>875</v>
      </c>
      <c r="AY30" s="145" t="s">
        <v>897</v>
      </c>
      <c r="AZ30" s="145" t="s">
        <v>1214</v>
      </c>
      <c r="BA30" s="145" t="s">
        <v>888</v>
      </c>
      <c r="BB30" s="145" t="s">
        <v>889</v>
      </c>
      <c r="BC30" s="145" t="s">
        <v>877</v>
      </c>
      <c r="BD30" s="145" t="s">
        <v>875</v>
      </c>
      <c r="BE30" s="145" t="s">
        <v>1083</v>
      </c>
      <c r="BF30" s="145" t="s">
        <v>870</v>
      </c>
      <c r="BG30" s="145" t="s">
        <v>877</v>
      </c>
      <c r="BH30" s="145" t="s">
        <v>872</v>
      </c>
      <c r="BI30" s="145" t="s">
        <v>876</v>
      </c>
      <c r="BJ30" s="145" t="s">
        <v>890</v>
      </c>
      <c r="BK30" s="145" t="s">
        <v>894</v>
      </c>
      <c r="BL30" s="145" t="s">
        <v>876</v>
      </c>
      <c r="BM30" s="145" t="s">
        <v>931</v>
      </c>
      <c r="BN30" s="145" t="s">
        <v>877</v>
      </c>
      <c r="BO30" s="145" t="s">
        <v>897</v>
      </c>
      <c r="BP30" s="145" t="s">
        <v>1255</v>
      </c>
      <c r="BQ30" s="145" t="s">
        <v>1341</v>
      </c>
      <c r="BR30" s="145" t="s">
        <v>1342</v>
      </c>
      <c r="BS30" s="145" t="s">
        <v>877</v>
      </c>
      <c r="BT30" s="145" t="s">
        <v>901</v>
      </c>
      <c r="BU30" s="145" t="s">
        <v>888</v>
      </c>
      <c r="BV30" s="145" t="s">
        <v>1343</v>
      </c>
      <c r="BW30" s="145" t="s">
        <v>903</v>
      </c>
      <c r="BX30" s="145" t="s">
        <v>901</v>
      </c>
      <c r="BY30" s="145">
        <f t="shared" si="0"/>
        <v>1.8</v>
      </c>
      <c r="BZ30" s="145">
        <f t="shared" si="1"/>
        <v>6.1</v>
      </c>
      <c r="CA30" s="145">
        <f t="shared" si="2"/>
        <v>10.163</v>
      </c>
    </row>
    <row r="31" spans="1:79" ht="35.4" thickBot="1" x14ac:dyDescent="0.35">
      <c r="A31" s="15">
        <v>1531180</v>
      </c>
      <c r="B31" s="15" t="s">
        <v>241</v>
      </c>
      <c r="C31" s="14">
        <v>42627</v>
      </c>
      <c r="D31" s="15" t="s">
        <v>240</v>
      </c>
      <c r="E31" s="15" t="s">
        <v>242</v>
      </c>
      <c r="F31" s="15" t="s">
        <v>365</v>
      </c>
      <c r="G31" s="68">
        <v>594889</v>
      </c>
      <c r="H31" s="68">
        <v>6802223</v>
      </c>
      <c r="I31" s="68">
        <v>1239</v>
      </c>
      <c r="J31" s="15" t="s">
        <v>275</v>
      </c>
      <c r="K31" s="15"/>
      <c r="L31" s="15">
        <v>0.13</v>
      </c>
      <c r="M31" s="15" t="s">
        <v>303</v>
      </c>
      <c r="N31" s="15" t="s">
        <v>238</v>
      </c>
      <c r="O31" s="15">
        <v>1</v>
      </c>
      <c r="P31" s="15" t="s">
        <v>286</v>
      </c>
      <c r="Q31" s="15" t="s">
        <v>375</v>
      </c>
      <c r="R31" s="15" t="s">
        <v>305</v>
      </c>
      <c r="S31" s="50" t="s">
        <v>292</v>
      </c>
      <c r="T31" s="15">
        <v>1531005</v>
      </c>
      <c r="U31" s="144" t="s">
        <v>1344</v>
      </c>
      <c r="V31" s="144" t="s">
        <v>64</v>
      </c>
      <c r="W31" s="144" t="s">
        <v>860</v>
      </c>
      <c r="X31" s="145" t="s">
        <v>905</v>
      </c>
      <c r="Y31" s="145" t="s">
        <v>1345</v>
      </c>
      <c r="Z31" s="145" t="s">
        <v>1049</v>
      </c>
      <c r="AA31" s="145" t="s">
        <v>1346</v>
      </c>
      <c r="AB31" s="145" t="s">
        <v>1044</v>
      </c>
      <c r="AC31" s="145" t="s">
        <v>881</v>
      </c>
      <c r="AD31" s="145" t="s">
        <v>1298</v>
      </c>
      <c r="AE31" s="145" t="s">
        <v>1210</v>
      </c>
      <c r="AF31" s="145" t="s">
        <v>1347</v>
      </c>
      <c r="AG31" s="145" t="s">
        <v>1076</v>
      </c>
      <c r="AH31" s="145" t="s">
        <v>876</v>
      </c>
      <c r="AI31" s="145" t="s">
        <v>889</v>
      </c>
      <c r="AJ31" s="145" t="s">
        <v>993</v>
      </c>
      <c r="AK31" s="145" t="s">
        <v>1008</v>
      </c>
      <c r="AL31" s="145" t="s">
        <v>876</v>
      </c>
      <c r="AM31" s="145" t="s">
        <v>895</v>
      </c>
      <c r="AN31" s="145" t="s">
        <v>877</v>
      </c>
      <c r="AO31" s="145" t="s">
        <v>937</v>
      </c>
      <c r="AP31" s="145" t="s">
        <v>1303</v>
      </c>
      <c r="AQ31" s="145" t="s">
        <v>1168</v>
      </c>
      <c r="AR31" s="145" t="s">
        <v>1348</v>
      </c>
      <c r="AS31" s="145" t="s">
        <v>1106</v>
      </c>
      <c r="AT31" s="145" t="s">
        <v>916</v>
      </c>
      <c r="AU31" s="145" t="s">
        <v>1349</v>
      </c>
      <c r="AV31" s="145" t="s">
        <v>1350</v>
      </c>
      <c r="AW31" s="145" t="s">
        <v>970</v>
      </c>
      <c r="AX31" s="145" t="s">
        <v>895</v>
      </c>
      <c r="AY31" s="145" t="s">
        <v>886</v>
      </c>
      <c r="AZ31" s="145" t="s">
        <v>1034</v>
      </c>
      <c r="BA31" s="145" t="s">
        <v>888</v>
      </c>
      <c r="BB31" s="145" t="s">
        <v>901</v>
      </c>
      <c r="BC31" s="145" t="s">
        <v>877</v>
      </c>
      <c r="BD31" s="145" t="s">
        <v>875</v>
      </c>
      <c r="BE31" s="145" t="s">
        <v>1013</v>
      </c>
      <c r="BF31" s="145" t="s">
        <v>892</v>
      </c>
      <c r="BG31" s="145" t="s">
        <v>877</v>
      </c>
      <c r="BH31" s="145" t="s">
        <v>892</v>
      </c>
      <c r="BI31" s="145" t="s">
        <v>1351</v>
      </c>
      <c r="BJ31" s="145" t="s">
        <v>888</v>
      </c>
      <c r="BK31" s="145" t="s">
        <v>894</v>
      </c>
      <c r="BL31" s="145" t="s">
        <v>935</v>
      </c>
      <c r="BM31" s="145" t="s">
        <v>1122</v>
      </c>
      <c r="BN31" s="145" t="s">
        <v>871</v>
      </c>
      <c r="BO31" s="145" t="s">
        <v>886</v>
      </c>
      <c r="BP31" s="145" t="s">
        <v>1058</v>
      </c>
      <c r="BQ31" s="145" t="s">
        <v>1352</v>
      </c>
      <c r="BR31" s="145" t="s">
        <v>1353</v>
      </c>
      <c r="BS31" s="145" t="s">
        <v>877</v>
      </c>
      <c r="BT31" s="145" t="s">
        <v>901</v>
      </c>
      <c r="BU31" s="145" t="s">
        <v>888</v>
      </c>
      <c r="BV31" s="145" t="s">
        <v>863</v>
      </c>
      <c r="BW31" s="145" t="s">
        <v>903</v>
      </c>
      <c r="BX31" s="145" t="s">
        <v>901</v>
      </c>
      <c r="BY31" s="145">
        <f t="shared" si="0"/>
        <v>1.9</v>
      </c>
      <c r="BZ31" s="145">
        <f t="shared" si="1"/>
        <v>8.15</v>
      </c>
      <c r="CA31" s="145">
        <f t="shared" si="2"/>
        <v>13.363999999999999</v>
      </c>
    </row>
    <row r="32" spans="1:79" ht="35.4" thickBot="1" x14ac:dyDescent="0.35">
      <c r="A32" s="15">
        <v>1531181</v>
      </c>
      <c r="B32" s="15" t="s">
        <v>241</v>
      </c>
      <c r="C32" s="14">
        <v>42627</v>
      </c>
      <c r="D32" s="15" t="s">
        <v>240</v>
      </c>
      <c r="E32" s="15" t="s">
        <v>242</v>
      </c>
      <c r="F32" s="15" t="s">
        <v>366</v>
      </c>
      <c r="G32" s="68">
        <v>594919</v>
      </c>
      <c r="H32" s="68">
        <v>6802265</v>
      </c>
      <c r="I32" s="68">
        <v>1239</v>
      </c>
      <c r="J32" s="15" t="s">
        <v>275</v>
      </c>
      <c r="K32" s="15"/>
      <c r="L32" s="15">
        <v>0.16</v>
      </c>
      <c r="M32" s="15" t="s">
        <v>305</v>
      </c>
      <c r="N32" s="15" t="s">
        <v>238</v>
      </c>
      <c r="O32" s="15">
        <v>1</v>
      </c>
      <c r="P32" s="15" t="s">
        <v>332</v>
      </c>
      <c r="Q32" s="15" t="s">
        <v>375</v>
      </c>
      <c r="R32" s="15"/>
      <c r="S32" s="50" t="s">
        <v>287</v>
      </c>
      <c r="T32" s="15">
        <v>1531006</v>
      </c>
      <c r="U32" s="144" t="s">
        <v>1354</v>
      </c>
      <c r="V32" s="144" t="s">
        <v>64</v>
      </c>
      <c r="W32" s="144" t="s">
        <v>860</v>
      </c>
      <c r="X32" s="145" t="s">
        <v>993</v>
      </c>
      <c r="Y32" s="145" t="s">
        <v>1355</v>
      </c>
      <c r="Z32" s="145" t="s">
        <v>1042</v>
      </c>
      <c r="AA32" s="145" t="s">
        <v>1356</v>
      </c>
      <c r="AB32" s="145" t="s">
        <v>921</v>
      </c>
      <c r="AC32" s="145" t="s">
        <v>915</v>
      </c>
      <c r="AD32" s="145" t="s">
        <v>954</v>
      </c>
      <c r="AE32" s="145" t="s">
        <v>1198</v>
      </c>
      <c r="AF32" s="145" t="s">
        <v>1357</v>
      </c>
      <c r="AG32" s="145" t="s">
        <v>959</v>
      </c>
      <c r="AH32" s="145" t="s">
        <v>895</v>
      </c>
      <c r="AI32" s="145" t="s">
        <v>889</v>
      </c>
      <c r="AJ32" s="145" t="s">
        <v>861</v>
      </c>
      <c r="AK32" s="145" t="s">
        <v>1262</v>
      </c>
      <c r="AL32" s="145" t="s">
        <v>895</v>
      </c>
      <c r="AM32" s="145" t="s">
        <v>895</v>
      </c>
      <c r="AN32" s="145" t="s">
        <v>877</v>
      </c>
      <c r="AO32" s="145" t="s">
        <v>937</v>
      </c>
      <c r="AP32" s="145" t="s">
        <v>1358</v>
      </c>
      <c r="AQ32" s="145" t="s">
        <v>913</v>
      </c>
      <c r="AR32" s="145" t="s">
        <v>1316</v>
      </c>
      <c r="AS32" s="145" t="s">
        <v>937</v>
      </c>
      <c r="AT32" s="145" t="s">
        <v>1149</v>
      </c>
      <c r="AU32" s="145" t="s">
        <v>1359</v>
      </c>
      <c r="AV32" s="145" t="s">
        <v>1199</v>
      </c>
      <c r="AW32" s="145" t="s">
        <v>885</v>
      </c>
      <c r="AX32" s="145" t="s">
        <v>876</v>
      </c>
      <c r="AY32" s="145" t="s">
        <v>1360</v>
      </c>
      <c r="AZ32" s="145" t="s">
        <v>1040</v>
      </c>
      <c r="BA32" s="145" t="s">
        <v>888</v>
      </c>
      <c r="BB32" s="145" t="s">
        <v>889</v>
      </c>
      <c r="BC32" s="145" t="s">
        <v>877</v>
      </c>
      <c r="BD32" s="145" t="s">
        <v>876</v>
      </c>
      <c r="BE32" s="145" t="s">
        <v>943</v>
      </c>
      <c r="BF32" s="145" t="s">
        <v>892</v>
      </c>
      <c r="BG32" s="145" t="s">
        <v>877</v>
      </c>
      <c r="BH32" s="145" t="s">
        <v>892</v>
      </c>
      <c r="BI32" s="145" t="s">
        <v>1361</v>
      </c>
      <c r="BJ32" s="145" t="s">
        <v>888</v>
      </c>
      <c r="BK32" s="145" t="s">
        <v>995</v>
      </c>
      <c r="BL32" s="145" t="s">
        <v>876</v>
      </c>
      <c r="BM32" s="145" t="s">
        <v>912</v>
      </c>
      <c r="BN32" s="145" t="s">
        <v>877</v>
      </c>
      <c r="BO32" s="145" t="s">
        <v>897</v>
      </c>
      <c r="BP32" s="145" t="s">
        <v>928</v>
      </c>
      <c r="BQ32" s="145" t="s">
        <v>1362</v>
      </c>
      <c r="BR32" s="145" t="s">
        <v>1363</v>
      </c>
      <c r="BS32" s="145" t="s">
        <v>877</v>
      </c>
      <c r="BT32" s="145" t="s">
        <v>901</v>
      </c>
      <c r="BU32" s="145" t="s">
        <v>888</v>
      </c>
      <c r="BV32" s="145" t="s">
        <v>907</v>
      </c>
      <c r="BW32" s="145" t="s">
        <v>903</v>
      </c>
      <c r="BX32" s="145" t="s">
        <v>901</v>
      </c>
      <c r="BY32" s="145">
        <f t="shared" si="0"/>
        <v>1.9</v>
      </c>
      <c r="BZ32" s="145">
        <f t="shared" si="1"/>
        <v>8.69</v>
      </c>
      <c r="CA32" s="145">
        <f t="shared" si="2"/>
        <v>12.637</v>
      </c>
    </row>
    <row r="33" spans="1:79" ht="35.4" thickBot="1" x14ac:dyDescent="0.35">
      <c r="A33" s="15">
        <v>1531182</v>
      </c>
      <c r="B33" s="15" t="s">
        <v>241</v>
      </c>
      <c r="C33" s="14">
        <v>42627</v>
      </c>
      <c r="D33" s="15" t="s">
        <v>240</v>
      </c>
      <c r="E33" s="15" t="s">
        <v>242</v>
      </c>
      <c r="F33" s="15" t="s">
        <v>367</v>
      </c>
      <c r="G33" s="68">
        <v>594947</v>
      </c>
      <c r="H33" s="68">
        <v>6802301</v>
      </c>
      <c r="I33" s="68">
        <v>1233</v>
      </c>
      <c r="J33" s="15" t="s">
        <v>275</v>
      </c>
      <c r="K33" s="15"/>
      <c r="L33" s="15">
        <v>0.16</v>
      </c>
      <c r="M33" s="15" t="s">
        <v>305</v>
      </c>
      <c r="N33" s="15" t="s">
        <v>238</v>
      </c>
      <c r="O33" s="15">
        <v>1</v>
      </c>
      <c r="P33" s="15" t="s">
        <v>286</v>
      </c>
      <c r="Q33" s="15"/>
      <c r="R33" s="15" t="s">
        <v>352</v>
      </c>
      <c r="S33" s="50" t="s">
        <v>376</v>
      </c>
      <c r="T33" s="15">
        <v>1531007</v>
      </c>
      <c r="U33" s="144" t="s">
        <v>1364</v>
      </c>
      <c r="V33" s="144" t="s">
        <v>64</v>
      </c>
      <c r="W33" s="144" t="s">
        <v>860</v>
      </c>
      <c r="X33" s="145" t="s">
        <v>1365</v>
      </c>
      <c r="Y33" s="145" t="s">
        <v>1366</v>
      </c>
      <c r="Z33" s="145" t="s">
        <v>1367</v>
      </c>
      <c r="AA33" s="145" t="s">
        <v>1368</v>
      </c>
      <c r="AB33" s="145" t="s">
        <v>1263</v>
      </c>
      <c r="AC33" s="145" t="s">
        <v>962</v>
      </c>
      <c r="AD33" s="145" t="s">
        <v>1240</v>
      </c>
      <c r="AE33" s="145" t="s">
        <v>1369</v>
      </c>
      <c r="AF33" s="145" t="s">
        <v>1370</v>
      </c>
      <c r="AG33" s="145" t="s">
        <v>903</v>
      </c>
      <c r="AH33" s="145" t="s">
        <v>873</v>
      </c>
      <c r="AI33" s="145" t="s">
        <v>870</v>
      </c>
      <c r="AJ33" s="145" t="s">
        <v>1214</v>
      </c>
      <c r="AK33" s="145" t="s">
        <v>1371</v>
      </c>
      <c r="AL33" s="145" t="s">
        <v>895</v>
      </c>
      <c r="AM33" s="145" t="s">
        <v>872</v>
      </c>
      <c r="AN33" s="145" t="s">
        <v>877</v>
      </c>
      <c r="AO33" s="145" t="s">
        <v>919</v>
      </c>
      <c r="AP33" s="145" t="s">
        <v>1372</v>
      </c>
      <c r="AQ33" s="145" t="s">
        <v>1010</v>
      </c>
      <c r="AR33" s="145" t="s">
        <v>1151</v>
      </c>
      <c r="AS33" s="145" t="s">
        <v>1373</v>
      </c>
      <c r="AT33" s="145" t="s">
        <v>1374</v>
      </c>
      <c r="AU33" s="145" t="s">
        <v>1375</v>
      </c>
      <c r="AV33" s="145" t="s">
        <v>1337</v>
      </c>
      <c r="AW33" s="145" t="s">
        <v>970</v>
      </c>
      <c r="AX33" s="145" t="s">
        <v>935</v>
      </c>
      <c r="AY33" s="145" t="s">
        <v>1360</v>
      </c>
      <c r="AZ33" s="145" t="s">
        <v>971</v>
      </c>
      <c r="BA33" s="145" t="s">
        <v>872</v>
      </c>
      <c r="BB33" s="145" t="s">
        <v>1076</v>
      </c>
      <c r="BC33" s="145" t="s">
        <v>877</v>
      </c>
      <c r="BD33" s="145" t="s">
        <v>895</v>
      </c>
      <c r="BE33" s="145" t="s">
        <v>1198</v>
      </c>
      <c r="BF33" s="145" t="s">
        <v>870</v>
      </c>
      <c r="BG33" s="145" t="s">
        <v>877</v>
      </c>
      <c r="BH33" s="145" t="s">
        <v>870</v>
      </c>
      <c r="BI33" s="145" t="s">
        <v>1284</v>
      </c>
      <c r="BJ33" s="145" t="s">
        <v>871</v>
      </c>
      <c r="BK33" s="145" t="s">
        <v>939</v>
      </c>
      <c r="BL33" s="145" t="s">
        <v>861</v>
      </c>
      <c r="BM33" s="145" t="s">
        <v>896</v>
      </c>
      <c r="BN33" s="145" t="s">
        <v>888</v>
      </c>
      <c r="BO33" s="145" t="s">
        <v>886</v>
      </c>
      <c r="BP33" s="145" t="s">
        <v>1159</v>
      </c>
      <c r="BQ33" s="145" t="s">
        <v>1376</v>
      </c>
      <c r="BR33" s="145" t="s">
        <v>1377</v>
      </c>
      <c r="BS33" s="145" t="s">
        <v>877</v>
      </c>
      <c r="BT33" s="145" t="s">
        <v>901</v>
      </c>
      <c r="BU33" s="145" t="s">
        <v>888</v>
      </c>
      <c r="BV33" s="145" t="s">
        <v>979</v>
      </c>
      <c r="BW33" s="145" t="s">
        <v>903</v>
      </c>
      <c r="BX33" s="145" t="s">
        <v>901</v>
      </c>
      <c r="BY33" s="145">
        <f t="shared" si="0"/>
        <v>1.8</v>
      </c>
      <c r="BZ33" s="145">
        <f t="shared" si="1"/>
        <v>11.55</v>
      </c>
      <c r="CA33" s="145">
        <f t="shared" si="2"/>
        <v>16.953999999999997</v>
      </c>
    </row>
    <row r="34" spans="1:79" ht="35.4" thickBot="1" x14ac:dyDescent="0.35">
      <c r="A34" s="15">
        <v>1531183</v>
      </c>
      <c r="B34" s="15" t="s">
        <v>241</v>
      </c>
      <c r="C34" s="14">
        <v>42627</v>
      </c>
      <c r="D34" s="15" t="s">
        <v>240</v>
      </c>
      <c r="E34" s="15" t="s">
        <v>242</v>
      </c>
      <c r="F34" s="15" t="s">
        <v>368</v>
      </c>
      <c r="G34" s="68">
        <v>594980</v>
      </c>
      <c r="H34" s="68">
        <v>6802345</v>
      </c>
      <c r="I34" s="68">
        <v>1233</v>
      </c>
      <c r="J34" s="15" t="s">
        <v>275</v>
      </c>
      <c r="K34" s="15"/>
      <c r="L34" s="15">
        <v>0.1</v>
      </c>
      <c r="M34" s="15" t="s">
        <v>303</v>
      </c>
      <c r="N34" s="15" t="s">
        <v>238</v>
      </c>
      <c r="O34" s="15">
        <v>1</v>
      </c>
      <c r="P34" s="15" t="s">
        <v>286</v>
      </c>
      <c r="Q34" s="15" t="s">
        <v>359</v>
      </c>
      <c r="R34" s="15" t="s">
        <v>352</v>
      </c>
      <c r="S34" s="50" t="s">
        <v>292</v>
      </c>
      <c r="T34" s="15">
        <v>1531008</v>
      </c>
      <c r="U34" s="144" t="s">
        <v>1378</v>
      </c>
      <c r="V34" s="144" t="s">
        <v>64</v>
      </c>
      <c r="W34" s="144" t="s">
        <v>860</v>
      </c>
      <c r="X34" s="145" t="s">
        <v>993</v>
      </c>
      <c r="Y34" s="145" t="s">
        <v>1379</v>
      </c>
      <c r="Z34" s="145" t="s">
        <v>1060</v>
      </c>
      <c r="AA34" s="145" t="s">
        <v>1380</v>
      </c>
      <c r="AB34" s="145" t="s">
        <v>1083</v>
      </c>
      <c r="AC34" s="145" t="s">
        <v>881</v>
      </c>
      <c r="AD34" s="145" t="s">
        <v>932</v>
      </c>
      <c r="AE34" s="145" t="s">
        <v>1283</v>
      </c>
      <c r="AF34" s="145" t="s">
        <v>1381</v>
      </c>
      <c r="AG34" s="145" t="s">
        <v>901</v>
      </c>
      <c r="AH34" s="145" t="s">
        <v>888</v>
      </c>
      <c r="AI34" s="145" t="s">
        <v>870</v>
      </c>
      <c r="AJ34" s="145" t="s">
        <v>920</v>
      </c>
      <c r="AK34" s="145" t="s">
        <v>1382</v>
      </c>
      <c r="AL34" s="145" t="s">
        <v>888</v>
      </c>
      <c r="AM34" s="145" t="s">
        <v>895</v>
      </c>
      <c r="AN34" s="145" t="s">
        <v>877</v>
      </c>
      <c r="AO34" s="145" t="s">
        <v>937</v>
      </c>
      <c r="AP34" s="145" t="s">
        <v>1204</v>
      </c>
      <c r="AQ34" s="145" t="s">
        <v>939</v>
      </c>
      <c r="AR34" s="145" t="s">
        <v>932</v>
      </c>
      <c r="AS34" s="145" t="s">
        <v>1017</v>
      </c>
      <c r="AT34" s="145" t="s">
        <v>1383</v>
      </c>
      <c r="AU34" s="145" t="s">
        <v>1384</v>
      </c>
      <c r="AV34" s="145" t="s">
        <v>943</v>
      </c>
      <c r="AW34" s="145" t="s">
        <v>1108</v>
      </c>
      <c r="AX34" s="145" t="s">
        <v>876</v>
      </c>
      <c r="AY34" s="145" t="s">
        <v>897</v>
      </c>
      <c r="AZ34" s="145" t="s">
        <v>1267</v>
      </c>
      <c r="BA34" s="145" t="s">
        <v>888</v>
      </c>
      <c r="BB34" s="145" t="s">
        <v>889</v>
      </c>
      <c r="BC34" s="145" t="s">
        <v>877</v>
      </c>
      <c r="BD34" s="145" t="s">
        <v>871</v>
      </c>
      <c r="BE34" s="145" t="s">
        <v>884</v>
      </c>
      <c r="BF34" s="145" t="s">
        <v>892</v>
      </c>
      <c r="BG34" s="145" t="s">
        <v>877</v>
      </c>
      <c r="BH34" s="145" t="s">
        <v>892</v>
      </c>
      <c r="BI34" s="145" t="s">
        <v>1385</v>
      </c>
      <c r="BJ34" s="145" t="s">
        <v>875</v>
      </c>
      <c r="BK34" s="145" t="s">
        <v>989</v>
      </c>
      <c r="BL34" s="145" t="s">
        <v>945</v>
      </c>
      <c r="BM34" s="145" t="s">
        <v>896</v>
      </c>
      <c r="BN34" s="145" t="s">
        <v>877</v>
      </c>
      <c r="BO34" s="145" t="s">
        <v>897</v>
      </c>
      <c r="BP34" s="145" t="s">
        <v>1092</v>
      </c>
      <c r="BQ34" s="145" t="s">
        <v>1386</v>
      </c>
      <c r="BR34" s="145" t="s">
        <v>1387</v>
      </c>
      <c r="BS34" s="145" t="s">
        <v>877</v>
      </c>
      <c r="BT34" s="145" t="s">
        <v>901</v>
      </c>
      <c r="BU34" s="145" t="s">
        <v>888</v>
      </c>
      <c r="BV34" s="145" t="s">
        <v>947</v>
      </c>
      <c r="BW34" s="145" t="s">
        <v>903</v>
      </c>
      <c r="BX34" s="145" t="s">
        <v>901</v>
      </c>
      <c r="BY34" s="145">
        <f t="shared" si="0"/>
        <v>1.8</v>
      </c>
      <c r="BZ34" s="145">
        <f t="shared" si="1"/>
        <v>7.6099999999999994</v>
      </c>
      <c r="CA34" s="145">
        <f t="shared" si="2"/>
        <v>13.499000000000001</v>
      </c>
    </row>
    <row r="35" spans="1:79" ht="35.4" thickBot="1" x14ac:dyDescent="0.35">
      <c r="A35" s="15">
        <v>1531184</v>
      </c>
      <c r="B35" s="15" t="s">
        <v>241</v>
      </c>
      <c r="C35" s="14">
        <v>42627</v>
      </c>
      <c r="D35" s="15" t="s">
        <v>240</v>
      </c>
      <c r="E35" s="15" t="s">
        <v>242</v>
      </c>
      <c r="F35" s="15" t="s">
        <v>369</v>
      </c>
      <c r="G35" s="68">
        <v>595006</v>
      </c>
      <c r="H35" s="68">
        <v>6802382</v>
      </c>
      <c r="I35" s="68">
        <v>1236</v>
      </c>
      <c r="J35" s="15" t="s">
        <v>275</v>
      </c>
      <c r="K35" s="15"/>
      <c r="L35" s="15">
        <v>0.13</v>
      </c>
      <c r="M35" s="15" t="s">
        <v>305</v>
      </c>
      <c r="N35" s="15" t="s">
        <v>238</v>
      </c>
      <c r="O35" s="15">
        <v>1</v>
      </c>
      <c r="P35" s="15" t="s">
        <v>332</v>
      </c>
      <c r="Q35" s="15" t="s">
        <v>359</v>
      </c>
      <c r="R35" s="15"/>
      <c r="S35" s="50" t="s">
        <v>292</v>
      </c>
      <c r="T35" s="15">
        <v>1531009</v>
      </c>
      <c r="U35" s="144" t="s">
        <v>1388</v>
      </c>
      <c r="V35" s="144" t="s">
        <v>64</v>
      </c>
      <c r="W35" s="144" t="s">
        <v>860</v>
      </c>
      <c r="X35" s="145" t="s">
        <v>920</v>
      </c>
      <c r="Y35" s="145" t="s">
        <v>1389</v>
      </c>
      <c r="Z35" s="145" t="s">
        <v>923</v>
      </c>
      <c r="AA35" s="145" t="s">
        <v>1390</v>
      </c>
      <c r="AB35" s="145" t="s">
        <v>1163</v>
      </c>
      <c r="AC35" s="145" t="s">
        <v>931</v>
      </c>
      <c r="AD35" s="145" t="s">
        <v>863</v>
      </c>
      <c r="AE35" s="145" t="s">
        <v>1391</v>
      </c>
      <c r="AF35" s="145" t="s">
        <v>1028</v>
      </c>
      <c r="AG35" s="145" t="s">
        <v>901</v>
      </c>
      <c r="AH35" s="145" t="s">
        <v>875</v>
      </c>
      <c r="AI35" s="145" t="s">
        <v>872</v>
      </c>
      <c r="AJ35" s="145" t="s">
        <v>873</v>
      </c>
      <c r="AK35" s="145" t="s">
        <v>1392</v>
      </c>
      <c r="AL35" s="145" t="s">
        <v>876</v>
      </c>
      <c r="AM35" s="145" t="s">
        <v>888</v>
      </c>
      <c r="AN35" s="145" t="s">
        <v>877</v>
      </c>
      <c r="AO35" s="145" t="s">
        <v>878</v>
      </c>
      <c r="AP35" s="145" t="s">
        <v>1181</v>
      </c>
      <c r="AQ35" s="145" t="s">
        <v>913</v>
      </c>
      <c r="AR35" s="145" t="s">
        <v>867</v>
      </c>
      <c r="AS35" s="145" t="s">
        <v>1102</v>
      </c>
      <c r="AT35" s="145" t="s">
        <v>1383</v>
      </c>
      <c r="AU35" s="145" t="s">
        <v>1393</v>
      </c>
      <c r="AV35" s="145" t="s">
        <v>1249</v>
      </c>
      <c r="AW35" s="145" t="s">
        <v>1108</v>
      </c>
      <c r="AX35" s="145" t="s">
        <v>875</v>
      </c>
      <c r="AY35" s="145" t="s">
        <v>886</v>
      </c>
      <c r="AZ35" s="145" t="s">
        <v>1267</v>
      </c>
      <c r="BA35" s="145" t="s">
        <v>888</v>
      </c>
      <c r="BB35" s="145" t="s">
        <v>901</v>
      </c>
      <c r="BC35" s="145" t="s">
        <v>877</v>
      </c>
      <c r="BD35" s="145" t="s">
        <v>871</v>
      </c>
      <c r="BE35" s="145" t="s">
        <v>1250</v>
      </c>
      <c r="BF35" s="145" t="s">
        <v>892</v>
      </c>
      <c r="BG35" s="145" t="s">
        <v>877</v>
      </c>
      <c r="BH35" s="145" t="s">
        <v>872</v>
      </c>
      <c r="BI35" s="145" t="s">
        <v>893</v>
      </c>
      <c r="BJ35" s="145" t="s">
        <v>888</v>
      </c>
      <c r="BK35" s="145" t="s">
        <v>877</v>
      </c>
      <c r="BL35" s="145" t="s">
        <v>876</v>
      </c>
      <c r="BM35" s="145" t="s">
        <v>1122</v>
      </c>
      <c r="BN35" s="145" t="s">
        <v>877</v>
      </c>
      <c r="BO35" s="145" t="s">
        <v>897</v>
      </c>
      <c r="BP35" s="145" t="s">
        <v>1290</v>
      </c>
      <c r="BQ35" s="145" t="s">
        <v>1394</v>
      </c>
      <c r="BR35" s="145" t="s">
        <v>1167</v>
      </c>
      <c r="BS35" s="145" t="s">
        <v>877</v>
      </c>
      <c r="BT35" s="145" t="s">
        <v>901</v>
      </c>
      <c r="BU35" s="145" t="s">
        <v>888</v>
      </c>
      <c r="BV35" s="145" t="s">
        <v>1228</v>
      </c>
      <c r="BW35" s="145" t="s">
        <v>903</v>
      </c>
      <c r="BX35" s="145" t="s">
        <v>901</v>
      </c>
      <c r="BY35" s="145">
        <f t="shared" si="0"/>
        <v>1.6</v>
      </c>
      <c r="BZ35" s="145">
        <f t="shared" si="1"/>
        <v>7.37</v>
      </c>
      <c r="CA35" s="145">
        <f t="shared" si="2"/>
        <v>13.868</v>
      </c>
    </row>
    <row r="36" spans="1:79" ht="35.4" thickBot="1" x14ac:dyDescent="0.35">
      <c r="A36" s="15">
        <v>1531185</v>
      </c>
      <c r="B36" s="15" t="s">
        <v>241</v>
      </c>
      <c r="C36" s="14">
        <v>42627</v>
      </c>
      <c r="D36" s="15" t="s">
        <v>240</v>
      </c>
      <c r="E36" s="15" t="s">
        <v>242</v>
      </c>
      <c r="F36" s="15" t="s">
        <v>370</v>
      </c>
      <c r="G36" s="68">
        <v>595040</v>
      </c>
      <c r="H36" s="68">
        <v>6802427</v>
      </c>
      <c r="I36" s="68">
        <v>1233</v>
      </c>
      <c r="J36" s="15" t="s">
        <v>275</v>
      </c>
      <c r="K36" s="15"/>
      <c r="L36" s="15">
        <v>0.1</v>
      </c>
      <c r="M36" s="15" t="s">
        <v>305</v>
      </c>
      <c r="N36" s="15" t="s">
        <v>238</v>
      </c>
      <c r="O36" s="15">
        <v>1</v>
      </c>
      <c r="P36" s="15" t="s">
        <v>332</v>
      </c>
      <c r="Q36" s="15" t="s">
        <v>375</v>
      </c>
      <c r="R36" s="15" t="s">
        <v>352</v>
      </c>
      <c r="S36" s="50" t="s">
        <v>361</v>
      </c>
      <c r="T36" s="15">
        <v>1531010</v>
      </c>
      <c r="U36" s="144" t="s">
        <v>1395</v>
      </c>
      <c r="V36" s="144" t="s">
        <v>64</v>
      </c>
      <c r="W36" s="144" t="s">
        <v>860</v>
      </c>
      <c r="X36" s="145" t="s">
        <v>892</v>
      </c>
      <c r="Y36" s="145" t="s">
        <v>1396</v>
      </c>
      <c r="Z36" s="145" t="s">
        <v>976</v>
      </c>
      <c r="AA36" s="145" t="s">
        <v>1397</v>
      </c>
      <c r="AB36" s="145" t="s">
        <v>884</v>
      </c>
      <c r="AC36" s="145" t="s">
        <v>1071</v>
      </c>
      <c r="AD36" s="145" t="s">
        <v>1398</v>
      </c>
      <c r="AE36" s="145" t="s">
        <v>1399</v>
      </c>
      <c r="AF36" s="145" t="s">
        <v>1400</v>
      </c>
      <c r="AG36" s="145" t="s">
        <v>959</v>
      </c>
      <c r="AH36" s="145" t="s">
        <v>895</v>
      </c>
      <c r="AI36" s="145" t="s">
        <v>872</v>
      </c>
      <c r="AJ36" s="145" t="s">
        <v>905</v>
      </c>
      <c r="AK36" s="145" t="s">
        <v>1401</v>
      </c>
      <c r="AL36" s="145" t="s">
        <v>945</v>
      </c>
      <c r="AM36" s="145" t="s">
        <v>872</v>
      </c>
      <c r="AN36" s="145" t="s">
        <v>877</v>
      </c>
      <c r="AO36" s="145" t="s">
        <v>962</v>
      </c>
      <c r="AP36" s="145" t="s">
        <v>1177</v>
      </c>
      <c r="AQ36" s="145" t="s">
        <v>1402</v>
      </c>
      <c r="AR36" s="145" t="s">
        <v>1119</v>
      </c>
      <c r="AS36" s="145" t="s">
        <v>1089</v>
      </c>
      <c r="AT36" s="145" t="s">
        <v>1403</v>
      </c>
      <c r="AU36" s="145" t="s">
        <v>1404</v>
      </c>
      <c r="AV36" s="145" t="s">
        <v>1184</v>
      </c>
      <c r="AW36" s="145" t="s">
        <v>1108</v>
      </c>
      <c r="AX36" s="145" t="s">
        <v>873</v>
      </c>
      <c r="AY36" s="145" t="s">
        <v>886</v>
      </c>
      <c r="AZ36" s="145" t="s">
        <v>1054</v>
      </c>
      <c r="BA36" s="145" t="s">
        <v>888</v>
      </c>
      <c r="BB36" s="145" t="s">
        <v>901</v>
      </c>
      <c r="BC36" s="145" t="s">
        <v>877</v>
      </c>
      <c r="BD36" s="145" t="s">
        <v>888</v>
      </c>
      <c r="BE36" s="145" t="s">
        <v>1199</v>
      </c>
      <c r="BF36" s="145" t="s">
        <v>870</v>
      </c>
      <c r="BG36" s="145" t="s">
        <v>877</v>
      </c>
      <c r="BH36" s="145" t="s">
        <v>870</v>
      </c>
      <c r="BI36" s="145" t="s">
        <v>967</v>
      </c>
      <c r="BJ36" s="145" t="s">
        <v>871</v>
      </c>
      <c r="BK36" s="145" t="s">
        <v>995</v>
      </c>
      <c r="BL36" s="145" t="s">
        <v>935</v>
      </c>
      <c r="BM36" s="145" t="s">
        <v>1003</v>
      </c>
      <c r="BN36" s="145" t="s">
        <v>871</v>
      </c>
      <c r="BO36" s="145" t="s">
        <v>886</v>
      </c>
      <c r="BP36" s="145" t="s">
        <v>928</v>
      </c>
      <c r="BQ36" s="145" t="s">
        <v>1116</v>
      </c>
      <c r="BR36" s="145" t="s">
        <v>1405</v>
      </c>
      <c r="BS36" s="145" t="s">
        <v>877</v>
      </c>
      <c r="BT36" s="145" t="s">
        <v>901</v>
      </c>
      <c r="BU36" s="145" t="s">
        <v>888</v>
      </c>
      <c r="BV36" s="145" t="s">
        <v>959</v>
      </c>
      <c r="BW36" s="145" t="s">
        <v>903</v>
      </c>
      <c r="BX36" s="145" t="s">
        <v>901</v>
      </c>
      <c r="BY36" s="145">
        <f t="shared" si="0"/>
        <v>1.6</v>
      </c>
      <c r="BZ36" s="145">
        <f t="shared" si="1"/>
        <v>9.32</v>
      </c>
      <c r="CA36" s="145">
        <f t="shared" si="2"/>
        <v>19.905999999999999</v>
      </c>
    </row>
    <row r="37" spans="1:79" ht="35.4" thickBot="1" x14ac:dyDescent="0.35">
      <c r="A37" s="15">
        <v>1531186</v>
      </c>
      <c r="B37" s="15" t="s">
        <v>241</v>
      </c>
      <c r="C37" s="14">
        <v>42627</v>
      </c>
      <c r="D37" s="15" t="s">
        <v>240</v>
      </c>
      <c r="E37" s="15" t="s">
        <v>242</v>
      </c>
      <c r="F37" s="15" t="s">
        <v>371</v>
      </c>
      <c r="G37" s="68">
        <v>595072</v>
      </c>
      <c r="H37" s="68">
        <v>6802462</v>
      </c>
      <c r="I37" s="68">
        <v>1233</v>
      </c>
      <c r="J37" s="15" t="s">
        <v>275</v>
      </c>
      <c r="K37" s="15"/>
      <c r="L37" s="15">
        <v>0.1</v>
      </c>
      <c r="M37" s="15" t="s">
        <v>305</v>
      </c>
      <c r="N37" s="15" t="s">
        <v>238</v>
      </c>
      <c r="O37" s="15">
        <v>1</v>
      </c>
      <c r="P37" s="15" t="s">
        <v>332</v>
      </c>
      <c r="Q37" s="15" t="s">
        <v>377</v>
      </c>
      <c r="R37" s="15" t="s">
        <v>352</v>
      </c>
      <c r="S37" s="50" t="s">
        <v>292</v>
      </c>
      <c r="T37" s="15">
        <v>1531011</v>
      </c>
      <c r="U37" s="144" t="s">
        <v>1406</v>
      </c>
      <c r="V37" s="144" t="s">
        <v>64</v>
      </c>
      <c r="W37" s="144" t="s">
        <v>860</v>
      </c>
      <c r="X37" s="145" t="s">
        <v>1407</v>
      </c>
      <c r="Y37" s="145" t="s">
        <v>1408</v>
      </c>
      <c r="Z37" s="145" t="s">
        <v>1084</v>
      </c>
      <c r="AA37" s="145" t="s">
        <v>1409</v>
      </c>
      <c r="AB37" s="145" t="s">
        <v>1044</v>
      </c>
      <c r="AC37" s="145" t="s">
        <v>1050</v>
      </c>
      <c r="AD37" s="145" t="s">
        <v>1410</v>
      </c>
      <c r="AE37" s="145" t="s">
        <v>1027</v>
      </c>
      <c r="AF37" s="145" t="s">
        <v>1411</v>
      </c>
      <c r="AG37" s="145" t="s">
        <v>1316</v>
      </c>
      <c r="AH37" s="145" t="s">
        <v>895</v>
      </c>
      <c r="AI37" s="145" t="s">
        <v>870</v>
      </c>
      <c r="AJ37" s="145" t="s">
        <v>960</v>
      </c>
      <c r="AK37" s="145" t="s">
        <v>1412</v>
      </c>
      <c r="AL37" s="145" t="s">
        <v>876</v>
      </c>
      <c r="AM37" s="145" t="s">
        <v>872</v>
      </c>
      <c r="AN37" s="145" t="s">
        <v>877</v>
      </c>
      <c r="AO37" s="145" t="s">
        <v>962</v>
      </c>
      <c r="AP37" s="145" t="s">
        <v>1413</v>
      </c>
      <c r="AQ37" s="145" t="s">
        <v>1414</v>
      </c>
      <c r="AR37" s="145" t="s">
        <v>1230</v>
      </c>
      <c r="AS37" s="145" t="s">
        <v>966</v>
      </c>
      <c r="AT37" s="145" t="s">
        <v>1415</v>
      </c>
      <c r="AU37" s="145" t="s">
        <v>1416</v>
      </c>
      <c r="AV37" s="145" t="s">
        <v>1262</v>
      </c>
      <c r="AW37" s="145" t="s">
        <v>1108</v>
      </c>
      <c r="AX37" s="145" t="s">
        <v>873</v>
      </c>
      <c r="AY37" s="145" t="s">
        <v>886</v>
      </c>
      <c r="AZ37" s="145" t="s">
        <v>861</v>
      </c>
      <c r="BA37" s="145" t="s">
        <v>888</v>
      </c>
      <c r="BB37" s="145" t="s">
        <v>1076</v>
      </c>
      <c r="BC37" s="145" t="s">
        <v>877</v>
      </c>
      <c r="BD37" s="145" t="s">
        <v>876</v>
      </c>
      <c r="BE37" s="145" t="s">
        <v>936</v>
      </c>
      <c r="BF37" s="145" t="s">
        <v>870</v>
      </c>
      <c r="BG37" s="145" t="s">
        <v>877</v>
      </c>
      <c r="BH37" s="145" t="s">
        <v>870</v>
      </c>
      <c r="BI37" s="145" t="s">
        <v>987</v>
      </c>
      <c r="BJ37" s="145" t="s">
        <v>875</v>
      </c>
      <c r="BK37" s="145" t="s">
        <v>974</v>
      </c>
      <c r="BL37" s="145" t="s">
        <v>1014</v>
      </c>
      <c r="BM37" s="145" t="s">
        <v>878</v>
      </c>
      <c r="BN37" s="145" t="s">
        <v>871</v>
      </c>
      <c r="BO37" s="145" t="s">
        <v>1185</v>
      </c>
      <c r="BP37" s="145" t="s">
        <v>940</v>
      </c>
      <c r="BQ37" s="145" t="s">
        <v>1019</v>
      </c>
      <c r="BR37" s="145" t="s">
        <v>1417</v>
      </c>
      <c r="BS37" s="145" t="s">
        <v>877</v>
      </c>
      <c r="BT37" s="145" t="s">
        <v>901</v>
      </c>
      <c r="BU37" s="145" t="s">
        <v>888</v>
      </c>
      <c r="BV37" s="145" t="s">
        <v>1000</v>
      </c>
      <c r="BW37" s="145" t="s">
        <v>903</v>
      </c>
      <c r="BX37" s="145" t="s">
        <v>903</v>
      </c>
      <c r="BY37" s="145">
        <f t="shared" si="0"/>
        <v>2.2999999999999998</v>
      </c>
      <c r="BZ37" s="145">
        <f t="shared" si="1"/>
        <v>9.6999999999999993</v>
      </c>
      <c r="CA37" s="145">
        <f t="shared" si="2"/>
        <v>13.427</v>
      </c>
    </row>
    <row r="38" spans="1:79" ht="35.4" thickBot="1" x14ac:dyDescent="0.35">
      <c r="A38" s="15">
        <v>1531187</v>
      </c>
      <c r="B38" s="15" t="s">
        <v>241</v>
      </c>
      <c r="C38" s="14">
        <v>42627</v>
      </c>
      <c r="D38" s="15" t="s">
        <v>240</v>
      </c>
      <c r="E38" s="15" t="s">
        <v>242</v>
      </c>
      <c r="F38" s="15" t="s">
        <v>372</v>
      </c>
      <c r="G38" s="68">
        <v>595102</v>
      </c>
      <c r="H38" s="68">
        <v>6802500</v>
      </c>
      <c r="I38" s="68">
        <v>1230</v>
      </c>
      <c r="J38" s="15" t="s">
        <v>275</v>
      </c>
      <c r="K38" s="15"/>
      <c r="L38" s="15">
        <v>0.1</v>
      </c>
      <c r="M38" s="15" t="s">
        <v>305</v>
      </c>
      <c r="N38" s="15" t="s">
        <v>238</v>
      </c>
      <c r="O38" s="15">
        <v>1</v>
      </c>
      <c r="P38" s="15" t="s">
        <v>284</v>
      </c>
      <c r="Q38" s="15" t="s">
        <v>377</v>
      </c>
      <c r="R38" s="15" t="s">
        <v>352</v>
      </c>
      <c r="S38" s="50" t="s">
        <v>378</v>
      </c>
      <c r="T38" s="15" t="s">
        <v>379</v>
      </c>
      <c r="U38" s="144" t="s">
        <v>1418</v>
      </c>
      <c r="V38" s="144" t="s">
        <v>64</v>
      </c>
      <c r="W38" s="144" t="s">
        <v>860</v>
      </c>
      <c r="X38" s="145" t="s">
        <v>971</v>
      </c>
      <c r="Y38" s="145" t="s">
        <v>1419</v>
      </c>
      <c r="Z38" s="145" t="s">
        <v>1116</v>
      </c>
      <c r="AA38" s="145" t="s">
        <v>1420</v>
      </c>
      <c r="AB38" s="145" t="s">
        <v>1101</v>
      </c>
      <c r="AC38" s="145" t="s">
        <v>937</v>
      </c>
      <c r="AD38" s="145" t="s">
        <v>1421</v>
      </c>
      <c r="AE38" s="145" t="s">
        <v>1262</v>
      </c>
      <c r="AF38" s="145" t="s">
        <v>1422</v>
      </c>
      <c r="AG38" s="145" t="s">
        <v>1076</v>
      </c>
      <c r="AH38" s="145" t="s">
        <v>876</v>
      </c>
      <c r="AI38" s="145" t="s">
        <v>870</v>
      </c>
      <c r="AJ38" s="145" t="s">
        <v>993</v>
      </c>
      <c r="AK38" s="145" t="s">
        <v>1423</v>
      </c>
      <c r="AL38" s="145" t="s">
        <v>888</v>
      </c>
      <c r="AM38" s="145" t="s">
        <v>895</v>
      </c>
      <c r="AN38" s="145" t="s">
        <v>877</v>
      </c>
      <c r="AO38" s="145" t="s">
        <v>937</v>
      </c>
      <c r="AP38" s="145" t="s">
        <v>1069</v>
      </c>
      <c r="AQ38" s="145" t="s">
        <v>1016</v>
      </c>
      <c r="AR38" s="145" t="s">
        <v>1348</v>
      </c>
      <c r="AS38" s="145" t="s">
        <v>1050</v>
      </c>
      <c r="AT38" s="145" t="s">
        <v>1424</v>
      </c>
      <c r="AU38" s="145" t="s">
        <v>1425</v>
      </c>
      <c r="AV38" s="145" t="s">
        <v>1068</v>
      </c>
      <c r="AW38" s="145" t="s">
        <v>885</v>
      </c>
      <c r="AX38" s="145" t="s">
        <v>876</v>
      </c>
      <c r="AY38" s="145" t="s">
        <v>1035</v>
      </c>
      <c r="AZ38" s="145" t="s">
        <v>1255</v>
      </c>
      <c r="BA38" s="145" t="s">
        <v>888</v>
      </c>
      <c r="BB38" s="145" t="s">
        <v>889</v>
      </c>
      <c r="BC38" s="145" t="s">
        <v>877</v>
      </c>
      <c r="BD38" s="145" t="s">
        <v>875</v>
      </c>
      <c r="BE38" s="145" t="s">
        <v>1013</v>
      </c>
      <c r="BF38" s="145" t="s">
        <v>892</v>
      </c>
      <c r="BG38" s="145" t="s">
        <v>877</v>
      </c>
      <c r="BH38" s="145" t="s">
        <v>892</v>
      </c>
      <c r="BI38" s="145" t="s">
        <v>895</v>
      </c>
      <c r="BJ38" s="145" t="s">
        <v>875</v>
      </c>
      <c r="BK38" s="145" t="s">
        <v>974</v>
      </c>
      <c r="BL38" s="145" t="s">
        <v>945</v>
      </c>
      <c r="BM38" s="145" t="s">
        <v>1129</v>
      </c>
      <c r="BN38" s="145" t="s">
        <v>877</v>
      </c>
      <c r="BO38" s="145" t="s">
        <v>1185</v>
      </c>
      <c r="BP38" s="145" t="s">
        <v>1060</v>
      </c>
      <c r="BQ38" s="145" t="s">
        <v>1426</v>
      </c>
      <c r="BR38" s="145" t="s">
        <v>949</v>
      </c>
      <c r="BS38" s="145" t="s">
        <v>877</v>
      </c>
      <c r="BT38" s="145" t="s">
        <v>901</v>
      </c>
      <c r="BU38" s="145" t="s">
        <v>888</v>
      </c>
      <c r="BV38" s="145" t="s">
        <v>1309</v>
      </c>
      <c r="BW38" s="145" t="s">
        <v>903</v>
      </c>
      <c r="BX38" s="145" t="s">
        <v>901</v>
      </c>
      <c r="BY38" s="145">
        <f t="shared" si="0"/>
        <v>1.8</v>
      </c>
      <c r="BZ38" s="145">
        <f t="shared" si="1"/>
        <v>8.7399999999999984</v>
      </c>
      <c r="CA38" s="145">
        <f t="shared" si="2"/>
        <v>11.125</v>
      </c>
    </row>
    <row r="39" spans="1:79" ht="35.4" thickBot="1" x14ac:dyDescent="0.35">
      <c r="A39" s="15">
        <v>1531188</v>
      </c>
      <c r="B39" s="15" t="s">
        <v>241</v>
      </c>
      <c r="C39" s="14">
        <v>42627</v>
      </c>
      <c r="D39" s="15" t="s">
        <v>240</v>
      </c>
      <c r="E39" s="15" t="s">
        <v>242</v>
      </c>
      <c r="F39" s="15" t="s">
        <v>373</v>
      </c>
      <c r="G39" s="68">
        <v>595125</v>
      </c>
      <c r="H39" s="68">
        <v>6802540</v>
      </c>
      <c r="I39" s="68">
        <v>1230</v>
      </c>
      <c r="J39" s="15" t="s">
        <v>275</v>
      </c>
      <c r="K39" s="15"/>
      <c r="L39" s="15">
        <v>0.13</v>
      </c>
      <c r="M39" s="15" t="s">
        <v>380</v>
      </c>
      <c r="N39" s="15" t="s">
        <v>238</v>
      </c>
      <c r="O39" s="15">
        <v>1</v>
      </c>
      <c r="P39" s="15" t="s">
        <v>305</v>
      </c>
      <c r="Q39" s="15" t="s">
        <v>377</v>
      </c>
      <c r="R39" s="15" t="s">
        <v>352</v>
      </c>
      <c r="S39" s="50" t="s">
        <v>381</v>
      </c>
      <c r="T39" s="15" t="s">
        <v>379</v>
      </c>
      <c r="U39" s="144" t="s">
        <v>1427</v>
      </c>
      <c r="V39" s="144" t="s">
        <v>64</v>
      </c>
      <c r="W39" s="144" t="s">
        <v>860</v>
      </c>
      <c r="X39" s="145" t="s">
        <v>895</v>
      </c>
      <c r="Y39" s="145" t="s">
        <v>1428</v>
      </c>
      <c r="Z39" s="145" t="s">
        <v>1157</v>
      </c>
      <c r="AA39" s="145" t="s">
        <v>1429</v>
      </c>
      <c r="AB39" s="145" t="s">
        <v>1024</v>
      </c>
      <c r="AC39" s="145" t="s">
        <v>903</v>
      </c>
      <c r="AD39" s="145" t="s">
        <v>982</v>
      </c>
      <c r="AE39" s="145" t="s">
        <v>1391</v>
      </c>
      <c r="AF39" s="145" t="s">
        <v>1311</v>
      </c>
      <c r="AG39" s="145" t="s">
        <v>870</v>
      </c>
      <c r="AH39" s="145" t="s">
        <v>890</v>
      </c>
      <c r="AI39" s="145" t="s">
        <v>1076</v>
      </c>
      <c r="AJ39" s="145" t="s">
        <v>888</v>
      </c>
      <c r="AK39" s="145" t="s">
        <v>1430</v>
      </c>
      <c r="AL39" s="145" t="s">
        <v>871</v>
      </c>
      <c r="AM39" s="145" t="s">
        <v>875</v>
      </c>
      <c r="AN39" s="145" t="s">
        <v>877</v>
      </c>
      <c r="AO39" s="145" t="s">
        <v>903</v>
      </c>
      <c r="AP39" s="145" t="s">
        <v>1088</v>
      </c>
      <c r="AQ39" s="145" t="s">
        <v>880</v>
      </c>
      <c r="AR39" s="145" t="s">
        <v>1160</v>
      </c>
      <c r="AS39" s="145" t="s">
        <v>878</v>
      </c>
      <c r="AT39" s="145" t="s">
        <v>1431</v>
      </c>
      <c r="AU39" s="145" t="s">
        <v>968</v>
      </c>
      <c r="AV39" s="145" t="s">
        <v>1209</v>
      </c>
      <c r="AW39" s="145" t="s">
        <v>885</v>
      </c>
      <c r="AX39" s="145" t="s">
        <v>890</v>
      </c>
      <c r="AY39" s="145" t="s">
        <v>897</v>
      </c>
      <c r="AZ39" s="145" t="s">
        <v>1267</v>
      </c>
      <c r="BA39" s="145" t="s">
        <v>888</v>
      </c>
      <c r="BB39" s="145" t="s">
        <v>892</v>
      </c>
      <c r="BC39" s="145" t="s">
        <v>877</v>
      </c>
      <c r="BD39" s="145" t="s">
        <v>871</v>
      </c>
      <c r="BE39" s="145" t="s">
        <v>1176</v>
      </c>
      <c r="BF39" s="145" t="s">
        <v>892</v>
      </c>
      <c r="BG39" s="145" t="s">
        <v>877</v>
      </c>
      <c r="BH39" s="145" t="s">
        <v>888</v>
      </c>
      <c r="BI39" s="145" t="s">
        <v>1048</v>
      </c>
      <c r="BJ39" s="145" t="s">
        <v>890</v>
      </c>
      <c r="BK39" s="145" t="s">
        <v>1360</v>
      </c>
      <c r="BL39" s="145" t="s">
        <v>871</v>
      </c>
      <c r="BM39" s="145" t="s">
        <v>866</v>
      </c>
      <c r="BN39" s="145" t="s">
        <v>877</v>
      </c>
      <c r="BO39" s="145" t="s">
        <v>1123</v>
      </c>
      <c r="BP39" s="145" t="s">
        <v>1267</v>
      </c>
      <c r="BQ39" s="145" t="s">
        <v>1432</v>
      </c>
      <c r="BR39" s="145" t="s">
        <v>1433</v>
      </c>
      <c r="BS39" s="145" t="s">
        <v>877</v>
      </c>
      <c r="BT39" s="145" t="s">
        <v>901</v>
      </c>
      <c r="BU39" s="145" t="s">
        <v>888</v>
      </c>
      <c r="BV39" s="145" t="s">
        <v>971</v>
      </c>
      <c r="BW39" s="145" t="s">
        <v>903</v>
      </c>
      <c r="BX39" s="145" t="s">
        <v>901</v>
      </c>
      <c r="BY39" s="145">
        <f t="shared" si="0"/>
        <v>2.1</v>
      </c>
      <c r="BZ39" s="145">
        <f t="shared" si="1"/>
        <v>4.7700000000000005</v>
      </c>
      <c r="CA39" s="145">
        <f t="shared" si="2"/>
        <v>12.264999999999999</v>
      </c>
    </row>
    <row r="40" spans="1:79" ht="35.4" thickBot="1" x14ac:dyDescent="0.35">
      <c r="A40" s="15">
        <v>1531189</v>
      </c>
      <c r="B40" s="15" t="s">
        <v>241</v>
      </c>
      <c r="C40" s="14">
        <v>42627</v>
      </c>
      <c r="D40" s="15" t="s">
        <v>240</v>
      </c>
      <c r="E40" s="15" t="s">
        <v>242</v>
      </c>
      <c r="F40" s="15" t="s">
        <v>374</v>
      </c>
      <c r="G40" s="68">
        <v>595156</v>
      </c>
      <c r="H40" s="68">
        <v>6802585</v>
      </c>
      <c r="I40" s="68">
        <v>1231</v>
      </c>
      <c r="J40" s="15" t="s">
        <v>275</v>
      </c>
      <c r="K40" s="15"/>
      <c r="L40" s="15">
        <v>0.13</v>
      </c>
      <c r="M40" s="15" t="s">
        <v>305</v>
      </c>
      <c r="N40" s="15" t="s">
        <v>238</v>
      </c>
      <c r="O40" s="15">
        <v>1</v>
      </c>
      <c r="P40" s="15" t="s">
        <v>305</v>
      </c>
      <c r="Q40" s="15" t="s">
        <v>359</v>
      </c>
      <c r="R40" s="15" t="s">
        <v>352</v>
      </c>
      <c r="S40" s="50" t="s">
        <v>382</v>
      </c>
      <c r="T40" s="15">
        <v>1531012</v>
      </c>
      <c r="U40" s="144" t="s">
        <v>1434</v>
      </c>
      <c r="V40" s="144" t="s">
        <v>64</v>
      </c>
      <c r="W40" s="144" t="s">
        <v>860</v>
      </c>
      <c r="X40" s="145" t="s">
        <v>960</v>
      </c>
      <c r="Y40" s="145" t="s">
        <v>1435</v>
      </c>
      <c r="Z40" s="145" t="s">
        <v>1116</v>
      </c>
      <c r="AA40" s="145" t="s">
        <v>929</v>
      </c>
      <c r="AB40" s="145" t="s">
        <v>865</v>
      </c>
      <c r="AC40" s="145" t="s">
        <v>1102</v>
      </c>
      <c r="AD40" s="145" t="s">
        <v>940</v>
      </c>
      <c r="AE40" s="145" t="s">
        <v>1198</v>
      </c>
      <c r="AF40" s="145" t="s">
        <v>1436</v>
      </c>
      <c r="AG40" s="145" t="s">
        <v>1076</v>
      </c>
      <c r="AH40" s="145" t="s">
        <v>876</v>
      </c>
      <c r="AI40" s="145" t="s">
        <v>870</v>
      </c>
      <c r="AJ40" s="145" t="s">
        <v>910</v>
      </c>
      <c r="AK40" s="145" t="s">
        <v>1437</v>
      </c>
      <c r="AL40" s="145" t="s">
        <v>888</v>
      </c>
      <c r="AM40" s="145" t="s">
        <v>873</v>
      </c>
      <c r="AN40" s="145" t="s">
        <v>877</v>
      </c>
      <c r="AO40" s="145" t="s">
        <v>937</v>
      </c>
      <c r="AP40" s="145" t="s">
        <v>1438</v>
      </c>
      <c r="AQ40" s="145" t="s">
        <v>875</v>
      </c>
      <c r="AR40" s="145" t="s">
        <v>1316</v>
      </c>
      <c r="AS40" s="145" t="s">
        <v>1106</v>
      </c>
      <c r="AT40" s="145" t="s">
        <v>1424</v>
      </c>
      <c r="AU40" s="145" t="s">
        <v>1439</v>
      </c>
      <c r="AV40" s="145" t="s">
        <v>972</v>
      </c>
      <c r="AW40" s="145" t="s">
        <v>1108</v>
      </c>
      <c r="AX40" s="145" t="s">
        <v>895</v>
      </c>
      <c r="AY40" s="145" t="s">
        <v>886</v>
      </c>
      <c r="AZ40" s="145" t="s">
        <v>1054</v>
      </c>
      <c r="BA40" s="145" t="s">
        <v>888</v>
      </c>
      <c r="BB40" s="145" t="s">
        <v>1076</v>
      </c>
      <c r="BC40" s="145" t="s">
        <v>877</v>
      </c>
      <c r="BD40" s="145" t="s">
        <v>871</v>
      </c>
      <c r="BE40" s="145" t="s">
        <v>1199</v>
      </c>
      <c r="BF40" s="145" t="s">
        <v>892</v>
      </c>
      <c r="BG40" s="145" t="s">
        <v>877</v>
      </c>
      <c r="BH40" s="145" t="s">
        <v>892</v>
      </c>
      <c r="BI40" s="145" t="s">
        <v>1440</v>
      </c>
      <c r="BJ40" s="145" t="s">
        <v>888</v>
      </c>
      <c r="BK40" s="145" t="s">
        <v>1075</v>
      </c>
      <c r="BL40" s="145" t="s">
        <v>945</v>
      </c>
      <c r="BM40" s="145" t="s">
        <v>931</v>
      </c>
      <c r="BN40" s="145" t="s">
        <v>875</v>
      </c>
      <c r="BO40" s="145" t="s">
        <v>886</v>
      </c>
      <c r="BP40" s="145" t="s">
        <v>914</v>
      </c>
      <c r="BQ40" s="145" t="s">
        <v>1441</v>
      </c>
      <c r="BR40" s="145" t="s">
        <v>1442</v>
      </c>
      <c r="BS40" s="145" t="s">
        <v>877</v>
      </c>
      <c r="BT40" s="145" t="s">
        <v>901</v>
      </c>
      <c r="BU40" s="145" t="s">
        <v>888</v>
      </c>
      <c r="BV40" s="145" t="s">
        <v>1216</v>
      </c>
      <c r="BW40" s="145" t="s">
        <v>903</v>
      </c>
      <c r="BX40" s="145" t="s">
        <v>901</v>
      </c>
      <c r="BY40" s="145">
        <f t="shared" si="0"/>
        <v>1.8</v>
      </c>
      <c r="BZ40" s="145">
        <f t="shared" si="1"/>
        <v>8.68</v>
      </c>
      <c r="CA40" s="145">
        <f t="shared" si="2"/>
        <v>12.317</v>
      </c>
    </row>
    <row r="41" spans="1:79" ht="35.4" thickBot="1" x14ac:dyDescent="0.35">
      <c r="A41" s="15">
        <v>1531190</v>
      </c>
      <c r="B41" s="15" t="s">
        <v>241</v>
      </c>
      <c r="C41" s="14">
        <v>42628</v>
      </c>
      <c r="D41" s="15" t="s">
        <v>240</v>
      </c>
      <c r="E41" s="15" t="s">
        <v>242</v>
      </c>
      <c r="F41" s="15" t="s">
        <v>383</v>
      </c>
      <c r="G41" s="68">
        <v>594583</v>
      </c>
      <c r="H41" s="68">
        <v>6802143</v>
      </c>
      <c r="I41" s="68">
        <v>1247</v>
      </c>
      <c r="J41" s="15" t="s">
        <v>275</v>
      </c>
      <c r="K41" s="15"/>
      <c r="L41" s="15">
        <v>0.1</v>
      </c>
      <c r="M41" s="15" t="s">
        <v>420</v>
      </c>
      <c r="N41" s="15" t="s">
        <v>238</v>
      </c>
      <c r="O41" s="15">
        <v>1</v>
      </c>
      <c r="P41" s="15" t="s">
        <v>421</v>
      </c>
      <c r="Q41" s="15" t="s">
        <v>154</v>
      </c>
      <c r="R41" s="15" t="s">
        <v>348</v>
      </c>
      <c r="S41" s="50" t="s">
        <v>361</v>
      </c>
      <c r="T41" s="15">
        <v>1531013</v>
      </c>
      <c r="U41" s="144" t="s">
        <v>1443</v>
      </c>
      <c r="V41" s="144" t="s">
        <v>64</v>
      </c>
      <c r="W41" s="144" t="s">
        <v>860</v>
      </c>
      <c r="X41" s="145" t="s">
        <v>1040</v>
      </c>
      <c r="Y41" s="145" t="s">
        <v>1444</v>
      </c>
      <c r="Z41" s="145" t="s">
        <v>1094</v>
      </c>
      <c r="AA41" s="145" t="s">
        <v>1445</v>
      </c>
      <c r="AB41" s="145" t="s">
        <v>1276</v>
      </c>
      <c r="AC41" s="145" t="s">
        <v>881</v>
      </c>
      <c r="AD41" s="145" t="s">
        <v>1004</v>
      </c>
      <c r="AE41" s="145" t="s">
        <v>1446</v>
      </c>
      <c r="AF41" s="145" t="s">
        <v>1447</v>
      </c>
      <c r="AG41" s="145" t="s">
        <v>901</v>
      </c>
      <c r="AH41" s="145" t="s">
        <v>876</v>
      </c>
      <c r="AI41" s="145" t="s">
        <v>872</v>
      </c>
      <c r="AJ41" s="145" t="s">
        <v>910</v>
      </c>
      <c r="AK41" s="145" t="s">
        <v>1331</v>
      </c>
      <c r="AL41" s="145" t="s">
        <v>895</v>
      </c>
      <c r="AM41" s="145" t="s">
        <v>873</v>
      </c>
      <c r="AN41" s="145" t="s">
        <v>877</v>
      </c>
      <c r="AO41" s="145" t="s">
        <v>937</v>
      </c>
      <c r="AP41" s="145" t="s">
        <v>1448</v>
      </c>
      <c r="AQ41" s="145" t="s">
        <v>1133</v>
      </c>
      <c r="AR41" s="145" t="s">
        <v>1348</v>
      </c>
      <c r="AS41" s="145" t="s">
        <v>1071</v>
      </c>
      <c r="AT41" s="145" t="s">
        <v>1440</v>
      </c>
      <c r="AU41" s="145" t="s">
        <v>1449</v>
      </c>
      <c r="AV41" s="145" t="s">
        <v>1073</v>
      </c>
      <c r="AW41" s="145" t="s">
        <v>1108</v>
      </c>
      <c r="AX41" s="145" t="s">
        <v>895</v>
      </c>
      <c r="AY41" s="145" t="s">
        <v>897</v>
      </c>
      <c r="AZ41" s="145" t="s">
        <v>920</v>
      </c>
      <c r="BA41" s="145" t="s">
        <v>888</v>
      </c>
      <c r="BB41" s="145" t="s">
        <v>889</v>
      </c>
      <c r="BC41" s="145" t="s">
        <v>877</v>
      </c>
      <c r="BD41" s="145" t="s">
        <v>876</v>
      </c>
      <c r="BE41" s="145" t="s">
        <v>884</v>
      </c>
      <c r="BF41" s="145" t="s">
        <v>870</v>
      </c>
      <c r="BG41" s="145" t="s">
        <v>877</v>
      </c>
      <c r="BH41" s="145" t="s">
        <v>892</v>
      </c>
      <c r="BI41" s="145" t="s">
        <v>1450</v>
      </c>
      <c r="BJ41" s="145" t="s">
        <v>871</v>
      </c>
      <c r="BK41" s="145" t="s">
        <v>995</v>
      </c>
      <c r="BL41" s="145" t="s">
        <v>945</v>
      </c>
      <c r="BM41" s="145" t="s">
        <v>878</v>
      </c>
      <c r="BN41" s="145" t="s">
        <v>877</v>
      </c>
      <c r="BO41" s="145" t="s">
        <v>1123</v>
      </c>
      <c r="BP41" s="145" t="s">
        <v>1216</v>
      </c>
      <c r="BQ41" s="145" t="s">
        <v>1451</v>
      </c>
      <c r="BR41" s="145" t="s">
        <v>1452</v>
      </c>
      <c r="BS41" s="145" t="s">
        <v>877</v>
      </c>
      <c r="BT41" s="145" t="s">
        <v>901</v>
      </c>
      <c r="BU41" s="145" t="s">
        <v>888</v>
      </c>
      <c r="BV41" s="145" t="s">
        <v>1216</v>
      </c>
      <c r="BW41" s="145" t="s">
        <v>903</v>
      </c>
      <c r="BX41" s="145" t="s">
        <v>901</v>
      </c>
      <c r="BY41" s="145">
        <f t="shared" si="0"/>
        <v>1.6</v>
      </c>
      <c r="BZ41" s="145">
        <f t="shared" si="1"/>
        <v>8.3500000000000014</v>
      </c>
      <c r="CA41" s="145">
        <f t="shared" si="2"/>
        <v>14.355</v>
      </c>
    </row>
    <row r="42" spans="1:79" ht="35.4" thickBot="1" x14ac:dyDescent="0.35">
      <c r="A42" s="15">
        <v>1531191</v>
      </c>
      <c r="B42" s="15" t="s">
        <v>241</v>
      </c>
      <c r="C42" s="14">
        <v>42628</v>
      </c>
      <c r="D42" s="15" t="s">
        <v>240</v>
      </c>
      <c r="E42" s="15" t="s">
        <v>242</v>
      </c>
      <c r="F42" s="15" t="s">
        <v>385</v>
      </c>
      <c r="G42" s="68">
        <v>594608</v>
      </c>
      <c r="H42" s="68">
        <v>6802184</v>
      </c>
      <c r="I42" s="68">
        <v>1248</v>
      </c>
      <c r="J42" s="15" t="s">
        <v>275</v>
      </c>
      <c r="K42" s="15"/>
      <c r="L42" s="15">
        <v>0.25</v>
      </c>
      <c r="M42" s="15" t="s">
        <v>420</v>
      </c>
      <c r="N42" s="15" t="s">
        <v>238</v>
      </c>
      <c r="O42" s="15">
        <v>1</v>
      </c>
      <c r="P42" s="15" t="s">
        <v>286</v>
      </c>
      <c r="Q42" s="15" t="s">
        <v>154</v>
      </c>
      <c r="R42" s="15" t="s">
        <v>358</v>
      </c>
      <c r="S42" s="50" t="s">
        <v>361</v>
      </c>
      <c r="T42" s="15" t="s">
        <v>384</v>
      </c>
      <c r="U42" s="144" t="s">
        <v>1453</v>
      </c>
      <c r="V42" s="144" t="s">
        <v>64</v>
      </c>
      <c r="W42" s="144" t="s">
        <v>860</v>
      </c>
      <c r="X42" s="145" t="s">
        <v>1014</v>
      </c>
      <c r="Y42" s="145" t="s">
        <v>1454</v>
      </c>
      <c r="Z42" s="145" t="s">
        <v>1038</v>
      </c>
      <c r="AA42" s="145" t="s">
        <v>1455</v>
      </c>
      <c r="AB42" s="145" t="s">
        <v>1456</v>
      </c>
      <c r="AC42" s="145" t="s">
        <v>1193</v>
      </c>
      <c r="AD42" s="145" t="s">
        <v>1290</v>
      </c>
      <c r="AE42" s="145" t="s">
        <v>944</v>
      </c>
      <c r="AF42" s="145" t="s">
        <v>941</v>
      </c>
      <c r="AG42" s="145" t="s">
        <v>870</v>
      </c>
      <c r="AH42" s="145" t="s">
        <v>875</v>
      </c>
      <c r="AI42" s="145" t="s">
        <v>872</v>
      </c>
      <c r="AJ42" s="145" t="s">
        <v>945</v>
      </c>
      <c r="AK42" s="145" t="s">
        <v>1457</v>
      </c>
      <c r="AL42" s="145" t="s">
        <v>890</v>
      </c>
      <c r="AM42" s="145" t="s">
        <v>888</v>
      </c>
      <c r="AN42" s="145" t="s">
        <v>877</v>
      </c>
      <c r="AO42" s="145" t="s">
        <v>878</v>
      </c>
      <c r="AP42" s="145" t="s">
        <v>1049</v>
      </c>
      <c r="AQ42" s="145" t="s">
        <v>1273</v>
      </c>
      <c r="AR42" s="145" t="s">
        <v>985</v>
      </c>
      <c r="AS42" s="145" t="s">
        <v>946</v>
      </c>
      <c r="AT42" s="145" t="s">
        <v>1431</v>
      </c>
      <c r="AU42" s="145" t="s">
        <v>1458</v>
      </c>
      <c r="AV42" s="145" t="s">
        <v>921</v>
      </c>
      <c r="AW42" s="145" t="s">
        <v>919</v>
      </c>
      <c r="AX42" s="145" t="s">
        <v>875</v>
      </c>
      <c r="AY42" s="145" t="s">
        <v>897</v>
      </c>
      <c r="AZ42" s="145" t="s">
        <v>1054</v>
      </c>
      <c r="BA42" s="145" t="s">
        <v>888</v>
      </c>
      <c r="BB42" s="145" t="s">
        <v>889</v>
      </c>
      <c r="BC42" s="145" t="s">
        <v>877</v>
      </c>
      <c r="BD42" s="145" t="s">
        <v>1035</v>
      </c>
      <c r="BE42" s="145" t="s">
        <v>1073</v>
      </c>
      <c r="BF42" s="145" t="s">
        <v>892</v>
      </c>
      <c r="BG42" s="145" t="s">
        <v>877</v>
      </c>
      <c r="BH42" s="145" t="s">
        <v>872</v>
      </c>
      <c r="BI42" s="145" t="s">
        <v>1459</v>
      </c>
      <c r="BJ42" s="145" t="s">
        <v>875</v>
      </c>
      <c r="BK42" s="145" t="s">
        <v>877</v>
      </c>
      <c r="BL42" s="145" t="s">
        <v>875</v>
      </c>
      <c r="BM42" s="145" t="s">
        <v>1147</v>
      </c>
      <c r="BN42" s="145" t="s">
        <v>877</v>
      </c>
      <c r="BO42" s="145" t="s">
        <v>897</v>
      </c>
      <c r="BP42" s="145" t="s">
        <v>1228</v>
      </c>
      <c r="BQ42" s="145" t="s">
        <v>1460</v>
      </c>
      <c r="BR42" s="145" t="s">
        <v>979</v>
      </c>
      <c r="BS42" s="145" t="s">
        <v>877</v>
      </c>
      <c r="BT42" s="145" t="s">
        <v>901</v>
      </c>
      <c r="BU42" s="145" t="s">
        <v>888</v>
      </c>
      <c r="BV42" s="145" t="s">
        <v>1160</v>
      </c>
      <c r="BW42" s="145" t="s">
        <v>903</v>
      </c>
      <c r="BX42" s="145" t="s">
        <v>901</v>
      </c>
      <c r="BY42" s="145">
        <f t="shared" si="0"/>
        <v>1.6</v>
      </c>
      <c r="BZ42" s="145">
        <f t="shared" si="1"/>
        <v>5.43</v>
      </c>
      <c r="CA42" s="145">
        <f t="shared" si="2"/>
        <v>6.3689999999999998</v>
      </c>
    </row>
    <row r="43" spans="1:79" ht="35.4" thickBot="1" x14ac:dyDescent="0.35">
      <c r="A43" s="15">
        <v>1531192</v>
      </c>
      <c r="B43" s="15" t="s">
        <v>241</v>
      </c>
      <c r="C43" s="14">
        <v>42628</v>
      </c>
      <c r="D43" s="15" t="s">
        <v>240</v>
      </c>
      <c r="E43" s="15" t="s">
        <v>242</v>
      </c>
      <c r="F43" s="15" t="s">
        <v>386</v>
      </c>
      <c r="G43" s="68">
        <v>594643</v>
      </c>
      <c r="H43" s="68">
        <v>6802229</v>
      </c>
      <c r="I43" s="68">
        <v>1246</v>
      </c>
      <c r="J43" s="15" t="s">
        <v>275</v>
      </c>
      <c r="K43" s="15"/>
      <c r="L43" s="15">
        <v>0.14000000000000001</v>
      </c>
      <c r="M43" s="15" t="s">
        <v>290</v>
      </c>
      <c r="N43" s="15" t="s">
        <v>238</v>
      </c>
      <c r="O43" s="15">
        <v>1</v>
      </c>
      <c r="P43" s="15" t="s">
        <v>286</v>
      </c>
      <c r="Q43" s="15" t="s">
        <v>154</v>
      </c>
      <c r="R43" s="15" t="s">
        <v>348</v>
      </c>
      <c r="S43" s="50" t="s">
        <v>361</v>
      </c>
      <c r="T43" s="15">
        <v>1531014</v>
      </c>
      <c r="U43" s="144" t="s">
        <v>1461</v>
      </c>
      <c r="V43" s="144" t="s">
        <v>64</v>
      </c>
      <c r="W43" s="144" t="s">
        <v>860</v>
      </c>
      <c r="X43" s="145" t="s">
        <v>935</v>
      </c>
      <c r="Y43" s="145" t="s">
        <v>1462</v>
      </c>
      <c r="Z43" s="145" t="s">
        <v>1228</v>
      </c>
      <c r="AA43" s="145" t="s">
        <v>1463</v>
      </c>
      <c r="AB43" s="145" t="s">
        <v>865</v>
      </c>
      <c r="AC43" s="145" t="s">
        <v>1257</v>
      </c>
      <c r="AD43" s="145" t="s">
        <v>1255</v>
      </c>
      <c r="AE43" s="145" t="s">
        <v>1307</v>
      </c>
      <c r="AF43" s="145" t="s">
        <v>1170</v>
      </c>
      <c r="AG43" s="145" t="s">
        <v>892</v>
      </c>
      <c r="AH43" s="145" t="s">
        <v>890</v>
      </c>
      <c r="AI43" s="145" t="s">
        <v>872</v>
      </c>
      <c r="AJ43" s="145" t="s">
        <v>895</v>
      </c>
      <c r="AK43" s="145" t="s">
        <v>1464</v>
      </c>
      <c r="AL43" s="145" t="s">
        <v>890</v>
      </c>
      <c r="AM43" s="145" t="s">
        <v>875</v>
      </c>
      <c r="AN43" s="145" t="s">
        <v>877</v>
      </c>
      <c r="AO43" s="145" t="s">
        <v>903</v>
      </c>
      <c r="AP43" s="145" t="s">
        <v>1007</v>
      </c>
      <c r="AQ43" s="145" t="s">
        <v>913</v>
      </c>
      <c r="AR43" s="145" t="s">
        <v>982</v>
      </c>
      <c r="AS43" s="145" t="s">
        <v>931</v>
      </c>
      <c r="AT43" s="145" t="s">
        <v>1465</v>
      </c>
      <c r="AU43" s="145" t="s">
        <v>1466</v>
      </c>
      <c r="AV43" s="145" t="s">
        <v>1155</v>
      </c>
      <c r="AW43" s="145" t="s">
        <v>1108</v>
      </c>
      <c r="AX43" s="145" t="s">
        <v>871</v>
      </c>
      <c r="AY43" s="145" t="s">
        <v>897</v>
      </c>
      <c r="AZ43" s="145" t="s">
        <v>1034</v>
      </c>
      <c r="BA43" s="145" t="s">
        <v>888</v>
      </c>
      <c r="BB43" s="145" t="s">
        <v>901</v>
      </c>
      <c r="BC43" s="145" t="s">
        <v>877</v>
      </c>
      <c r="BD43" s="145" t="s">
        <v>877</v>
      </c>
      <c r="BE43" s="145" t="s">
        <v>1263</v>
      </c>
      <c r="BF43" s="145" t="s">
        <v>892</v>
      </c>
      <c r="BG43" s="145" t="s">
        <v>877</v>
      </c>
      <c r="BH43" s="145" t="s">
        <v>888</v>
      </c>
      <c r="BI43" s="145" t="s">
        <v>1200</v>
      </c>
      <c r="BJ43" s="145" t="s">
        <v>875</v>
      </c>
      <c r="BK43" s="145" t="s">
        <v>1301</v>
      </c>
      <c r="BL43" s="145" t="s">
        <v>875</v>
      </c>
      <c r="BM43" s="145" t="s">
        <v>1025</v>
      </c>
      <c r="BN43" s="145" t="s">
        <v>877</v>
      </c>
      <c r="BO43" s="145" t="s">
        <v>897</v>
      </c>
      <c r="BP43" s="145" t="s">
        <v>1365</v>
      </c>
      <c r="BQ43" s="145" t="s">
        <v>1467</v>
      </c>
      <c r="BR43" s="145" t="s">
        <v>1004</v>
      </c>
      <c r="BS43" s="145" t="s">
        <v>877</v>
      </c>
      <c r="BT43" s="145" t="s">
        <v>901</v>
      </c>
      <c r="BU43" s="145" t="s">
        <v>888</v>
      </c>
      <c r="BV43" s="145" t="s">
        <v>870</v>
      </c>
      <c r="BW43" s="145" t="s">
        <v>903</v>
      </c>
      <c r="BX43" s="145" t="s">
        <v>901</v>
      </c>
      <c r="BY43" s="145">
        <f t="shared" si="0"/>
        <v>1.6</v>
      </c>
      <c r="BZ43" s="145">
        <f t="shared" si="1"/>
        <v>4.9499999999999993</v>
      </c>
      <c r="CA43" s="145">
        <f t="shared" si="2"/>
        <v>9.4850000000000012</v>
      </c>
    </row>
    <row r="44" spans="1:79" ht="35.4" thickBot="1" x14ac:dyDescent="0.35">
      <c r="A44" s="15">
        <v>1531193</v>
      </c>
      <c r="B44" s="15" t="s">
        <v>241</v>
      </c>
      <c r="C44" s="14">
        <v>42628</v>
      </c>
      <c r="D44" s="15" t="s">
        <v>240</v>
      </c>
      <c r="E44" s="15" t="s">
        <v>242</v>
      </c>
      <c r="F44" s="15" t="s">
        <v>387</v>
      </c>
      <c r="G44" s="68">
        <v>594673</v>
      </c>
      <c r="H44" s="68">
        <v>6802264</v>
      </c>
      <c r="I44" s="68">
        <v>1245</v>
      </c>
      <c r="J44" s="15" t="s">
        <v>275</v>
      </c>
      <c r="K44" s="15"/>
      <c r="L44" s="15">
        <v>0.15</v>
      </c>
      <c r="M44" s="15" t="s">
        <v>290</v>
      </c>
      <c r="N44" s="15" t="s">
        <v>238</v>
      </c>
      <c r="O44" s="15">
        <v>1</v>
      </c>
      <c r="P44" s="15" t="s">
        <v>286</v>
      </c>
      <c r="Q44" s="15" t="s">
        <v>154</v>
      </c>
      <c r="R44" s="15" t="s">
        <v>348</v>
      </c>
      <c r="S44" s="50" t="s">
        <v>361</v>
      </c>
      <c r="T44" s="15" t="s">
        <v>384</v>
      </c>
      <c r="U44" s="144" t="s">
        <v>1468</v>
      </c>
      <c r="V44" s="144" t="s">
        <v>64</v>
      </c>
      <c r="W44" s="144" t="s">
        <v>860</v>
      </c>
      <c r="X44" s="145" t="s">
        <v>993</v>
      </c>
      <c r="Y44" s="145" t="s">
        <v>1469</v>
      </c>
      <c r="Z44" s="145" t="s">
        <v>863</v>
      </c>
      <c r="AA44" s="145" t="s">
        <v>1470</v>
      </c>
      <c r="AB44" s="145" t="s">
        <v>1024</v>
      </c>
      <c r="AC44" s="145" t="s">
        <v>1261</v>
      </c>
      <c r="AD44" s="145" t="s">
        <v>1060</v>
      </c>
      <c r="AE44" s="145" t="s">
        <v>1164</v>
      </c>
      <c r="AF44" s="145" t="s">
        <v>910</v>
      </c>
      <c r="AG44" s="145" t="s">
        <v>901</v>
      </c>
      <c r="AH44" s="145" t="s">
        <v>875</v>
      </c>
      <c r="AI44" s="145" t="s">
        <v>872</v>
      </c>
      <c r="AJ44" s="145" t="s">
        <v>1014</v>
      </c>
      <c r="AK44" s="145" t="s">
        <v>1471</v>
      </c>
      <c r="AL44" s="145" t="s">
        <v>875</v>
      </c>
      <c r="AM44" s="145" t="s">
        <v>876</v>
      </c>
      <c r="AN44" s="145" t="s">
        <v>877</v>
      </c>
      <c r="AO44" s="145" t="s">
        <v>937</v>
      </c>
      <c r="AP44" s="145" t="s">
        <v>979</v>
      </c>
      <c r="AQ44" s="145" t="s">
        <v>1016</v>
      </c>
      <c r="AR44" s="145" t="s">
        <v>1042</v>
      </c>
      <c r="AS44" s="145" t="s">
        <v>937</v>
      </c>
      <c r="AT44" s="145" t="s">
        <v>1121</v>
      </c>
      <c r="AU44" s="145" t="s">
        <v>1472</v>
      </c>
      <c r="AV44" s="145" t="s">
        <v>944</v>
      </c>
      <c r="AW44" s="145" t="s">
        <v>970</v>
      </c>
      <c r="AX44" s="145" t="s">
        <v>876</v>
      </c>
      <c r="AY44" s="145" t="s">
        <v>886</v>
      </c>
      <c r="AZ44" s="145" t="s">
        <v>1040</v>
      </c>
      <c r="BA44" s="145" t="s">
        <v>888</v>
      </c>
      <c r="BB44" s="145" t="s">
        <v>889</v>
      </c>
      <c r="BC44" s="145" t="s">
        <v>877</v>
      </c>
      <c r="BD44" s="145" t="s">
        <v>871</v>
      </c>
      <c r="BE44" s="145" t="s">
        <v>1015</v>
      </c>
      <c r="BF44" s="145" t="s">
        <v>892</v>
      </c>
      <c r="BG44" s="145" t="s">
        <v>877</v>
      </c>
      <c r="BH44" s="145" t="s">
        <v>892</v>
      </c>
      <c r="BI44" s="145" t="s">
        <v>1473</v>
      </c>
      <c r="BJ44" s="145" t="s">
        <v>877</v>
      </c>
      <c r="BK44" s="145" t="s">
        <v>1265</v>
      </c>
      <c r="BL44" s="145" t="s">
        <v>945</v>
      </c>
      <c r="BM44" s="145" t="s">
        <v>878</v>
      </c>
      <c r="BN44" s="145" t="s">
        <v>877</v>
      </c>
      <c r="BO44" s="145" t="s">
        <v>1185</v>
      </c>
      <c r="BP44" s="145" t="s">
        <v>907</v>
      </c>
      <c r="BQ44" s="145" t="s">
        <v>1474</v>
      </c>
      <c r="BR44" s="145" t="s">
        <v>1147</v>
      </c>
      <c r="BS44" s="145" t="s">
        <v>877</v>
      </c>
      <c r="BT44" s="145" t="s">
        <v>901</v>
      </c>
      <c r="BU44" s="145" t="s">
        <v>888</v>
      </c>
      <c r="BV44" s="145" t="s">
        <v>907</v>
      </c>
      <c r="BW44" s="145" t="s">
        <v>903</v>
      </c>
      <c r="BX44" s="145" t="s">
        <v>901</v>
      </c>
      <c r="BY44" s="145">
        <f t="shared" si="0"/>
        <v>1.6</v>
      </c>
      <c r="BZ44" s="145">
        <f t="shared" si="1"/>
        <v>7.0600000000000005</v>
      </c>
      <c r="CA44" s="145">
        <f t="shared" si="2"/>
        <v>11.970000000000002</v>
      </c>
    </row>
    <row r="45" spans="1:79" thickBot="1" x14ac:dyDescent="0.35">
      <c r="A45" s="15">
        <v>1531194</v>
      </c>
      <c r="B45" s="15" t="s">
        <v>241</v>
      </c>
      <c r="C45" s="14">
        <v>42628</v>
      </c>
      <c r="D45" s="15" t="s">
        <v>240</v>
      </c>
      <c r="E45" s="15" t="s">
        <v>242</v>
      </c>
      <c r="F45" s="15" t="s">
        <v>388</v>
      </c>
      <c r="G45" s="68">
        <v>594699</v>
      </c>
      <c r="H45" s="68">
        <v>6802313</v>
      </c>
      <c r="I45" s="68">
        <v>1246</v>
      </c>
      <c r="J45" s="15" t="s">
        <v>275</v>
      </c>
      <c r="K45" s="15"/>
      <c r="L45" s="15">
        <v>0.1</v>
      </c>
      <c r="M45" s="15" t="s">
        <v>290</v>
      </c>
      <c r="N45" s="15" t="s">
        <v>238</v>
      </c>
      <c r="O45" s="15">
        <v>1</v>
      </c>
      <c r="P45" s="15" t="s">
        <v>286</v>
      </c>
      <c r="Q45" s="15" t="s">
        <v>152</v>
      </c>
      <c r="R45" s="15" t="s">
        <v>282</v>
      </c>
      <c r="S45" s="15" t="s">
        <v>349</v>
      </c>
      <c r="T45" s="15">
        <v>1531015</v>
      </c>
      <c r="U45" s="144" t="s">
        <v>1475</v>
      </c>
      <c r="V45" s="144" t="s">
        <v>64</v>
      </c>
      <c r="W45" s="144" t="s">
        <v>860</v>
      </c>
      <c r="X45" s="145" t="s">
        <v>935</v>
      </c>
      <c r="Y45" s="145" t="s">
        <v>1476</v>
      </c>
      <c r="Z45" s="145" t="s">
        <v>1219</v>
      </c>
      <c r="AA45" s="145" t="s">
        <v>1477</v>
      </c>
      <c r="AB45" s="145" t="s">
        <v>992</v>
      </c>
      <c r="AC45" s="145" t="s">
        <v>924</v>
      </c>
      <c r="AD45" s="145" t="s">
        <v>947</v>
      </c>
      <c r="AE45" s="145" t="s">
        <v>1478</v>
      </c>
      <c r="AF45" s="145" t="s">
        <v>935</v>
      </c>
      <c r="AG45" s="145" t="s">
        <v>889</v>
      </c>
      <c r="AH45" s="145" t="s">
        <v>875</v>
      </c>
      <c r="AI45" s="145" t="s">
        <v>872</v>
      </c>
      <c r="AJ45" s="145" t="s">
        <v>873</v>
      </c>
      <c r="AK45" s="145" t="s">
        <v>1479</v>
      </c>
      <c r="AL45" s="145" t="s">
        <v>875</v>
      </c>
      <c r="AM45" s="145" t="s">
        <v>875</v>
      </c>
      <c r="AN45" s="145" t="s">
        <v>877</v>
      </c>
      <c r="AO45" s="145" t="s">
        <v>903</v>
      </c>
      <c r="AP45" s="145" t="s">
        <v>1009</v>
      </c>
      <c r="AQ45" s="145" t="s">
        <v>1048</v>
      </c>
      <c r="AR45" s="145" t="s">
        <v>947</v>
      </c>
      <c r="AS45" s="145" t="s">
        <v>1129</v>
      </c>
      <c r="AT45" s="145" t="s">
        <v>990</v>
      </c>
      <c r="AU45" s="145" t="s">
        <v>1480</v>
      </c>
      <c r="AV45" s="145" t="s">
        <v>992</v>
      </c>
      <c r="AW45" s="145" t="s">
        <v>1108</v>
      </c>
      <c r="AX45" s="145" t="s">
        <v>875</v>
      </c>
      <c r="AY45" s="145" t="s">
        <v>897</v>
      </c>
      <c r="AZ45" s="145" t="s">
        <v>905</v>
      </c>
      <c r="BA45" s="145" t="s">
        <v>888</v>
      </c>
      <c r="BB45" s="145" t="s">
        <v>889</v>
      </c>
      <c r="BC45" s="145" t="s">
        <v>877</v>
      </c>
      <c r="BD45" s="145" t="s">
        <v>890</v>
      </c>
      <c r="BE45" s="145" t="s">
        <v>1083</v>
      </c>
      <c r="BF45" s="145" t="s">
        <v>892</v>
      </c>
      <c r="BG45" s="145" t="s">
        <v>877</v>
      </c>
      <c r="BH45" s="145" t="s">
        <v>872</v>
      </c>
      <c r="BI45" s="145" t="s">
        <v>1481</v>
      </c>
      <c r="BJ45" s="145" t="s">
        <v>871</v>
      </c>
      <c r="BK45" s="145" t="s">
        <v>1301</v>
      </c>
      <c r="BL45" s="145" t="s">
        <v>888</v>
      </c>
      <c r="BM45" s="145" t="s">
        <v>1147</v>
      </c>
      <c r="BN45" s="145" t="s">
        <v>877</v>
      </c>
      <c r="BO45" s="145" t="s">
        <v>1482</v>
      </c>
      <c r="BP45" s="145" t="s">
        <v>898</v>
      </c>
      <c r="BQ45" s="145" t="s">
        <v>1038</v>
      </c>
      <c r="BR45" s="145" t="s">
        <v>1279</v>
      </c>
      <c r="BS45" s="145" t="s">
        <v>877</v>
      </c>
      <c r="BT45" s="145" t="s">
        <v>901</v>
      </c>
      <c r="BU45" s="145" t="s">
        <v>888</v>
      </c>
      <c r="BV45" s="145" t="s">
        <v>1228</v>
      </c>
      <c r="BW45" s="145" t="s">
        <v>903</v>
      </c>
      <c r="BX45" s="145" t="s">
        <v>901</v>
      </c>
      <c r="BY45" s="145">
        <f t="shared" si="0"/>
        <v>1.6</v>
      </c>
      <c r="BZ45" s="145">
        <f t="shared" si="1"/>
        <v>5.55</v>
      </c>
      <c r="CA45" s="145">
        <f t="shared" si="2"/>
        <v>12.889999999999999</v>
      </c>
    </row>
    <row r="46" spans="1:79" thickBot="1" x14ac:dyDescent="0.35">
      <c r="A46" s="15">
        <v>1531195</v>
      </c>
      <c r="B46" s="15" t="s">
        <v>241</v>
      </c>
      <c r="C46" s="14">
        <v>42628</v>
      </c>
      <c r="D46" s="15" t="s">
        <v>240</v>
      </c>
      <c r="E46" s="15" t="s">
        <v>242</v>
      </c>
      <c r="F46" s="15" t="s">
        <v>389</v>
      </c>
      <c r="G46" s="68">
        <v>594737</v>
      </c>
      <c r="H46" s="68">
        <v>6802345</v>
      </c>
      <c r="I46" s="68">
        <v>1244</v>
      </c>
      <c r="J46" s="15" t="s">
        <v>275</v>
      </c>
      <c r="K46" s="15"/>
      <c r="L46" s="15">
        <v>0.13</v>
      </c>
      <c r="M46" s="15" t="s">
        <v>282</v>
      </c>
      <c r="N46" s="15" t="s">
        <v>238</v>
      </c>
      <c r="O46" s="15">
        <v>1</v>
      </c>
      <c r="P46" s="15" t="s">
        <v>291</v>
      </c>
      <c r="Q46" s="15" t="s">
        <v>154</v>
      </c>
      <c r="R46" s="15" t="s">
        <v>282</v>
      </c>
      <c r="S46" s="15" t="s">
        <v>422</v>
      </c>
      <c r="T46" s="15" t="s">
        <v>384</v>
      </c>
      <c r="U46" s="144" t="s">
        <v>1483</v>
      </c>
      <c r="V46" s="144" t="s">
        <v>64</v>
      </c>
      <c r="W46" s="144" t="s">
        <v>860</v>
      </c>
      <c r="X46" s="145" t="s">
        <v>952</v>
      </c>
      <c r="Y46" s="145" t="s">
        <v>1484</v>
      </c>
      <c r="Z46" s="145" t="s">
        <v>1342</v>
      </c>
      <c r="AA46" s="145" t="s">
        <v>1485</v>
      </c>
      <c r="AB46" s="145" t="s">
        <v>1101</v>
      </c>
      <c r="AC46" s="145" t="s">
        <v>1486</v>
      </c>
      <c r="AD46" s="145" t="s">
        <v>1487</v>
      </c>
      <c r="AE46" s="145" t="s">
        <v>1488</v>
      </c>
      <c r="AF46" s="145" t="s">
        <v>870</v>
      </c>
      <c r="AG46" s="145" t="s">
        <v>1316</v>
      </c>
      <c r="AH46" s="145" t="s">
        <v>1014</v>
      </c>
      <c r="AI46" s="145" t="s">
        <v>872</v>
      </c>
      <c r="AJ46" s="145" t="s">
        <v>1054</v>
      </c>
      <c r="AK46" s="145" t="s">
        <v>1489</v>
      </c>
      <c r="AL46" s="145" t="s">
        <v>872</v>
      </c>
      <c r="AM46" s="145" t="s">
        <v>910</v>
      </c>
      <c r="AN46" s="145" t="s">
        <v>877</v>
      </c>
      <c r="AO46" s="145" t="s">
        <v>919</v>
      </c>
      <c r="AP46" s="145" t="s">
        <v>1490</v>
      </c>
      <c r="AQ46" s="145" t="s">
        <v>1481</v>
      </c>
      <c r="AR46" s="145" t="s">
        <v>1372</v>
      </c>
      <c r="AS46" s="145" t="s">
        <v>919</v>
      </c>
      <c r="AT46" s="145" t="s">
        <v>1491</v>
      </c>
      <c r="AU46" s="145" t="s">
        <v>1492</v>
      </c>
      <c r="AV46" s="145" t="s">
        <v>1493</v>
      </c>
      <c r="AW46" s="145" t="s">
        <v>919</v>
      </c>
      <c r="AX46" s="145" t="s">
        <v>920</v>
      </c>
      <c r="AY46" s="145" t="s">
        <v>886</v>
      </c>
      <c r="AZ46" s="145" t="s">
        <v>920</v>
      </c>
      <c r="BA46" s="145" t="s">
        <v>888</v>
      </c>
      <c r="BB46" s="145" t="s">
        <v>959</v>
      </c>
      <c r="BC46" s="145" t="s">
        <v>877</v>
      </c>
      <c r="BD46" s="145" t="s">
        <v>888</v>
      </c>
      <c r="BE46" s="145" t="s">
        <v>1068</v>
      </c>
      <c r="BF46" s="145" t="s">
        <v>892</v>
      </c>
      <c r="BG46" s="145" t="s">
        <v>877</v>
      </c>
      <c r="BH46" s="145" t="s">
        <v>889</v>
      </c>
      <c r="BI46" s="145" t="s">
        <v>1067</v>
      </c>
      <c r="BJ46" s="145" t="s">
        <v>876</v>
      </c>
      <c r="BK46" s="145" t="s">
        <v>871</v>
      </c>
      <c r="BL46" s="145" t="s">
        <v>993</v>
      </c>
      <c r="BM46" s="145" t="s">
        <v>1050</v>
      </c>
      <c r="BN46" s="145" t="s">
        <v>871</v>
      </c>
      <c r="BO46" s="145" t="s">
        <v>886</v>
      </c>
      <c r="BP46" s="145" t="s">
        <v>1398</v>
      </c>
      <c r="BQ46" s="145" t="s">
        <v>1494</v>
      </c>
      <c r="BR46" s="145" t="s">
        <v>1495</v>
      </c>
      <c r="BS46" s="145" t="s">
        <v>877</v>
      </c>
      <c r="BT46" s="145" t="s">
        <v>901</v>
      </c>
      <c r="BU46" s="145" t="s">
        <v>888</v>
      </c>
      <c r="BV46" s="145" t="s">
        <v>1413</v>
      </c>
      <c r="BW46" s="145" t="s">
        <v>903</v>
      </c>
      <c r="BX46" s="145" t="s">
        <v>901</v>
      </c>
      <c r="BY46" s="145">
        <f t="shared" si="0"/>
        <v>1.6</v>
      </c>
      <c r="BZ46" s="145">
        <f t="shared" si="1"/>
        <v>12.59</v>
      </c>
      <c r="CA46" s="145">
        <f t="shared" si="2"/>
        <v>20.91</v>
      </c>
    </row>
    <row r="47" spans="1:79" ht="35.4" thickBot="1" x14ac:dyDescent="0.35">
      <c r="A47" s="15">
        <v>1531196</v>
      </c>
      <c r="B47" s="15" t="s">
        <v>241</v>
      </c>
      <c r="C47" s="14">
        <v>42628</v>
      </c>
      <c r="D47" s="15" t="s">
        <v>240</v>
      </c>
      <c r="E47" s="15" t="s">
        <v>242</v>
      </c>
      <c r="F47" s="15" t="s">
        <v>390</v>
      </c>
      <c r="G47" s="68">
        <v>594761</v>
      </c>
      <c r="H47" s="68">
        <v>6802385</v>
      </c>
      <c r="I47" s="68">
        <v>1243</v>
      </c>
      <c r="J47" s="15" t="s">
        <v>275</v>
      </c>
      <c r="K47" s="15"/>
      <c r="L47" s="15">
        <v>0.15</v>
      </c>
      <c r="M47" s="15" t="s">
        <v>380</v>
      </c>
      <c r="N47" s="15" t="s">
        <v>238</v>
      </c>
      <c r="O47" s="15">
        <v>1</v>
      </c>
      <c r="P47" s="15" t="s">
        <v>332</v>
      </c>
      <c r="Q47" s="15" t="s">
        <v>152</v>
      </c>
      <c r="R47" s="15"/>
      <c r="S47" s="50" t="s">
        <v>361</v>
      </c>
      <c r="T47" s="15">
        <v>1531016</v>
      </c>
      <c r="U47" s="144" t="s">
        <v>1496</v>
      </c>
      <c r="V47" s="144" t="s">
        <v>64</v>
      </c>
      <c r="W47" s="144" t="s">
        <v>860</v>
      </c>
      <c r="X47" s="145" t="s">
        <v>1054</v>
      </c>
      <c r="Y47" s="145" t="s">
        <v>1497</v>
      </c>
      <c r="Z47" s="145" t="s">
        <v>976</v>
      </c>
      <c r="AA47" s="145" t="s">
        <v>1498</v>
      </c>
      <c r="AB47" s="145" t="s">
        <v>1155</v>
      </c>
      <c r="AC47" s="145" t="s">
        <v>1135</v>
      </c>
      <c r="AD47" s="145" t="s">
        <v>1151</v>
      </c>
      <c r="AE47" s="145" t="s">
        <v>1369</v>
      </c>
      <c r="AF47" s="145" t="s">
        <v>1499</v>
      </c>
      <c r="AG47" s="145" t="s">
        <v>959</v>
      </c>
      <c r="AH47" s="145" t="s">
        <v>945</v>
      </c>
      <c r="AI47" s="145" t="s">
        <v>872</v>
      </c>
      <c r="AJ47" s="145" t="s">
        <v>1034</v>
      </c>
      <c r="AK47" s="145" t="s">
        <v>1285</v>
      </c>
      <c r="AL47" s="145" t="s">
        <v>876</v>
      </c>
      <c r="AM47" s="145" t="s">
        <v>872</v>
      </c>
      <c r="AN47" s="145" t="s">
        <v>877</v>
      </c>
      <c r="AO47" s="145" t="s">
        <v>962</v>
      </c>
      <c r="AP47" s="145" t="s">
        <v>1500</v>
      </c>
      <c r="AQ47" s="145" t="s">
        <v>1459</v>
      </c>
      <c r="AR47" s="145" t="s">
        <v>997</v>
      </c>
      <c r="AS47" s="145" t="s">
        <v>1011</v>
      </c>
      <c r="AT47" s="145" t="s">
        <v>1028</v>
      </c>
      <c r="AU47" s="145" t="s">
        <v>1501</v>
      </c>
      <c r="AV47" s="145" t="s">
        <v>1502</v>
      </c>
      <c r="AW47" s="145" t="s">
        <v>919</v>
      </c>
      <c r="AX47" s="145" t="s">
        <v>873</v>
      </c>
      <c r="AY47" s="145" t="s">
        <v>1185</v>
      </c>
      <c r="AZ47" s="145" t="s">
        <v>1226</v>
      </c>
      <c r="BA47" s="145" t="s">
        <v>888</v>
      </c>
      <c r="BB47" s="145" t="s">
        <v>1076</v>
      </c>
      <c r="BC47" s="145" t="s">
        <v>877</v>
      </c>
      <c r="BD47" s="145" t="s">
        <v>875</v>
      </c>
      <c r="BE47" s="145" t="s">
        <v>909</v>
      </c>
      <c r="BF47" s="145" t="s">
        <v>870</v>
      </c>
      <c r="BG47" s="145" t="s">
        <v>877</v>
      </c>
      <c r="BH47" s="145" t="s">
        <v>870</v>
      </c>
      <c r="BI47" s="145" t="s">
        <v>1503</v>
      </c>
      <c r="BJ47" s="145" t="s">
        <v>876</v>
      </c>
      <c r="BK47" s="145" t="s">
        <v>1093</v>
      </c>
      <c r="BL47" s="145" t="s">
        <v>872</v>
      </c>
      <c r="BM47" s="145" t="s">
        <v>1003</v>
      </c>
      <c r="BN47" s="145" t="s">
        <v>877</v>
      </c>
      <c r="BO47" s="145" t="s">
        <v>886</v>
      </c>
      <c r="BP47" s="145" t="s">
        <v>1065</v>
      </c>
      <c r="BQ47" s="145" t="s">
        <v>1504</v>
      </c>
      <c r="BR47" s="145" t="s">
        <v>1505</v>
      </c>
      <c r="BS47" s="145" t="s">
        <v>877</v>
      </c>
      <c r="BT47" s="145" t="s">
        <v>901</v>
      </c>
      <c r="BU47" s="145" t="s">
        <v>888</v>
      </c>
      <c r="BV47" s="145" t="s">
        <v>1000</v>
      </c>
      <c r="BW47" s="145" t="s">
        <v>903</v>
      </c>
      <c r="BX47" s="145" t="s">
        <v>901</v>
      </c>
      <c r="BY47" s="145">
        <f t="shared" si="0"/>
        <v>1.6</v>
      </c>
      <c r="BZ47" s="145">
        <f t="shared" si="1"/>
        <v>9.9699999999999989</v>
      </c>
      <c r="CA47" s="145">
        <f t="shared" si="2"/>
        <v>16.323999999999998</v>
      </c>
    </row>
    <row r="48" spans="1:79" ht="35.4" thickBot="1" x14ac:dyDescent="0.35">
      <c r="A48" s="15">
        <v>1531197</v>
      </c>
      <c r="B48" s="15" t="s">
        <v>241</v>
      </c>
      <c r="C48" s="14">
        <v>42628</v>
      </c>
      <c r="D48" s="15" t="s">
        <v>240</v>
      </c>
      <c r="E48" s="15" t="s">
        <v>242</v>
      </c>
      <c r="F48" s="15" t="s">
        <v>391</v>
      </c>
      <c r="G48" s="68">
        <v>594794</v>
      </c>
      <c r="H48" s="68">
        <v>6802425</v>
      </c>
      <c r="I48" s="68">
        <v>1244</v>
      </c>
      <c r="J48" s="15" t="s">
        <v>275</v>
      </c>
      <c r="K48" s="15"/>
      <c r="L48" s="15">
        <v>0.13</v>
      </c>
      <c r="M48" s="15" t="s">
        <v>305</v>
      </c>
      <c r="N48" s="15" t="s">
        <v>238</v>
      </c>
      <c r="O48" s="15">
        <v>1</v>
      </c>
      <c r="P48" s="15" t="s">
        <v>286</v>
      </c>
      <c r="Q48" s="15" t="s">
        <v>154</v>
      </c>
      <c r="R48" s="15" t="s">
        <v>352</v>
      </c>
      <c r="S48" s="50" t="s">
        <v>426</v>
      </c>
      <c r="T48" s="15" t="s">
        <v>384</v>
      </c>
      <c r="U48" s="144" t="s">
        <v>1506</v>
      </c>
      <c r="V48" s="144" t="s">
        <v>64</v>
      </c>
      <c r="W48" s="144" t="s">
        <v>860</v>
      </c>
      <c r="X48" s="145" t="s">
        <v>945</v>
      </c>
      <c r="Y48" s="145" t="s">
        <v>1507</v>
      </c>
      <c r="Z48" s="145" t="s">
        <v>985</v>
      </c>
      <c r="AA48" s="145" t="s">
        <v>1508</v>
      </c>
      <c r="AB48" s="145" t="s">
        <v>984</v>
      </c>
      <c r="AC48" s="145" t="s">
        <v>1193</v>
      </c>
      <c r="AD48" s="145" t="s">
        <v>923</v>
      </c>
      <c r="AE48" s="145" t="s">
        <v>1509</v>
      </c>
      <c r="AF48" s="145" t="s">
        <v>1195</v>
      </c>
      <c r="AG48" s="145" t="s">
        <v>892</v>
      </c>
      <c r="AH48" s="145" t="s">
        <v>876</v>
      </c>
      <c r="AI48" s="145" t="s">
        <v>872</v>
      </c>
      <c r="AJ48" s="145" t="s">
        <v>895</v>
      </c>
      <c r="AK48" s="145" t="s">
        <v>1510</v>
      </c>
      <c r="AL48" s="145" t="s">
        <v>888</v>
      </c>
      <c r="AM48" s="145" t="s">
        <v>875</v>
      </c>
      <c r="AN48" s="145" t="s">
        <v>877</v>
      </c>
      <c r="AO48" s="145" t="s">
        <v>903</v>
      </c>
      <c r="AP48" s="145" t="s">
        <v>1511</v>
      </c>
      <c r="AQ48" s="145" t="s">
        <v>1273</v>
      </c>
      <c r="AR48" s="145" t="s">
        <v>1152</v>
      </c>
      <c r="AS48" s="145" t="s">
        <v>1261</v>
      </c>
      <c r="AT48" s="145" t="s">
        <v>1197</v>
      </c>
      <c r="AU48" s="145" t="s">
        <v>1477</v>
      </c>
      <c r="AV48" s="145" t="s">
        <v>921</v>
      </c>
      <c r="AW48" s="145" t="s">
        <v>1108</v>
      </c>
      <c r="AX48" s="145" t="s">
        <v>875</v>
      </c>
      <c r="AY48" s="145" t="s">
        <v>897</v>
      </c>
      <c r="AZ48" s="145" t="s">
        <v>905</v>
      </c>
      <c r="BA48" s="145" t="s">
        <v>888</v>
      </c>
      <c r="BB48" s="145" t="s">
        <v>870</v>
      </c>
      <c r="BC48" s="145" t="s">
        <v>877</v>
      </c>
      <c r="BD48" s="145" t="s">
        <v>871</v>
      </c>
      <c r="BE48" s="145" t="s">
        <v>1276</v>
      </c>
      <c r="BF48" s="145" t="s">
        <v>892</v>
      </c>
      <c r="BG48" s="145" t="s">
        <v>877</v>
      </c>
      <c r="BH48" s="145" t="s">
        <v>872</v>
      </c>
      <c r="BI48" s="145" t="s">
        <v>1481</v>
      </c>
      <c r="BJ48" s="145" t="s">
        <v>890</v>
      </c>
      <c r="BK48" s="145" t="s">
        <v>1265</v>
      </c>
      <c r="BL48" s="145" t="s">
        <v>875</v>
      </c>
      <c r="BM48" s="145" t="s">
        <v>1257</v>
      </c>
      <c r="BN48" s="145" t="s">
        <v>877</v>
      </c>
      <c r="BO48" s="145" t="s">
        <v>1123</v>
      </c>
      <c r="BP48" s="145" t="s">
        <v>1202</v>
      </c>
      <c r="BQ48" s="145" t="s">
        <v>1512</v>
      </c>
      <c r="BR48" s="145" t="s">
        <v>879</v>
      </c>
      <c r="BS48" s="145" t="s">
        <v>877</v>
      </c>
      <c r="BT48" s="145" t="s">
        <v>901</v>
      </c>
      <c r="BU48" s="145" t="s">
        <v>888</v>
      </c>
      <c r="BV48" s="145" t="s">
        <v>1202</v>
      </c>
      <c r="BW48" s="145" t="s">
        <v>903</v>
      </c>
      <c r="BX48" s="145" t="s">
        <v>901</v>
      </c>
      <c r="BY48" s="145">
        <f t="shared" si="0"/>
        <v>1.6</v>
      </c>
      <c r="BZ48" s="145">
        <f t="shared" si="1"/>
        <v>5.1400000000000006</v>
      </c>
      <c r="CA48" s="145">
        <f t="shared" si="2"/>
        <v>11.494</v>
      </c>
    </row>
    <row r="49" spans="1:79" ht="35.4" thickBot="1" x14ac:dyDescent="0.35">
      <c r="A49" s="15">
        <v>1531198</v>
      </c>
      <c r="B49" s="15" t="s">
        <v>241</v>
      </c>
      <c r="C49" s="14">
        <v>42628</v>
      </c>
      <c r="D49" s="15" t="s">
        <v>240</v>
      </c>
      <c r="E49" s="15" t="s">
        <v>242</v>
      </c>
      <c r="F49" s="15" t="s">
        <v>392</v>
      </c>
      <c r="G49" s="68">
        <v>594820</v>
      </c>
      <c r="H49" s="68">
        <v>6802468</v>
      </c>
      <c r="I49" s="68">
        <v>1243</v>
      </c>
      <c r="J49" s="15" t="s">
        <v>275</v>
      </c>
      <c r="K49" s="15"/>
      <c r="L49" s="15">
        <v>0.13</v>
      </c>
      <c r="M49" s="15" t="s">
        <v>305</v>
      </c>
      <c r="N49" s="15" t="s">
        <v>238</v>
      </c>
      <c r="O49" s="15">
        <v>1</v>
      </c>
      <c r="P49" s="15" t="s">
        <v>332</v>
      </c>
      <c r="Q49" s="15" t="s">
        <v>375</v>
      </c>
      <c r="R49" s="15"/>
      <c r="S49" s="50" t="s">
        <v>427</v>
      </c>
      <c r="T49" s="15">
        <v>1531017</v>
      </c>
      <c r="U49" s="144" t="s">
        <v>1513</v>
      </c>
      <c r="V49" s="144" t="s">
        <v>64</v>
      </c>
      <c r="W49" s="144" t="s">
        <v>860</v>
      </c>
      <c r="X49" s="145" t="s">
        <v>872</v>
      </c>
      <c r="Y49" s="145" t="s">
        <v>1514</v>
      </c>
      <c r="Z49" s="145" t="s">
        <v>923</v>
      </c>
      <c r="AA49" s="145" t="s">
        <v>1515</v>
      </c>
      <c r="AB49" s="145" t="s">
        <v>1155</v>
      </c>
      <c r="AC49" s="145" t="s">
        <v>924</v>
      </c>
      <c r="AD49" s="145" t="s">
        <v>1026</v>
      </c>
      <c r="AE49" s="145" t="s">
        <v>1502</v>
      </c>
      <c r="AF49" s="145" t="s">
        <v>1090</v>
      </c>
      <c r="AG49" s="145" t="s">
        <v>892</v>
      </c>
      <c r="AH49" s="145" t="s">
        <v>871</v>
      </c>
      <c r="AI49" s="145" t="s">
        <v>872</v>
      </c>
      <c r="AJ49" s="145" t="s">
        <v>895</v>
      </c>
      <c r="AK49" s="145" t="s">
        <v>1320</v>
      </c>
      <c r="AL49" s="145" t="s">
        <v>875</v>
      </c>
      <c r="AM49" s="145" t="s">
        <v>888</v>
      </c>
      <c r="AN49" s="145" t="s">
        <v>877</v>
      </c>
      <c r="AO49" s="145" t="s">
        <v>878</v>
      </c>
      <c r="AP49" s="145" t="s">
        <v>1339</v>
      </c>
      <c r="AQ49" s="145" t="s">
        <v>890</v>
      </c>
      <c r="AR49" s="145" t="s">
        <v>1026</v>
      </c>
      <c r="AS49" s="145" t="s">
        <v>1129</v>
      </c>
      <c r="AT49" s="145" t="s">
        <v>895</v>
      </c>
      <c r="AU49" s="145" t="s">
        <v>1516</v>
      </c>
      <c r="AV49" s="145" t="s">
        <v>1225</v>
      </c>
      <c r="AW49" s="145" t="s">
        <v>1108</v>
      </c>
      <c r="AX49" s="145" t="s">
        <v>875</v>
      </c>
      <c r="AY49" s="145" t="s">
        <v>897</v>
      </c>
      <c r="AZ49" s="145" t="s">
        <v>910</v>
      </c>
      <c r="BA49" s="145" t="s">
        <v>888</v>
      </c>
      <c r="BB49" s="145" t="s">
        <v>901</v>
      </c>
      <c r="BC49" s="145" t="s">
        <v>877</v>
      </c>
      <c r="BD49" s="145" t="s">
        <v>890</v>
      </c>
      <c r="BE49" s="145" t="s">
        <v>984</v>
      </c>
      <c r="BF49" s="145" t="s">
        <v>1517</v>
      </c>
      <c r="BG49" s="145" t="s">
        <v>877</v>
      </c>
      <c r="BH49" s="145" t="s">
        <v>872</v>
      </c>
      <c r="BI49" s="145" t="s">
        <v>1518</v>
      </c>
      <c r="BJ49" s="145" t="s">
        <v>890</v>
      </c>
      <c r="BK49" s="145" t="s">
        <v>894</v>
      </c>
      <c r="BL49" s="145" t="s">
        <v>888</v>
      </c>
      <c r="BM49" s="145" t="s">
        <v>1257</v>
      </c>
      <c r="BN49" s="145" t="s">
        <v>877</v>
      </c>
      <c r="BO49" s="145" t="s">
        <v>897</v>
      </c>
      <c r="BP49" s="145" t="s">
        <v>889</v>
      </c>
      <c r="BQ49" s="145" t="s">
        <v>1519</v>
      </c>
      <c r="BR49" s="145" t="s">
        <v>1257</v>
      </c>
      <c r="BS49" s="145" t="s">
        <v>877</v>
      </c>
      <c r="BT49" s="145" t="s">
        <v>901</v>
      </c>
      <c r="BU49" s="145" t="s">
        <v>888</v>
      </c>
      <c r="BV49" s="145" t="s">
        <v>898</v>
      </c>
      <c r="BW49" s="145" t="s">
        <v>903</v>
      </c>
      <c r="BX49" s="145" t="s">
        <v>901</v>
      </c>
      <c r="BY49" s="145">
        <f t="shared" si="0"/>
        <v>1.6</v>
      </c>
      <c r="BZ49" s="145">
        <f t="shared" si="1"/>
        <v>5.73</v>
      </c>
      <c r="CA49" s="145">
        <f t="shared" si="2"/>
        <v>8.9620000000000015</v>
      </c>
    </row>
    <row r="50" spans="1:79" ht="52.8" thickBot="1" x14ac:dyDescent="0.35">
      <c r="A50" s="15">
        <v>1531199</v>
      </c>
      <c r="B50" s="15" t="s">
        <v>241</v>
      </c>
      <c r="C50" s="14">
        <v>42628</v>
      </c>
      <c r="D50" s="15" t="s">
        <v>240</v>
      </c>
      <c r="E50" s="15" t="s">
        <v>242</v>
      </c>
      <c r="F50" s="15" t="s">
        <v>393</v>
      </c>
      <c r="G50" s="68">
        <v>594848</v>
      </c>
      <c r="H50" s="68">
        <v>6802508</v>
      </c>
      <c r="I50" s="68">
        <v>1240</v>
      </c>
      <c r="J50" s="15" t="s">
        <v>275</v>
      </c>
      <c r="K50" s="15"/>
      <c r="L50" s="15">
        <v>0.11</v>
      </c>
      <c r="M50" s="15" t="s">
        <v>305</v>
      </c>
      <c r="N50" s="15" t="s">
        <v>238</v>
      </c>
      <c r="O50" s="15">
        <v>1</v>
      </c>
      <c r="P50" s="15" t="s">
        <v>332</v>
      </c>
      <c r="Q50" s="15" t="s">
        <v>428</v>
      </c>
      <c r="R50" s="15" t="s">
        <v>352</v>
      </c>
      <c r="S50" s="50" t="s">
        <v>429</v>
      </c>
      <c r="T50" s="15" t="s">
        <v>379</v>
      </c>
      <c r="U50" s="144" t="s">
        <v>1520</v>
      </c>
      <c r="V50" s="144" t="s">
        <v>64</v>
      </c>
      <c r="W50" s="144" t="s">
        <v>860</v>
      </c>
      <c r="X50" s="145" t="s">
        <v>895</v>
      </c>
      <c r="Y50" s="145" t="s">
        <v>1507</v>
      </c>
      <c r="Z50" s="145" t="s">
        <v>870</v>
      </c>
      <c r="AA50" s="145" t="s">
        <v>1521</v>
      </c>
      <c r="AB50" s="145" t="s">
        <v>1209</v>
      </c>
      <c r="AC50" s="145" t="s">
        <v>912</v>
      </c>
      <c r="AD50" s="145" t="s">
        <v>1255</v>
      </c>
      <c r="AE50" s="145" t="s">
        <v>1337</v>
      </c>
      <c r="AF50" s="145" t="s">
        <v>1431</v>
      </c>
      <c r="AG50" s="145" t="s">
        <v>892</v>
      </c>
      <c r="AH50" s="145" t="s">
        <v>890</v>
      </c>
      <c r="AI50" s="145" t="s">
        <v>872</v>
      </c>
      <c r="AJ50" s="145" t="s">
        <v>888</v>
      </c>
      <c r="AK50" s="145" t="s">
        <v>1522</v>
      </c>
      <c r="AL50" s="145" t="s">
        <v>935</v>
      </c>
      <c r="AM50" s="145" t="s">
        <v>871</v>
      </c>
      <c r="AN50" s="145" t="s">
        <v>877</v>
      </c>
      <c r="AO50" s="145" t="s">
        <v>903</v>
      </c>
      <c r="AP50" s="145" t="s">
        <v>1421</v>
      </c>
      <c r="AQ50" s="145" t="s">
        <v>1075</v>
      </c>
      <c r="AR50" s="145" t="s">
        <v>870</v>
      </c>
      <c r="AS50" s="145" t="s">
        <v>878</v>
      </c>
      <c r="AT50" s="145" t="s">
        <v>1523</v>
      </c>
      <c r="AU50" s="145" t="s">
        <v>1524</v>
      </c>
      <c r="AV50" s="145" t="s">
        <v>1209</v>
      </c>
      <c r="AW50" s="145" t="s">
        <v>1108</v>
      </c>
      <c r="AX50" s="145" t="s">
        <v>890</v>
      </c>
      <c r="AY50" s="145" t="s">
        <v>897</v>
      </c>
      <c r="AZ50" s="145" t="s">
        <v>1407</v>
      </c>
      <c r="BA50" s="145" t="s">
        <v>888</v>
      </c>
      <c r="BB50" s="145" t="s">
        <v>870</v>
      </c>
      <c r="BC50" s="145" t="s">
        <v>877</v>
      </c>
      <c r="BD50" s="145" t="s">
        <v>890</v>
      </c>
      <c r="BE50" s="145" t="s">
        <v>1101</v>
      </c>
      <c r="BF50" s="145" t="s">
        <v>892</v>
      </c>
      <c r="BG50" s="145" t="s">
        <v>877</v>
      </c>
      <c r="BH50" s="145" t="s">
        <v>888</v>
      </c>
      <c r="BI50" s="145" t="s">
        <v>871</v>
      </c>
      <c r="BJ50" s="145" t="s">
        <v>890</v>
      </c>
      <c r="BK50" s="145" t="s">
        <v>1123</v>
      </c>
      <c r="BL50" s="145" t="s">
        <v>890</v>
      </c>
      <c r="BM50" s="145" t="s">
        <v>924</v>
      </c>
      <c r="BN50" s="145" t="s">
        <v>877</v>
      </c>
      <c r="BO50" s="145" t="s">
        <v>1123</v>
      </c>
      <c r="BP50" s="145" t="s">
        <v>1407</v>
      </c>
      <c r="BQ50" s="145" t="s">
        <v>1054</v>
      </c>
      <c r="BR50" s="145" t="s">
        <v>1007</v>
      </c>
      <c r="BS50" s="145" t="s">
        <v>877</v>
      </c>
      <c r="BT50" s="145" t="s">
        <v>901</v>
      </c>
      <c r="BU50" s="145" t="s">
        <v>888</v>
      </c>
      <c r="BV50" s="145" t="s">
        <v>1054</v>
      </c>
      <c r="BW50" s="145" t="s">
        <v>903</v>
      </c>
      <c r="BX50" s="145" t="s">
        <v>901</v>
      </c>
      <c r="BY50" s="145">
        <f t="shared" si="0"/>
        <v>1.6</v>
      </c>
      <c r="BZ50" s="145">
        <f t="shared" si="1"/>
        <v>4.57</v>
      </c>
      <c r="CA50" s="145">
        <f t="shared" si="2"/>
        <v>9.4260000000000002</v>
      </c>
    </row>
    <row r="51" spans="1:79" ht="35.4" thickBot="1" x14ac:dyDescent="0.35">
      <c r="A51" s="15">
        <v>1531200</v>
      </c>
      <c r="B51" s="15" t="s">
        <v>241</v>
      </c>
      <c r="C51" s="14">
        <v>42628</v>
      </c>
      <c r="D51" s="15" t="s">
        <v>240</v>
      </c>
      <c r="E51" s="15" t="s">
        <v>242</v>
      </c>
      <c r="F51" s="15" t="s">
        <v>394</v>
      </c>
      <c r="G51" s="68">
        <v>594882</v>
      </c>
      <c r="H51" s="68">
        <v>6802541</v>
      </c>
      <c r="I51" s="68">
        <v>1239</v>
      </c>
      <c r="J51" s="15" t="s">
        <v>275</v>
      </c>
      <c r="K51" s="15"/>
      <c r="L51" s="15">
        <v>0.06</v>
      </c>
      <c r="M51" s="15" t="s">
        <v>303</v>
      </c>
      <c r="N51" s="15" t="s">
        <v>238</v>
      </c>
      <c r="O51" s="15">
        <v>1</v>
      </c>
      <c r="P51" s="15" t="s">
        <v>332</v>
      </c>
      <c r="Q51" s="15" t="s">
        <v>428</v>
      </c>
      <c r="R51" s="15"/>
      <c r="S51" s="50" t="s">
        <v>430</v>
      </c>
      <c r="T51" s="15">
        <v>1531018</v>
      </c>
      <c r="U51" s="144" t="s">
        <v>1525</v>
      </c>
      <c r="V51" s="144" t="s">
        <v>64</v>
      </c>
      <c r="W51" s="144" t="s">
        <v>860</v>
      </c>
      <c r="X51" s="145" t="s">
        <v>905</v>
      </c>
      <c r="Y51" s="145" t="s">
        <v>1526</v>
      </c>
      <c r="Z51" s="145" t="s">
        <v>1290</v>
      </c>
      <c r="AA51" s="145" t="s">
        <v>1527</v>
      </c>
      <c r="AB51" s="145" t="s">
        <v>865</v>
      </c>
      <c r="AC51" s="145" t="s">
        <v>1147</v>
      </c>
      <c r="AD51" s="145" t="s">
        <v>1142</v>
      </c>
      <c r="AE51" s="145" t="s">
        <v>1528</v>
      </c>
      <c r="AF51" s="145" t="s">
        <v>967</v>
      </c>
      <c r="AG51" s="145" t="s">
        <v>892</v>
      </c>
      <c r="AH51" s="145" t="s">
        <v>875</v>
      </c>
      <c r="AI51" s="145" t="s">
        <v>872</v>
      </c>
      <c r="AJ51" s="145" t="s">
        <v>895</v>
      </c>
      <c r="AK51" s="145" t="s">
        <v>1529</v>
      </c>
      <c r="AL51" s="145" t="s">
        <v>888</v>
      </c>
      <c r="AM51" s="145" t="s">
        <v>875</v>
      </c>
      <c r="AN51" s="145" t="s">
        <v>877</v>
      </c>
      <c r="AO51" s="145" t="s">
        <v>878</v>
      </c>
      <c r="AP51" s="145" t="s">
        <v>1530</v>
      </c>
      <c r="AQ51" s="145" t="s">
        <v>913</v>
      </c>
      <c r="AR51" s="145" t="s">
        <v>1026</v>
      </c>
      <c r="AS51" s="145" t="s">
        <v>881</v>
      </c>
      <c r="AT51" s="145" t="s">
        <v>1385</v>
      </c>
      <c r="AU51" s="145" t="s">
        <v>1531</v>
      </c>
      <c r="AV51" s="145" t="s">
        <v>1225</v>
      </c>
      <c r="AW51" s="145" t="s">
        <v>1108</v>
      </c>
      <c r="AX51" s="145" t="s">
        <v>875</v>
      </c>
      <c r="AY51" s="145" t="s">
        <v>897</v>
      </c>
      <c r="AZ51" s="145" t="s">
        <v>1040</v>
      </c>
      <c r="BA51" s="145" t="s">
        <v>888</v>
      </c>
      <c r="BB51" s="145" t="s">
        <v>1076</v>
      </c>
      <c r="BC51" s="145" t="s">
        <v>877</v>
      </c>
      <c r="BD51" s="145" t="s">
        <v>875</v>
      </c>
      <c r="BE51" s="145" t="s">
        <v>984</v>
      </c>
      <c r="BF51" s="145" t="s">
        <v>892</v>
      </c>
      <c r="BG51" s="145" t="s">
        <v>877</v>
      </c>
      <c r="BH51" s="145" t="s">
        <v>872</v>
      </c>
      <c r="BI51" s="145" t="s">
        <v>1532</v>
      </c>
      <c r="BJ51" s="145" t="s">
        <v>875</v>
      </c>
      <c r="BK51" s="145" t="s">
        <v>877</v>
      </c>
      <c r="BL51" s="145" t="s">
        <v>888</v>
      </c>
      <c r="BM51" s="145" t="s">
        <v>1193</v>
      </c>
      <c r="BN51" s="145" t="s">
        <v>877</v>
      </c>
      <c r="BO51" s="145" t="s">
        <v>1123</v>
      </c>
      <c r="BP51" s="145" t="s">
        <v>1038</v>
      </c>
      <c r="BQ51" s="145" t="s">
        <v>1533</v>
      </c>
      <c r="BR51" s="145" t="s">
        <v>1182</v>
      </c>
      <c r="BS51" s="145" t="s">
        <v>877</v>
      </c>
      <c r="BT51" s="145" t="s">
        <v>901</v>
      </c>
      <c r="BU51" s="145" t="s">
        <v>888</v>
      </c>
      <c r="BV51" s="145" t="s">
        <v>889</v>
      </c>
      <c r="BW51" s="145" t="s">
        <v>903</v>
      </c>
      <c r="BX51" s="145" t="s">
        <v>901</v>
      </c>
      <c r="BY51" s="145">
        <f t="shared" si="0"/>
        <v>1.6</v>
      </c>
      <c r="BZ51" s="145">
        <f t="shared" si="1"/>
        <v>6.7799999999999994</v>
      </c>
      <c r="CA51" s="145">
        <f t="shared" si="2"/>
        <v>10.596</v>
      </c>
    </row>
    <row r="52" spans="1:79" ht="35.4" thickBot="1" x14ac:dyDescent="0.35">
      <c r="A52" s="15" t="s">
        <v>306</v>
      </c>
      <c r="B52" s="15" t="s">
        <v>241</v>
      </c>
      <c r="C52" s="14">
        <v>42628</v>
      </c>
      <c r="D52" s="15" t="s">
        <v>240</v>
      </c>
      <c r="E52" s="15" t="s">
        <v>242</v>
      </c>
      <c r="F52" s="15" t="s">
        <v>395</v>
      </c>
      <c r="G52" s="68">
        <v>594915</v>
      </c>
      <c r="H52" s="68">
        <v>6802575</v>
      </c>
      <c r="I52" s="68">
        <v>1239</v>
      </c>
      <c r="J52" s="15" t="s">
        <v>275</v>
      </c>
      <c r="K52" s="50" t="s">
        <v>434</v>
      </c>
      <c r="L52" s="15">
        <v>0.06</v>
      </c>
      <c r="M52" s="15" t="s">
        <v>305</v>
      </c>
      <c r="N52" s="15" t="s">
        <v>238</v>
      </c>
      <c r="O52" s="15">
        <v>2</v>
      </c>
      <c r="P52" s="15" t="s">
        <v>332</v>
      </c>
      <c r="Q52" s="15" t="s">
        <v>428</v>
      </c>
      <c r="R52" s="15" t="s">
        <v>432</v>
      </c>
      <c r="S52" s="50" t="s">
        <v>433</v>
      </c>
      <c r="T52" s="15" t="s">
        <v>379</v>
      </c>
      <c r="U52" s="144" t="s">
        <v>306</v>
      </c>
      <c r="V52" s="144" t="s">
        <v>64</v>
      </c>
      <c r="W52" s="144" t="s">
        <v>860</v>
      </c>
      <c r="X52" s="145" t="s">
        <v>872</v>
      </c>
      <c r="Y52" s="145" t="s">
        <v>1534</v>
      </c>
      <c r="Z52" s="145" t="s">
        <v>1290</v>
      </c>
      <c r="AA52" s="145" t="s">
        <v>1023</v>
      </c>
      <c r="AB52" s="145" t="s">
        <v>921</v>
      </c>
      <c r="AC52" s="145" t="s">
        <v>1193</v>
      </c>
      <c r="AD52" s="145" t="s">
        <v>901</v>
      </c>
      <c r="AE52" s="145" t="s">
        <v>1198</v>
      </c>
      <c r="AF52" s="145" t="s">
        <v>1121</v>
      </c>
      <c r="AG52" s="145" t="s">
        <v>888</v>
      </c>
      <c r="AH52" s="145" t="s">
        <v>871</v>
      </c>
      <c r="AI52" s="145" t="s">
        <v>872</v>
      </c>
      <c r="AJ52" s="145" t="s">
        <v>945</v>
      </c>
      <c r="AK52" s="145" t="s">
        <v>1535</v>
      </c>
      <c r="AL52" s="145" t="s">
        <v>875</v>
      </c>
      <c r="AM52" s="145" t="s">
        <v>875</v>
      </c>
      <c r="AN52" s="145" t="s">
        <v>877</v>
      </c>
      <c r="AO52" s="145" t="s">
        <v>903</v>
      </c>
      <c r="AP52" s="145" t="s">
        <v>1410</v>
      </c>
      <c r="AQ52" s="145" t="s">
        <v>913</v>
      </c>
      <c r="AR52" s="145" t="s">
        <v>1152</v>
      </c>
      <c r="AS52" s="145" t="s">
        <v>931</v>
      </c>
      <c r="AT52" s="145" t="s">
        <v>1536</v>
      </c>
      <c r="AU52" s="145" t="s">
        <v>1537</v>
      </c>
      <c r="AV52" s="145" t="s">
        <v>1155</v>
      </c>
      <c r="AW52" s="145" t="s">
        <v>970</v>
      </c>
      <c r="AX52" s="145" t="s">
        <v>871</v>
      </c>
      <c r="AY52" s="145" t="s">
        <v>897</v>
      </c>
      <c r="AZ52" s="145" t="s">
        <v>1407</v>
      </c>
      <c r="BA52" s="145" t="s">
        <v>888</v>
      </c>
      <c r="BB52" s="145" t="s">
        <v>870</v>
      </c>
      <c r="BC52" s="145" t="s">
        <v>877</v>
      </c>
      <c r="BD52" s="145" t="s">
        <v>877</v>
      </c>
      <c r="BE52" s="145" t="s">
        <v>936</v>
      </c>
      <c r="BF52" s="145" t="s">
        <v>872</v>
      </c>
      <c r="BG52" s="145" t="s">
        <v>877</v>
      </c>
      <c r="BH52" s="145" t="s">
        <v>872</v>
      </c>
      <c r="BI52" s="145" t="s">
        <v>1227</v>
      </c>
      <c r="BJ52" s="145" t="s">
        <v>890</v>
      </c>
      <c r="BK52" s="145" t="s">
        <v>1239</v>
      </c>
      <c r="BL52" s="145" t="s">
        <v>888</v>
      </c>
      <c r="BM52" s="145" t="s">
        <v>1193</v>
      </c>
      <c r="BN52" s="145" t="s">
        <v>877</v>
      </c>
      <c r="BO52" s="145" t="s">
        <v>1123</v>
      </c>
      <c r="BP52" s="145" t="s">
        <v>1343</v>
      </c>
      <c r="BQ52" s="145" t="s">
        <v>1538</v>
      </c>
      <c r="BR52" s="145" t="s">
        <v>1539</v>
      </c>
      <c r="BS52" s="145" t="s">
        <v>877</v>
      </c>
      <c r="BT52" s="145" t="s">
        <v>901</v>
      </c>
      <c r="BU52" s="145" t="s">
        <v>888</v>
      </c>
      <c r="BV52" s="145" t="s">
        <v>870</v>
      </c>
      <c r="BW52" s="145" t="s">
        <v>903</v>
      </c>
      <c r="BX52" s="145" t="s">
        <v>901</v>
      </c>
      <c r="BY52" s="145">
        <f t="shared" si="0"/>
        <v>1.6</v>
      </c>
      <c r="BZ52" s="145">
        <f t="shared" si="1"/>
        <v>5.43</v>
      </c>
      <c r="CA52" s="145">
        <f t="shared" si="2"/>
        <v>10.488</v>
      </c>
    </row>
    <row r="53" spans="1:79" ht="35.4" thickBot="1" x14ac:dyDescent="0.35">
      <c r="A53" s="15" t="s">
        <v>307</v>
      </c>
      <c r="B53" s="15" t="s">
        <v>241</v>
      </c>
      <c r="C53" s="14">
        <v>42628</v>
      </c>
      <c r="D53" s="15" t="s">
        <v>240</v>
      </c>
      <c r="E53" s="15" t="s">
        <v>242</v>
      </c>
      <c r="F53" s="15" t="s">
        <v>396</v>
      </c>
      <c r="G53" s="68">
        <v>594942</v>
      </c>
      <c r="H53" s="68">
        <v>6802618</v>
      </c>
      <c r="I53" s="68"/>
      <c r="J53" s="15" t="s">
        <v>275</v>
      </c>
      <c r="K53" s="15"/>
      <c r="L53" s="15">
        <v>0.11</v>
      </c>
      <c r="M53" s="15" t="s">
        <v>303</v>
      </c>
      <c r="N53" s="15" t="s">
        <v>238</v>
      </c>
      <c r="O53" s="15">
        <v>1</v>
      </c>
      <c r="P53" s="15" t="s">
        <v>332</v>
      </c>
      <c r="Q53" s="15" t="s">
        <v>428</v>
      </c>
      <c r="R53" s="15" t="s">
        <v>305</v>
      </c>
      <c r="S53" s="50" t="s">
        <v>435</v>
      </c>
      <c r="T53" s="15">
        <v>1531019</v>
      </c>
      <c r="U53" s="144" t="s">
        <v>307</v>
      </c>
      <c r="V53" s="144" t="s">
        <v>64</v>
      </c>
      <c r="W53" s="144" t="s">
        <v>860</v>
      </c>
      <c r="X53" s="145" t="s">
        <v>945</v>
      </c>
      <c r="Y53" s="145" t="s">
        <v>1540</v>
      </c>
      <c r="Z53" s="145" t="s">
        <v>1258</v>
      </c>
      <c r="AA53" s="145" t="s">
        <v>1541</v>
      </c>
      <c r="AB53" s="145" t="s">
        <v>1044</v>
      </c>
      <c r="AC53" s="145" t="s">
        <v>1257</v>
      </c>
      <c r="AD53" s="145" t="s">
        <v>1343</v>
      </c>
      <c r="AE53" s="145" t="s">
        <v>1542</v>
      </c>
      <c r="AF53" s="145" t="s">
        <v>1197</v>
      </c>
      <c r="AG53" s="145" t="s">
        <v>892</v>
      </c>
      <c r="AH53" s="145" t="s">
        <v>871</v>
      </c>
      <c r="AI53" s="145" t="s">
        <v>872</v>
      </c>
      <c r="AJ53" s="145" t="s">
        <v>888</v>
      </c>
      <c r="AK53" s="145" t="s">
        <v>1543</v>
      </c>
      <c r="AL53" s="145" t="s">
        <v>871</v>
      </c>
      <c r="AM53" s="145" t="s">
        <v>871</v>
      </c>
      <c r="AN53" s="145" t="s">
        <v>877</v>
      </c>
      <c r="AO53" s="145" t="s">
        <v>903</v>
      </c>
      <c r="AP53" s="145" t="s">
        <v>1433</v>
      </c>
      <c r="AQ53" s="145" t="s">
        <v>1187</v>
      </c>
      <c r="AR53" s="145" t="s">
        <v>1226</v>
      </c>
      <c r="AS53" s="145" t="s">
        <v>1122</v>
      </c>
      <c r="AT53" s="145" t="s">
        <v>1523</v>
      </c>
      <c r="AU53" s="145" t="s">
        <v>1544</v>
      </c>
      <c r="AV53" s="145" t="s">
        <v>1163</v>
      </c>
      <c r="AW53" s="145" t="s">
        <v>919</v>
      </c>
      <c r="AX53" s="145" t="s">
        <v>871</v>
      </c>
      <c r="AY53" s="145" t="s">
        <v>897</v>
      </c>
      <c r="AZ53" s="145" t="s">
        <v>920</v>
      </c>
      <c r="BA53" s="145" t="s">
        <v>888</v>
      </c>
      <c r="BB53" s="145" t="s">
        <v>889</v>
      </c>
      <c r="BC53" s="145" t="s">
        <v>877</v>
      </c>
      <c r="BD53" s="145" t="s">
        <v>1035</v>
      </c>
      <c r="BE53" s="145" t="s">
        <v>1263</v>
      </c>
      <c r="BF53" s="145" t="s">
        <v>872</v>
      </c>
      <c r="BG53" s="145" t="s">
        <v>877</v>
      </c>
      <c r="BH53" s="145" t="s">
        <v>888</v>
      </c>
      <c r="BI53" s="145" t="s">
        <v>1545</v>
      </c>
      <c r="BJ53" s="145" t="s">
        <v>890</v>
      </c>
      <c r="BK53" s="145" t="s">
        <v>1360</v>
      </c>
      <c r="BL53" s="145" t="s">
        <v>875</v>
      </c>
      <c r="BM53" s="145" t="s">
        <v>903</v>
      </c>
      <c r="BN53" s="145" t="s">
        <v>877</v>
      </c>
      <c r="BO53" s="145" t="s">
        <v>1123</v>
      </c>
      <c r="BP53" s="145" t="s">
        <v>1054</v>
      </c>
      <c r="BQ53" s="145" t="s">
        <v>1546</v>
      </c>
      <c r="BR53" s="145" t="s">
        <v>928</v>
      </c>
      <c r="BS53" s="145" t="s">
        <v>877</v>
      </c>
      <c r="BT53" s="145" t="s">
        <v>901</v>
      </c>
      <c r="BU53" s="145" t="s">
        <v>888</v>
      </c>
      <c r="BV53" s="145" t="s">
        <v>1407</v>
      </c>
      <c r="BW53" s="145" t="s">
        <v>903</v>
      </c>
      <c r="BX53" s="145" t="s">
        <v>901</v>
      </c>
      <c r="BY53" s="145">
        <f t="shared" si="0"/>
        <v>1.6</v>
      </c>
      <c r="BZ53" s="145">
        <f t="shared" si="1"/>
        <v>4.5199999999999996</v>
      </c>
      <c r="CA53" s="145">
        <f t="shared" si="2"/>
        <v>7.5979999999999999</v>
      </c>
    </row>
    <row r="54" spans="1:79" thickBot="1" x14ac:dyDescent="0.35">
      <c r="A54" s="15" t="s">
        <v>308</v>
      </c>
      <c r="B54" s="15" t="s">
        <v>241</v>
      </c>
      <c r="C54" s="14">
        <v>42628</v>
      </c>
      <c r="D54" s="15" t="s">
        <v>240</v>
      </c>
      <c r="E54" s="15" t="s">
        <v>242</v>
      </c>
      <c r="F54" s="15" t="s">
        <v>397</v>
      </c>
      <c r="G54" s="68">
        <v>594972</v>
      </c>
      <c r="H54" s="68">
        <v>6802662</v>
      </c>
      <c r="I54" s="68">
        <v>1238</v>
      </c>
      <c r="J54" s="15" t="s">
        <v>275</v>
      </c>
      <c r="K54" s="15"/>
      <c r="L54" s="15">
        <v>0.04</v>
      </c>
      <c r="M54" s="15" t="s">
        <v>305</v>
      </c>
      <c r="N54" s="15" t="s">
        <v>238</v>
      </c>
      <c r="O54" s="15">
        <v>1</v>
      </c>
      <c r="P54" s="15" t="s">
        <v>286</v>
      </c>
      <c r="Q54" s="15" t="s">
        <v>428</v>
      </c>
      <c r="R54" s="15" t="s">
        <v>352</v>
      </c>
      <c r="S54" s="15" t="s">
        <v>436</v>
      </c>
      <c r="T54" s="15" t="s">
        <v>379</v>
      </c>
      <c r="U54" s="144" t="s">
        <v>308</v>
      </c>
      <c r="V54" s="144" t="s">
        <v>64</v>
      </c>
      <c r="W54" s="144" t="s">
        <v>860</v>
      </c>
      <c r="X54" s="145" t="s">
        <v>888</v>
      </c>
      <c r="Y54" s="145" t="s">
        <v>1547</v>
      </c>
      <c r="Z54" s="145" t="s">
        <v>952</v>
      </c>
      <c r="AA54" s="145" t="s">
        <v>1548</v>
      </c>
      <c r="AB54" s="145" t="s">
        <v>1053</v>
      </c>
      <c r="AC54" s="145" t="s">
        <v>912</v>
      </c>
      <c r="AD54" s="145" t="s">
        <v>1228</v>
      </c>
      <c r="AE54" s="145" t="s">
        <v>1528</v>
      </c>
      <c r="AF54" s="145" t="s">
        <v>1549</v>
      </c>
      <c r="AG54" s="145" t="s">
        <v>892</v>
      </c>
      <c r="AH54" s="145" t="s">
        <v>890</v>
      </c>
      <c r="AI54" s="145" t="s">
        <v>872</v>
      </c>
      <c r="AJ54" s="145" t="s">
        <v>871</v>
      </c>
      <c r="AK54" s="145" t="s">
        <v>1550</v>
      </c>
      <c r="AL54" s="145" t="s">
        <v>890</v>
      </c>
      <c r="AM54" s="145" t="s">
        <v>871</v>
      </c>
      <c r="AN54" s="145" t="s">
        <v>877</v>
      </c>
      <c r="AO54" s="145" t="s">
        <v>903</v>
      </c>
      <c r="AP54" s="145" t="s">
        <v>1037</v>
      </c>
      <c r="AQ54" s="145" t="s">
        <v>894</v>
      </c>
      <c r="AR54" s="145" t="s">
        <v>887</v>
      </c>
      <c r="AS54" s="145" t="s">
        <v>878</v>
      </c>
      <c r="AT54" s="145" t="s">
        <v>1551</v>
      </c>
      <c r="AU54" s="145" t="s">
        <v>1552</v>
      </c>
      <c r="AV54" s="145" t="s">
        <v>865</v>
      </c>
      <c r="AW54" s="145" t="s">
        <v>970</v>
      </c>
      <c r="AX54" s="145" t="s">
        <v>890</v>
      </c>
      <c r="AY54" s="145" t="s">
        <v>1123</v>
      </c>
      <c r="AZ54" s="145" t="s">
        <v>1365</v>
      </c>
      <c r="BA54" s="145" t="s">
        <v>888</v>
      </c>
      <c r="BB54" s="145" t="s">
        <v>892</v>
      </c>
      <c r="BC54" s="145" t="s">
        <v>877</v>
      </c>
      <c r="BD54" s="145" t="s">
        <v>890</v>
      </c>
      <c r="BE54" s="145" t="s">
        <v>994</v>
      </c>
      <c r="BF54" s="145" t="s">
        <v>872</v>
      </c>
      <c r="BG54" s="145" t="s">
        <v>890</v>
      </c>
      <c r="BH54" s="145" t="s">
        <v>888</v>
      </c>
      <c r="BI54" s="145" t="s">
        <v>1156</v>
      </c>
      <c r="BJ54" s="145" t="s">
        <v>1035</v>
      </c>
      <c r="BK54" s="145" t="s">
        <v>1360</v>
      </c>
      <c r="BL54" s="145" t="s">
        <v>871</v>
      </c>
      <c r="BM54" s="145" t="s">
        <v>1122</v>
      </c>
      <c r="BN54" s="145" t="s">
        <v>877</v>
      </c>
      <c r="BO54" s="145" t="s">
        <v>1123</v>
      </c>
      <c r="BP54" s="145" t="s">
        <v>892</v>
      </c>
      <c r="BQ54" s="145" t="s">
        <v>1553</v>
      </c>
      <c r="BR54" s="145" t="s">
        <v>863</v>
      </c>
      <c r="BS54" s="145" t="s">
        <v>877</v>
      </c>
      <c r="BT54" s="145" t="s">
        <v>901</v>
      </c>
      <c r="BU54" s="145" t="s">
        <v>888</v>
      </c>
      <c r="BV54" s="145" t="s">
        <v>971</v>
      </c>
      <c r="BW54" s="145" t="s">
        <v>903</v>
      </c>
      <c r="BX54" s="145" t="s">
        <v>901</v>
      </c>
      <c r="BY54" s="145">
        <f t="shared" si="0"/>
        <v>1.6</v>
      </c>
      <c r="BZ54" s="145">
        <f t="shared" si="1"/>
        <v>4.9000000000000004</v>
      </c>
      <c r="CA54" s="145">
        <f t="shared" si="2"/>
        <v>9.5759999999999987</v>
      </c>
    </row>
    <row r="55" spans="1:79" ht="35.4" thickBot="1" x14ac:dyDescent="0.35">
      <c r="A55" s="15" t="s">
        <v>309</v>
      </c>
      <c r="B55" s="15" t="s">
        <v>241</v>
      </c>
      <c r="C55" s="14">
        <v>42628</v>
      </c>
      <c r="D55" s="15" t="s">
        <v>240</v>
      </c>
      <c r="E55" s="15" t="s">
        <v>242</v>
      </c>
      <c r="F55" s="15" t="s">
        <v>398</v>
      </c>
      <c r="G55" s="68">
        <v>595007</v>
      </c>
      <c r="H55" s="68">
        <v>6802693</v>
      </c>
      <c r="I55" s="68">
        <v>1238</v>
      </c>
      <c r="J55" s="15" t="s">
        <v>275</v>
      </c>
      <c r="K55" s="15"/>
      <c r="L55" s="15">
        <v>0.09</v>
      </c>
      <c r="M55" s="15" t="s">
        <v>380</v>
      </c>
      <c r="N55" s="15" t="s">
        <v>238</v>
      </c>
      <c r="O55" s="15">
        <v>1</v>
      </c>
      <c r="P55" s="15" t="s">
        <v>332</v>
      </c>
      <c r="Q55" s="15" t="s">
        <v>428</v>
      </c>
      <c r="R55" s="15" t="s">
        <v>352</v>
      </c>
      <c r="S55" s="50" t="s">
        <v>437</v>
      </c>
      <c r="T55" s="15" t="s">
        <v>379</v>
      </c>
      <c r="U55" s="144" t="s">
        <v>309</v>
      </c>
      <c r="V55" s="144" t="s">
        <v>64</v>
      </c>
      <c r="W55" s="144" t="s">
        <v>860</v>
      </c>
      <c r="X55" s="145" t="s">
        <v>910</v>
      </c>
      <c r="Y55" s="145" t="s">
        <v>1554</v>
      </c>
      <c r="Z55" s="145" t="s">
        <v>925</v>
      </c>
      <c r="AA55" s="145" t="s">
        <v>1470</v>
      </c>
      <c r="AB55" s="145" t="s">
        <v>1064</v>
      </c>
      <c r="AC55" s="145" t="s">
        <v>1025</v>
      </c>
      <c r="AD55" s="145" t="s">
        <v>1142</v>
      </c>
      <c r="AE55" s="145" t="s">
        <v>1528</v>
      </c>
      <c r="AF55" s="145" t="s">
        <v>1503</v>
      </c>
      <c r="AG55" s="145" t="s">
        <v>870</v>
      </c>
      <c r="AH55" s="145" t="s">
        <v>888</v>
      </c>
      <c r="AI55" s="145" t="s">
        <v>872</v>
      </c>
      <c r="AJ55" s="145" t="s">
        <v>872</v>
      </c>
      <c r="AK55" s="145" t="s">
        <v>1555</v>
      </c>
      <c r="AL55" s="145" t="s">
        <v>875</v>
      </c>
      <c r="AM55" s="145" t="s">
        <v>895</v>
      </c>
      <c r="AN55" s="145" t="s">
        <v>877</v>
      </c>
      <c r="AO55" s="145" t="s">
        <v>878</v>
      </c>
      <c r="AP55" s="145" t="s">
        <v>1134</v>
      </c>
      <c r="AQ55" s="145" t="s">
        <v>871</v>
      </c>
      <c r="AR55" s="145" t="s">
        <v>950</v>
      </c>
      <c r="AS55" s="145" t="s">
        <v>1003</v>
      </c>
      <c r="AT55" s="145" t="s">
        <v>873</v>
      </c>
      <c r="AU55" s="145" t="s">
        <v>1556</v>
      </c>
      <c r="AV55" s="145" t="s">
        <v>1033</v>
      </c>
      <c r="AW55" s="145" t="s">
        <v>919</v>
      </c>
      <c r="AX55" s="145" t="s">
        <v>888</v>
      </c>
      <c r="AY55" s="145" t="s">
        <v>897</v>
      </c>
      <c r="AZ55" s="145" t="s">
        <v>861</v>
      </c>
      <c r="BA55" s="145" t="s">
        <v>888</v>
      </c>
      <c r="BB55" s="145" t="s">
        <v>889</v>
      </c>
      <c r="BC55" s="145" t="s">
        <v>877</v>
      </c>
      <c r="BD55" s="145" t="s">
        <v>1035</v>
      </c>
      <c r="BE55" s="145" t="s">
        <v>884</v>
      </c>
      <c r="BF55" s="145" t="s">
        <v>892</v>
      </c>
      <c r="BG55" s="145" t="s">
        <v>877</v>
      </c>
      <c r="BH55" s="145" t="s">
        <v>892</v>
      </c>
      <c r="BI55" s="145" t="s">
        <v>1299</v>
      </c>
      <c r="BJ55" s="145" t="s">
        <v>890</v>
      </c>
      <c r="BK55" s="145" t="s">
        <v>1301</v>
      </c>
      <c r="BL55" s="145" t="s">
        <v>876</v>
      </c>
      <c r="BM55" s="145" t="s">
        <v>1261</v>
      </c>
      <c r="BN55" s="145" t="s">
        <v>877</v>
      </c>
      <c r="BO55" s="145" t="s">
        <v>897</v>
      </c>
      <c r="BP55" s="145" t="s">
        <v>898</v>
      </c>
      <c r="BQ55" s="145" t="s">
        <v>1557</v>
      </c>
      <c r="BR55" s="145" t="s">
        <v>1490</v>
      </c>
      <c r="BS55" s="145" t="s">
        <v>877</v>
      </c>
      <c r="BT55" s="145" t="s">
        <v>901</v>
      </c>
      <c r="BU55" s="145" t="s">
        <v>888</v>
      </c>
      <c r="BV55" s="145" t="s">
        <v>1290</v>
      </c>
      <c r="BW55" s="145" t="s">
        <v>903</v>
      </c>
      <c r="BX55" s="145" t="s">
        <v>901</v>
      </c>
      <c r="BY55" s="145">
        <f t="shared" si="0"/>
        <v>1.6</v>
      </c>
      <c r="BZ55" s="145">
        <f t="shared" si="1"/>
        <v>6.35</v>
      </c>
      <c r="CA55" s="145">
        <f t="shared" si="2"/>
        <v>10.673</v>
      </c>
    </row>
    <row r="56" spans="1:79" thickBot="1" x14ac:dyDescent="0.35">
      <c r="A56" s="15" t="s">
        <v>310</v>
      </c>
      <c r="B56" s="15" t="s">
        <v>241</v>
      </c>
      <c r="C56" s="14">
        <v>42628</v>
      </c>
      <c r="D56" s="15" t="s">
        <v>240</v>
      </c>
      <c r="E56" s="15" t="s">
        <v>242</v>
      </c>
      <c r="F56" s="15" t="s">
        <v>399</v>
      </c>
      <c r="G56" s="68">
        <v>595039</v>
      </c>
      <c r="H56" s="68">
        <v>6802745</v>
      </c>
      <c r="I56" s="68">
        <v>1238</v>
      </c>
      <c r="J56" s="15" t="s">
        <v>275</v>
      </c>
      <c r="K56" s="15" t="s">
        <v>439</v>
      </c>
      <c r="L56" s="15">
        <v>0.09</v>
      </c>
      <c r="M56" s="15" t="s">
        <v>303</v>
      </c>
      <c r="N56" s="15" t="s">
        <v>238</v>
      </c>
      <c r="O56" s="15">
        <v>1</v>
      </c>
      <c r="P56" s="15" t="s">
        <v>332</v>
      </c>
      <c r="Q56" s="15" t="s">
        <v>359</v>
      </c>
      <c r="R56" s="15" t="s">
        <v>352</v>
      </c>
      <c r="S56" s="15" t="s">
        <v>438</v>
      </c>
      <c r="T56" s="15" t="s">
        <v>379</v>
      </c>
      <c r="U56" s="144" t="s">
        <v>310</v>
      </c>
      <c r="V56" s="144" t="s">
        <v>64</v>
      </c>
      <c r="W56" s="144" t="s">
        <v>860</v>
      </c>
      <c r="X56" s="145" t="s">
        <v>935</v>
      </c>
      <c r="Y56" s="145" t="s">
        <v>1558</v>
      </c>
      <c r="Z56" s="145" t="s">
        <v>898</v>
      </c>
      <c r="AA56" s="145" t="s">
        <v>1194</v>
      </c>
      <c r="AB56" s="145" t="s">
        <v>1559</v>
      </c>
      <c r="AC56" s="145" t="s">
        <v>866</v>
      </c>
      <c r="AD56" s="145" t="s">
        <v>950</v>
      </c>
      <c r="AE56" s="145" t="s">
        <v>1502</v>
      </c>
      <c r="AF56" s="145" t="s">
        <v>1560</v>
      </c>
      <c r="AG56" s="145" t="s">
        <v>892</v>
      </c>
      <c r="AH56" s="145" t="s">
        <v>875</v>
      </c>
      <c r="AI56" s="145" t="s">
        <v>872</v>
      </c>
      <c r="AJ56" s="145" t="s">
        <v>945</v>
      </c>
      <c r="AK56" s="145" t="s">
        <v>1561</v>
      </c>
      <c r="AL56" s="145" t="s">
        <v>875</v>
      </c>
      <c r="AM56" s="145" t="s">
        <v>888</v>
      </c>
      <c r="AN56" s="145" t="s">
        <v>877</v>
      </c>
      <c r="AO56" s="145" t="s">
        <v>903</v>
      </c>
      <c r="AP56" s="145" t="s">
        <v>1081</v>
      </c>
      <c r="AQ56" s="145" t="s">
        <v>1187</v>
      </c>
      <c r="AR56" s="145" t="s">
        <v>1294</v>
      </c>
      <c r="AS56" s="145" t="s">
        <v>1129</v>
      </c>
      <c r="AT56" s="145" t="s">
        <v>895</v>
      </c>
      <c r="AU56" s="145" t="s">
        <v>1063</v>
      </c>
      <c r="AV56" s="145" t="s">
        <v>1559</v>
      </c>
      <c r="AW56" s="145" t="s">
        <v>1108</v>
      </c>
      <c r="AX56" s="145" t="s">
        <v>875</v>
      </c>
      <c r="AY56" s="145" t="s">
        <v>897</v>
      </c>
      <c r="AZ56" s="145" t="s">
        <v>993</v>
      </c>
      <c r="BA56" s="145" t="s">
        <v>888</v>
      </c>
      <c r="BB56" s="145" t="s">
        <v>870</v>
      </c>
      <c r="BC56" s="145" t="s">
        <v>877</v>
      </c>
      <c r="BD56" s="145" t="s">
        <v>1035</v>
      </c>
      <c r="BE56" s="145" t="s">
        <v>1559</v>
      </c>
      <c r="BF56" s="145" t="s">
        <v>892</v>
      </c>
      <c r="BG56" s="145" t="s">
        <v>877</v>
      </c>
      <c r="BH56" s="145" t="s">
        <v>872</v>
      </c>
      <c r="BI56" s="145" t="s">
        <v>1562</v>
      </c>
      <c r="BJ56" s="145" t="s">
        <v>1035</v>
      </c>
      <c r="BK56" s="145" t="s">
        <v>1265</v>
      </c>
      <c r="BL56" s="145" t="s">
        <v>871</v>
      </c>
      <c r="BM56" s="145" t="s">
        <v>1201</v>
      </c>
      <c r="BN56" s="145" t="s">
        <v>877</v>
      </c>
      <c r="BO56" s="145" t="s">
        <v>1482</v>
      </c>
      <c r="BP56" s="145" t="s">
        <v>1038</v>
      </c>
      <c r="BQ56" s="145" t="s">
        <v>1563</v>
      </c>
      <c r="BR56" s="145" t="s">
        <v>1177</v>
      </c>
      <c r="BS56" s="145" t="s">
        <v>877</v>
      </c>
      <c r="BT56" s="145" t="s">
        <v>901</v>
      </c>
      <c r="BU56" s="145" t="s">
        <v>888</v>
      </c>
      <c r="BV56" s="145" t="s">
        <v>1160</v>
      </c>
      <c r="BW56" s="145" t="s">
        <v>903</v>
      </c>
      <c r="BX56" s="145" t="s">
        <v>901</v>
      </c>
      <c r="BY56" s="145">
        <f t="shared" si="0"/>
        <v>1.6</v>
      </c>
      <c r="BZ56" s="145">
        <f t="shared" si="1"/>
        <v>5.65</v>
      </c>
      <c r="CA56" s="145">
        <f t="shared" si="2"/>
        <v>9.0980000000000008</v>
      </c>
    </row>
    <row r="57" spans="1:79" ht="35.4" thickBot="1" x14ac:dyDescent="0.35">
      <c r="A57" s="15" t="s">
        <v>311</v>
      </c>
      <c r="B57" s="15" t="s">
        <v>241</v>
      </c>
      <c r="C57" s="14">
        <v>42628</v>
      </c>
      <c r="D57" s="15" t="s">
        <v>240</v>
      </c>
      <c r="E57" s="15" t="s">
        <v>242</v>
      </c>
      <c r="F57" s="15" t="s">
        <v>400</v>
      </c>
      <c r="G57" s="68">
        <v>595062</v>
      </c>
      <c r="H57" s="68">
        <v>6802787</v>
      </c>
      <c r="I57" s="68">
        <v>1239</v>
      </c>
      <c r="J57" s="15" t="s">
        <v>275</v>
      </c>
      <c r="K57" s="15"/>
      <c r="L57" s="15">
        <v>0.06</v>
      </c>
      <c r="M57" s="15" t="s">
        <v>305</v>
      </c>
      <c r="N57" s="15" t="s">
        <v>238</v>
      </c>
      <c r="O57" s="15">
        <v>1</v>
      </c>
      <c r="P57" s="15" t="s">
        <v>332</v>
      </c>
      <c r="Q57" s="15" t="s">
        <v>375</v>
      </c>
      <c r="R57" s="15" t="s">
        <v>352</v>
      </c>
      <c r="S57" s="50" t="s">
        <v>440</v>
      </c>
      <c r="T57" s="15" t="s">
        <v>379</v>
      </c>
      <c r="U57" s="144" t="s">
        <v>311</v>
      </c>
      <c r="V57" s="144" t="s">
        <v>64</v>
      </c>
      <c r="W57" s="144" t="s">
        <v>860</v>
      </c>
      <c r="X57" s="145" t="s">
        <v>876</v>
      </c>
      <c r="Y57" s="145" t="s">
        <v>1564</v>
      </c>
      <c r="Z57" s="145" t="s">
        <v>1160</v>
      </c>
      <c r="AA57" s="145" t="s">
        <v>1565</v>
      </c>
      <c r="AB57" s="145" t="s">
        <v>1336</v>
      </c>
      <c r="AC57" s="145" t="s">
        <v>903</v>
      </c>
      <c r="AD57" s="145" t="s">
        <v>1343</v>
      </c>
      <c r="AE57" s="145" t="s">
        <v>944</v>
      </c>
      <c r="AF57" s="145" t="s">
        <v>1299</v>
      </c>
      <c r="AG57" s="145" t="s">
        <v>892</v>
      </c>
      <c r="AH57" s="145" t="s">
        <v>890</v>
      </c>
      <c r="AI57" s="145" t="s">
        <v>872</v>
      </c>
      <c r="AJ57" s="145" t="s">
        <v>875</v>
      </c>
      <c r="AK57" s="145" t="s">
        <v>1566</v>
      </c>
      <c r="AL57" s="145" t="s">
        <v>890</v>
      </c>
      <c r="AM57" s="145" t="s">
        <v>871</v>
      </c>
      <c r="AN57" s="145" t="s">
        <v>877</v>
      </c>
      <c r="AO57" s="145" t="s">
        <v>903</v>
      </c>
      <c r="AP57" s="145" t="s">
        <v>1000</v>
      </c>
      <c r="AQ57" s="145" t="s">
        <v>894</v>
      </c>
      <c r="AR57" s="145" t="s">
        <v>1160</v>
      </c>
      <c r="AS57" s="145" t="s">
        <v>878</v>
      </c>
      <c r="AT57" s="145" t="s">
        <v>964</v>
      </c>
      <c r="AU57" s="145" t="s">
        <v>1567</v>
      </c>
      <c r="AV57" s="145" t="s">
        <v>865</v>
      </c>
      <c r="AW57" s="145" t="s">
        <v>919</v>
      </c>
      <c r="AX57" s="145" t="s">
        <v>890</v>
      </c>
      <c r="AY57" s="145" t="s">
        <v>1123</v>
      </c>
      <c r="AZ57" s="145" t="s">
        <v>905</v>
      </c>
      <c r="BA57" s="145" t="s">
        <v>888</v>
      </c>
      <c r="BB57" s="145" t="s">
        <v>892</v>
      </c>
      <c r="BC57" s="145" t="s">
        <v>877</v>
      </c>
      <c r="BD57" s="145" t="s">
        <v>1035</v>
      </c>
      <c r="BE57" s="145" t="s">
        <v>1044</v>
      </c>
      <c r="BF57" s="145" t="s">
        <v>872</v>
      </c>
      <c r="BG57" s="145" t="s">
        <v>877</v>
      </c>
      <c r="BH57" s="145" t="s">
        <v>888</v>
      </c>
      <c r="BI57" s="145" t="s">
        <v>1402</v>
      </c>
      <c r="BJ57" s="145" t="s">
        <v>1035</v>
      </c>
      <c r="BK57" s="145" t="s">
        <v>1035</v>
      </c>
      <c r="BL57" s="145" t="s">
        <v>890</v>
      </c>
      <c r="BM57" s="145" t="s">
        <v>959</v>
      </c>
      <c r="BN57" s="145" t="s">
        <v>877</v>
      </c>
      <c r="BO57" s="145" t="s">
        <v>1482</v>
      </c>
      <c r="BP57" s="145" t="s">
        <v>1214</v>
      </c>
      <c r="BQ57" s="145" t="s">
        <v>1546</v>
      </c>
      <c r="BR57" s="145" t="s">
        <v>1058</v>
      </c>
      <c r="BS57" s="145" t="s">
        <v>877</v>
      </c>
      <c r="BT57" s="145" t="s">
        <v>901</v>
      </c>
      <c r="BU57" s="145" t="s">
        <v>888</v>
      </c>
      <c r="BV57" s="145" t="s">
        <v>971</v>
      </c>
      <c r="BW57" s="145" t="s">
        <v>903</v>
      </c>
      <c r="BX57" s="145" t="s">
        <v>901</v>
      </c>
      <c r="BY57" s="145">
        <f t="shared" si="0"/>
        <v>1.6</v>
      </c>
      <c r="BZ57" s="145">
        <f t="shared" si="1"/>
        <v>4.2</v>
      </c>
      <c r="CA57" s="145">
        <f t="shared" si="2"/>
        <v>5.774</v>
      </c>
    </row>
    <row r="58" spans="1:79" ht="35.4" thickBot="1" x14ac:dyDescent="0.35">
      <c r="A58" s="15" t="s">
        <v>312</v>
      </c>
      <c r="B58" s="15" t="s">
        <v>241</v>
      </c>
      <c r="C58" s="14">
        <v>42628</v>
      </c>
      <c r="D58" s="15" t="s">
        <v>240</v>
      </c>
      <c r="E58" s="15" t="s">
        <v>242</v>
      </c>
      <c r="F58" s="15" t="s">
        <v>401</v>
      </c>
      <c r="G58" s="68">
        <v>595097</v>
      </c>
      <c r="H58" s="68">
        <v>6802822</v>
      </c>
      <c r="I58" s="68">
        <v>1239</v>
      </c>
      <c r="J58" s="15" t="s">
        <v>275</v>
      </c>
      <c r="K58" s="15"/>
      <c r="L58" s="15">
        <v>0.1</v>
      </c>
      <c r="M58" s="15" t="s">
        <v>305</v>
      </c>
      <c r="N58" s="15" t="s">
        <v>238</v>
      </c>
      <c r="O58" s="15">
        <v>1</v>
      </c>
      <c r="P58" s="15" t="s">
        <v>332</v>
      </c>
      <c r="Q58" s="15" t="s">
        <v>375</v>
      </c>
      <c r="R58" s="15" t="s">
        <v>305</v>
      </c>
      <c r="S58" s="50" t="s">
        <v>440</v>
      </c>
      <c r="T58" s="15" t="s">
        <v>379</v>
      </c>
      <c r="U58" s="144" t="s">
        <v>312</v>
      </c>
      <c r="V58" s="144" t="s">
        <v>64</v>
      </c>
      <c r="W58" s="144" t="s">
        <v>860</v>
      </c>
      <c r="X58" s="145" t="s">
        <v>1014</v>
      </c>
      <c r="Y58" s="145" t="s">
        <v>1568</v>
      </c>
      <c r="Z58" s="145" t="s">
        <v>907</v>
      </c>
      <c r="AA58" s="145" t="s">
        <v>1369</v>
      </c>
      <c r="AB58" s="145" t="s">
        <v>984</v>
      </c>
      <c r="AC58" s="145" t="s">
        <v>1025</v>
      </c>
      <c r="AD58" s="145" t="s">
        <v>1007</v>
      </c>
      <c r="AE58" s="145" t="s">
        <v>1115</v>
      </c>
      <c r="AF58" s="145" t="s">
        <v>1569</v>
      </c>
      <c r="AG58" s="145" t="s">
        <v>870</v>
      </c>
      <c r="AH58" s="145" t="s">
        <v>875</v>
      </c>
      <c r="AI58" s="145" t="s">
        <v>872</v>
      </c>
      <c r="AJ58" s="145" t="s">
        <v>872</v>
      </c>
      <c r="AK58" s="145" t="s">
        <v>1570</v>
      </c>
      <c r="AL58" s="145" t="s">
        <v>876</v>
      </c>
      <c r="AM58" s="145" t="s">
        <v>888</v>
      </c>
      <c r="AN58" s="145" t="s">
        <v>877</v>
      </c>
      <c r="AO58" s="145" t="s">
        <v>878</v>
      </c>
      <c r="AP58" s="145" t="s">
        <v>1088</v>
      </c>
      <c r="AQ58" s="145" t="s">
        <v>1286</v>
      </c>
      <c r="AR58" s="145" t="s">
        <v>863</v>
      </c>
      <c r="AS58" s="145" t="s">
        <v>881</v>
      </c>
      <c r="AT58" s="145" t="s">
        <v>1351</v>
      </c>
      <c r="AU58" s="145" t="s">
        <v>1571</v>
      </c>
      <c r="AV58" s="145" t="s">
        <v>1250</v>
      </c>
      <c r="AW58" s="145" t="s">
        <v>1108</v>
      </c>
      <c r="AX58" s="145" t="s">
        <v>888</v>
      </c>
      <c r="AY58" s="145" t="s">
        <v>897</v>
      </c>
      <c r="AZ58" s="145" t="s">
        <v>952</v>
      </c>
      <c r="BA58" s="145" t="s">
        <v>888</v>
      </c>
      <c r="BB58" s="145" t="s">
        <v>889</v>
      </c>
      <c r="BC58" s="145" t="s">
        <v>877</v>
      </c>
      <c r="BD58" s="145" t="s">
        <v>1035</v>
      </c>
      <c r="BE58" s="145" t="s">
        <v>992</v>
      </c>
      <c r="BF58" s="145" t="s">
        <v>892</v>
      </c>
      <c r="BG58" s="145" t="s">
        <v>877</v>
      </c>
      <c r="BH58" s="145" t="s">
        <v>892</v>
      </c>
      <c r="BI58" s="145" t="s">
        <v>990</v>
      </c>
      <c r="BJ58" s="145" t="s">
        <v>890</v>
      </c>
      <c r="BK58" s="145" t="s">
        <v>890</v>
      </c>
      <c r="BL58" s="145" t="s">
        <v>876</v>
      </c>
      <c r="BM58" s="145" t="s">
        <v>1147</v>
      </c>
      <c r="BN58" s="145" t="s">
        <v>877</v>
      </c>
      <c r="BO58" s="145" t="s">
        <v>1123</v>
      </c>
      <c r="BP58" s="145" t="s">
        <v>1294</v>
      </c>
      <c r="BQ58" s="145" t="s">
        <v>1572</v>
      </c>
      <c r="BR58" s="145" t="s">
        <v>1573</v>
      </c>
      <c r="BS58" s="145" t="s">
        <v>877</v>
      </c>
      <c r="BT58" s="145" t="s">
        <v>901</v>
      </c>
      <c r="BU58" s="145" t="s">
        <v>888</v>
      </c>
      <c r="BV58" s="145" t="s">
        <v>925</v>
      </c>
      <c r="BW58" s="145" t="s">
        <v>903</v>
      </c>
      <c r="BX58" s="145" t="s">
        <v>901</v>
      </c>
      <c r="BY58" s="145">
        <f t="shared" si="0"/>
        <v>1.6</v>
      </c>
      <c r="BZ58" s="145">
        <f t="shared" si="1"/>
        <v>6.37</v>
      </c>
      <c r="CA58" s="145">
        <f t="shared" si="2"/>
        <v>10.944000000000001</v>
      </c>
    </row>
    <row r="59" spans="1:79" ht="35.4" thickBot="1" x14ac:dyDescent="0.35">
      <c r="A59" s="15" t="s">
        <v>313</v>
      </c>
      <c r="B59" s="15" t="s">
        <v>241</v>
      </c>
      <c r="C59" s="14">
        <v>42628</v>
      </c>
      <c r="D59" s="15" t="s">
        <v>240</v>
      </c>
      <c r="E59" s="15" t="s">
        <v>242</v>
      </c>
      <c r="F59" s="15" t="s">
        <v>402</v>
      </c>
      <c r="G59" s="68">
        <v>595131</v>
      </c>
      <c r="H59" s="68">
        <v>6802866</v>
      </c>
      <c r="I59" s="68">
        <v>1239</v>
      </c>
      <c r="J59" s="15" t="s">
        <v>275</v>
      </c>
      <c r="K59" s="15"/>
      <c r="L59" s="15">
        <v>0.1</v>
      </c>
      <c r="M59" s="15" t="s">
        <v>305</v>
      </c>
      <c r="N59" s="15" t="s">
        <v>238</v>
      </c>
      <c r="O59" s="15">
        <v>1</v>
      </c>
      <c r="P59" s="15" t="s">
        <v>332</v>
      </c>
      <c r="Q59" s="15" t="s">
        <v>359</v>
      </c>
      <c r="R59" s="15" t="s">
        <v>305</v>
      </c>
      <c r="S59" s="50" t="s">
        <v>440</v>
      </c>
      <c r="T59" s="15" t="s">
        <v>379</v>
      </c>
      <c r="U59" s="144" t="s">
        <v>313</v>
      </c>
      <c r="V59" s="144" t="s">
        <v>64</v>
      </c>
      <c r="W59" s="144" t="s">
        <v>860</v>
      </c>
      <c r="X59" s="145" t="s">
        <v>876</v>
      </c>
      <c r="Y59" s="145" t="s">
        <v>1574</v>
      </c>
      <c r="Z59" s="145" t="s">
        <v>887</v>
      </c>
      <c r="AA59" s="145" t="s">
        <v>1575</v>
      </c>
      <c r="AB59" s="145" t="s">
        <v>1002</v>
      </c>
      <c r="AC59" s="145" t="s">
        <v>903</v>
      </c>
      <c r="AD59" s="145" t="s">
        <v>1202</v>
      </c>
      <c r="AE59" s="145" t="s">
        <v>969</v>
      </c>
      <c r="AF59" s="145" t="s">
        <v>1532</v>
      </c>
      <c r="AG59" s="145" t="s">
        <v>888</v>
      </c>
      <c r="AH59" s="145" t="s">
        <v>890</v>
      </c>
      <c r="AI59" s="145" t="s">
        <v>872</v>
      </c>
      <c r="AJ59" s="145" t="s">
        <v>888</v>
      </c>
      <c r="AK59" s="145" t="s">
        <v>1576</v>
      </c>
      <c r="AL59" s="145" t="s">
        <v>875</v>
      </c>
      <c r="AM59" s="145" t="s">
        <v>871</v>
      </c>
      <c r="AN59" s="145" t="s">
        <v>877</v>
      </c>
      <c r="AO59" s="145" t="s">
        <v>903</v>
      </c>
      <c r="AP59" s="145" t="s">
        <v>959</v>
      </c>
      <c r="AQ59" s="145" t="s">
        <v>995</v>
      </c>
      <c r="AR59" s="145" t="s">
        <v>1365</v>
      </c>
      <c r="AS59" s="145" t="s">
        <v>878</v>
      </c>
      <c r="AT59" s="145" t="s">
        <v>1577</v>
      </c>
      <c r="AU59" s="145" t="s">
        <v>1578</v>
      </c>
      <c r="AV59" s="145" t="s">
        <v>1146</v>
      </c>
      <c r="AW59" s="145" t="s">
        <v>919</v>
      </c>
      <c r="AX59" s="145" t="s">
        <v>890</v>
      </c>
      <c r="AY59" s="145" t="s">
        <v>1123</v>
      </c>
      <c r="AZ59" s="145" t="s">
        <v>1365</v>
      </c>
      <c r="BA59" s="145" t="s">
        <v>888</v>
      </c>
      <c r="BB59" s="145" t="s">
        <v>901</v>
      </c>
      <c r="BC59" s="145" t="s">
        <v>877</v>
      </c>
      <c r="BD59" s="145" t="s">
        <v>1035</v>
      </c>
      <c r="BE59" s="145" t="s">
        <v>1176</v>
      </c>
      <c r="BF59" s="145" t="s">
        <v>892</v>
      </c>
      <c r="BG59" s="145" t="s">
        <v>877</v>
      </c>
      <c r="BH59" s="145" t="s">
        <v>888</v>
      </c>
      <c r="BI59" s="145" t="s">
        <v>974</v>
      </c>
      <c r="BJ59" s="145" t="s">
        <v>877</v>
      </c>
      <c r="BK59" s="145" t="s">
        <v>1360</v>
      </c>
      <c r="BL59" s="145" t="s">
        <v>890</v>
      </c>
      <c r="BM59" s="145" t="s">
        <v>924</v>
      </c>
      <c r="BN59" s="145" t="s">
        <v>877</v>
      </c>
      <c r="BO59" s="145" t="s">
        <v>1482</v>
      </c>
      <c r="BP59" s="145" t="s">
        <v>1214</v>
      </c>
      <c r="BQ59" s="145" t="s">
        <v>1579</v>
      </c>
      <c r="BR59" s="145" t="s">
        <v>1207</v>
      </c>
      <c r="BS59" s="145" t="s">
        <v>877</v>
      </c>
      <c r="BT59" s="145" t="s">
        <v>901</v>
      </c>
      <c r="BU59" s="145" t="s">
        <v>888</v>
      </c>
      <c r="BV59" s="145" t="s">
        <v>892</v>
      </c>
      <c r="BW59" s="145" t="s">
        <v>903</v>
      </c>
      <c r="BX59" s="145" t="s">
        <v>901</v>
      </c>
      <c r="BY59" s="145">
        <f t="shared" si="0"/>
        <v>1.6</v>
      </c>
      <c r="BZ59" s="145">
        <f t="shared" si="1"/>
        <v>4.32</v>
      </c>
      <c r="CA59" s="145">
        <f t="shared" si="2"/>
        <v>7.8610000000000007</v>
      </c>
    </row>
    <row r="60" spans="1:79" ht="35.4" thickBot="1" x14ac:dyDescent="0.35">
      <c r="A60" s="15" t="s">
        <v>314</v>
      </c>
      <c r="B60" s="15" t="s">
        <v>241</v>
      </c>
      <c r="C60" s="14">
        <v>42628</v>
      </c>
      <c r="D60" s="15" t="s">
        <v>240</v>
      </c>
      <c r="E60" s="15" t="s">
        <v>242</v>
      </c>
      <c r="F60" s="15" t="s">
        <v>403</v>
      </c>
      <c r="G60" s="68">
        <v>595208</v>
      </c>
      <c r="H60" s="68">
        <v>6802810</v>
      </c>
      <c r="I60" s="68">
        <v>1233</v>
      </c>
      <c r="J60" s="15" t="s">
        <v>275</v>
      </c>
      <c r="K60" s="15"/>
      <c r="L60" s="15">
        <v>0.1</v>
      </c>
      <c r="M60" s="15" t="s">
        <v>305</v>
      </c>
      <c r="N60" s="15" t="s">
        <v>238</v>
      </c>
      <c r="O60" s="15">
        <v>1</v>
      </c>
      <c r="P60" s="15" t="s">
        <v>332</v>
      </c>
      <c r="Q60" s="15" t="s">
        <v>359</v>
      </c>
      <c r="R60" s="15" t="s">
        <v>352</v>
      </c>
      <c r="S60" s="50" t="s">
        <v>441</v>
      </c>
      <c r="T60" s="15" t="s">
        <v>379</v>
      </c>
      <c r="U60" s="144" t="s">
        <v>314</v>
      </c>
      <c r="V60" s="144" t="s">
        <v>64</v>
      </c>
      <c r="W60" s="144" t="s">
        <v>860</v>
      </c>
      <c r="X60" s="145" t="s">
        <v>895</v>
      </c>
      <c r="Y60" s="145" t="s">
        <v>1580</v>
      </c>
      <c r="Z60" s="145" t="s">
        <v>902</v>
      </c>
      <c r="AA60" s="145" t="s">
        <v>1581</v>
      </c>
      <c r="AB60" s="145" t="s">
        <v>1044</v>
      </c>
      <c r="AC60" s="145" t="s">
        <v>1201</v>
      </c>
      <c r="AD60" s="145" t="s">
        <v>907</v>
      </c>
      <c r="AE60" s="145" t="s">
        <v>1582</v>
      </c>
      <c r="AF60" s="145" t="s">
        <v>1121</v>
      </c>
      <c r="AG60" s="145" t="s">
        <v>870</v>
      </c>
      <c r="AH60" s="145" t="s">
        <v>888</v>
      </c>
      <c r="AI60" s="145" t="s">
        <v>872</v>
      </c>
      <c r="AJ60" s="145" t="s">
        <v>876</v>
      </c>
      <c r="AK60" s="145" t="s">
        <v>1583</v>
      </c>
      <c r="AL60" s="145" t="s">
        <v>875</v>
      </c>
      <c r="AM60" s="145" t="s">
        <v>875</v>
      </c>
      <c r="AN60" s="145" t="s">
        <v>877</v>
      </c>
      <c r="AO60" s="145" t="s">
        <v>903</v>
      </c>
      <c r="AP60" s="145" t="s">
        <v>900</v>
      </c>
      <c r="AQ60" s="145" t="s">
        <v>1187</v>
      </c>
      <c r="AR60" s="145" t="s">
        <v>902</v>
      </c>
      <c r="AS60" s="145" t="s">
        <v>1261</v>
      </c>
      <c r="AT60" s="145" t="s">
        <v>1473</v>
      </c>
      <c r="AU60" s="145" t="s">
        <v>1584</v>
      </c>
      <c r="AV60" s="145" t="s">
        <v>1155</v>
      </c>
      <c r="AW60" s="145" t="s">
        <v>970</v>
      </c>
      <c r="AX60" s="145" t="s">
        <v>871</v>
      </c>
      <c r="AY60" s="145" t="s">
        <v>897</v>
      </c>
      <c r="AZ60" s="145" t="s">
        <v>971</v>
      </c>
      <c r="BA60" s="145" t="s">
        <v>888</v>
      </c>
      <c r="BB60" s="145" t="s">
        <v>892</v>
      </c>
      <c r="BC60" s="145" t="s">
        <v>877</v>
      </c>
      <c r="BD60" s="145" t="s">
        <v>1035</v>
      </c>
      <c r="BE60" s="145" t="s">
        <v>918</v>
      </c>
      <c r="BF60" s="145" t="s">
        <v>872</v>
      </c>
      <c r="BG60" s="145" t="s">
        <v>877</v>
      </c>
      <c r="BH60" s="145" t="s">
        <v>872</v>
      </c>
      <c r="BI60" s="145" t="s">
        <v>1087</v>
      </c>
      <c r="BJ60" s="145" t="s">
        <v>890</v>
      </c>
      <c r="BK60" s="145" t="s">
        <v>897</v>
      </c>
      <c r="BL60" s="145" t="s">
        <v>875</v>
      </c>
      <c r="BM60" s="145" t="s">
        <v>912</v>
      </c>
      <c r="BN60" s="145" t="s">
        <v>877</v>
      </c>
      <c r="BO60" s="145" t="s">
        <v>897</v>
      </c>
      <c r="BP60" s="145" t="s">
        <v>952</v>
      </c>
      <c r="BQ60" s="145" t="s">
        <v>1585</v>
      </c>
      <c r="BR60" s="145" t="s">
        <v>1030</v>
      </c>
      <c r="BS60" s="145" t="s">
        <v>877</v>
      </c>
      <c r="BT60" s="145" t="s">
        <v>901</v>
      </c>
      <c r="BU60" s="145" t="s">
        <v>888</v>
      </c>
      <c r="BV60" s="145" t="s">
        <v>870</v>
      </c>
      <c r="BW60" s="145" t="s">
        <v>903</v>
      </c>
      <c r="BX60" s="145" t="s">
        <v>901</v>
      </c>
      <c r="BY60" s="145">
        <f t="shared" si="0"/>
        <v>1.6</v>
      </c>
      <c r="BZ60" s="145">
        <f t="shared" si="1"/>
        <v>5.54</v>
      </c>
      <c r="CA60" s="145">
        <f t="shared" si="2"/>
        <v>9.0879999999999992</v>
      </c>
    </row>
    <row r="61" spans="1:79" ht="35.4" thickBot="1" x14ac:dyDescent="0.35">
      <c r="A61" s="15" t="s">
        <v>315</v>
      </c>
      <c r="B61" s="15" t="s">
        <v>241</v>
      </c>
      <c r="C61" s="14">
        <v>42628</v>
      </c>
      <c r="D61" s="15" t="s">
        <v>240</v>
      </c>
      <c r="E61" s="15" t="s">
        <v>242</v>
      </c>
      <c r="F61" s="15" t="s">
        <v>404</v>
      </c>
      <c r="G61" s="68">
        <v>595153</v>
      </c>
      <c r="H61" s="68">
        <v>6802773</v>
      </c>
      <c r="I61" s="68">
        <v>1236</v>
      </c>
      <c r="J61" s="15" t="s">
        <v>275</v>
      </c>
      <c r="K61" s="50" t="s">
        <v>434</v>
      </c>
      <c r="L61" s="15">
        <v>0.06</v>
      </c>
      <c r="M61" s="15" t="s">
        <v>305</v>
      </c>
      <c r="N61" s="15" t="s">
        <v>238</v>
      </c>
      <c r="O61" s="15">
        <v>2</v>
      </c>
      <c r="P61" s="15" t="s">
        <v>332</v>
      </c>
      <c r="Q61" s="15" t="s">
        <v>359</v>
      </c>
      <c r="R61" s="15" t="s">
        <v>352</v>
      </c>
      <c r="S61" s="50" t="s">
        <v>442</v>
      </c>
      <c r="T61" s="15" t="s">
        <v>379</v>
      </c>
      <c r="U61" s="144" t="s">
        <v>315</v>
      </c>
      <c r="V61" s="144" t="s">
        <v>64</v>
      </c>
      <c r="W61" s="144" t="s">
        <v>860</v>
      </c>
      <c r="X61" s="145" t="s">
        <v>945</v>
      </c>
      <c r="Y61" s="145" t="s">
        <v>1586</v>
      </c>
      <c r="Z61" s="145" t="s">
        <v>1233</v>
      </c>
      <c r="AA61" s="145" t="s">
        <v>1587</v>
      </c>
      <c r="AB61" s="145" t="s">
        <v>1146</v>
      </c>
      <c r="AC61" s="145" t="s">
        <v>1147</v>
      </c>
      <c r="AD61" s="145" t="s">
        <v>923</v>
      </c>
      <c r="AE61" s="145" t="s">
        <v>1178</v>
      </c>
      <c r="AF61" s="145" t="s">
        <v>1149</v>
      </c>
      <c r="AG61" s="145" t="s">
        <v>892</v>
      </c>
      <c r="AH61" s="145" t="s">
        <v>871</v>
      </c>
      <c r="AI61" s="145" t="s">
        <v>1007</v>
      </c>
      <c r="AJ61" s="145" t="s">
        <v>945</v>
      </c>
      <c r="AK61" s="145" t="s">
        <v>1588</v>
      </c>
      <c r="AL61" s="145" t="s">
        <v>875</v>
      </c>
      <c r="AM61" s="145" t="s">
        <v>875</v>
      </c>
      <c r="AN61" s="145" t="s">
        <v>877</v>
      </c>
      <c r="AO61" s="145" t="s">
        <v>903</v>
      </c>
      <c r="AP61" s="145" t="s">
        <v>900</v>
      </c>
      <c r="AQ61" s="145" t="s">
        <v>1286</v>
      </c>
      <c r="AR61" s="145" t="s">
        <v>923</v>
      </c>
      <c r="AS61" s="145" t="s">
        <v>1129</v>
      </c>
      <c r="AT61" s="145" t="s">
        <v>1473</v>
      </c>
      <c r="AU61" s="145" t="s">
        <v>1589</v>
      </c>
      <c r="AV61" s="145" t="s">
        <v>1263</v>
      </c>
      <c r="AW61" s="145" t="s">
        <v>970</v>
      </c>
      <c r="AX61" s="145" t="s">
        <v>875</v>
      </c>
      <c r="AY61" s="145" t="s">
        <v>897</v>
      </c>
      <c r="AZ61" s="145" t="s">
        <v>892</v>
      </c>
      <c r="BA61" s="145" t="s">
        <v>888</v>
      </c>
      <c r="BB61" s="145" t="s">
        <v>889</v>
      </c>
      <c r="BC61" s="145" t="s">
        <v>877</v>
      </c>
      <c r="BD61" s="145" t="s">
        <v>890</v>
      </c>
      <c r="BE61" s="145" t="s">
        <v>1033</v>
      </c>
      <c r="BF61" s="145" t="s">
        <v>892</v>
      </c>
      <c r="BG61" s="145" t="s">
        <v>877</v>
      </c>
      <c r="BH61" s="145" t="s">
        <v>888</v>
      </c>
      <c r="BI61" s="145" t="s">
        <v>1590</v>
      </c>
      <c r="BJ61" s="145" t="s">
        <v>890</v>
      </c>
      <c r="BK61" s="145" t="s">
        <v>1360</v>
      </c>
      <c r="BL61" s="145" t="s">
        <v>888</v>
      </c>
      <c r="BM61" s="145" t="s">
        <v>1201</v>
      </c>
      <c r="BN61" s="145" t="s">
        <v>877</v>
      </c>
      <c r="BO61" s="145" t="s">
        <v>897</v>
      </c>
      <c r="BP61" s="145" t="s">
        <v>1228</v>
      </c>
      <c r="BQ61" s="145" t="s">
        <v>1591</v>
      </c>
      <c r="BR61" s="145" t="s">
        <v>1182</v>
      </c>
      <c r="BS61" s="145" t="s">
        <v>877</v>
      </c>
      <c r="BT61" s="145" t="s">
        <v>901</v>
      </c>
      <c r="BU61" s="145" t="s">
        <v>888</v>
      </c>
      <c r="BV61" s="145" t="s">
        <v>1228</v>
      </c>
      <c r="BW61" s="145" t="s">
        <v>903</v>
      </c>
      <c r="BX61" s="145" t="s">
        <v>901</v>
      </c>
      <c r="BY61" s="145">
        <f t="shared" si="0"/>
        <v>2.2000000000000002</v>
      </c>
      <c r="BZ61" s="145">
        <f t="shared" si="1"/>
        <v>6.1400000000000006</v>
      </c>
      <c r="CA61" s="145">
        <f t="shared" si="2"/>
        <v>11.401000000000002</v>
      </c>
    </row>
    <row r="62" spans="1:79" ht="35.4" thickBot="1" x14ac:dyDescent="0.35">
      <c r="A62" s="15" t="s">
        <v>316</v>
      </c>
      <c r="B62" s="15" t="s">
        <v>241</v>
      </c>
      <c r="C62" s="14">
        <v>42628</v>
      </c>
      <c r="D62" s="15" t="s">
        <v>240</v>
      </c>
      <c r="E62" s="15" t="s">
        <v>242</v>
      </c>
      <c r="F62" s="15" t="s">
        <v>405</v>
      </c>
      <c r="G62" s="68">
        <v>595148</v>
      </c>
      <c r="H62" s="68">
        <v>6802722</v>
      </c>
      <c r="I62" s="68">
        <v>1235</v>
      </c>
      <c r="J62" s="15" t="s">
        <v>275</v>
      </c>
      <c r="K62" s="15"/>
      <c r="L62" s="15">
        <v>0.06</v>
      </c>
      <c r="M62" s="15" t="s">
        <v>305</v>
      </c>
      <c r="N62" s="15" t="s">
        <v>238</v>
      </c>
      <c r="O62" s="15">
        <v>1</v>
      </c>
      <c r="P62" s="15" t="s">
        <v>286</v>
      </c>
      <c r="Q62" s="15" t="s">
        <v>359</v>
      </c>
      <c r="R62" s="15" t="s">
        <v>352</v>
      </c>
      <c r="S62" s="50" t="s">
        <v>443</v>
      </c>
      <c r="T62" s="15" t="s">
        <v>379</v>
      </c>
      <c r="U62" s="144" t="s">
        <v>316</v>
      </c>
      <c r="V62" s="144" t="s">
        <v>64</v>
      </c>
      <c r="W62" s="144" t="s">
        <v>860</v>
      </c>
      <c r="X62" s="145" t="s">
        <v>935</v>
      </c>
      <c r="Y62" s="145" t="s">
        <v>1592</v>
      </c>
      <c r="Z62" s="145" t="s">
        <v>925</v>
      </c>
      <c r="AA62" s="145" t="s">
        <v>1256</v>
      </c>
      <c r="AB62" s="145" t="s">
        <v>1336</v>
      </c>
      <c r="AC62" s="145" t="s">
        <v>924</v>
      </c>
      <c r="AD62" s="145" t="s">
        <v>867</v>
      </c>
      <c r="AE62" s="145" t="s">
        <v>1194</v>
      </c>
      <c r="AF62" s="145" t="s">
        <v>1593</v>
      </c>
      <c r="AG62" s="145" t="s">
        <v>870</v>
      </c>
      <c r="AH62" s="145" t="s">
        <v>871</v>
      </c>
      <c r="AI62" s="145" t="s">
        <v>889</v>
      </c>
      <c r="AJ62" s="145" t="s">
        <v>945</v>
      </c>
      <c r="AK62" s="145" t="s">
        <v>1068</v>
      </c>
      <c r="AL62" s="145" t="s">
        <v>875</v>
      </c>
      <c r="AM62" s="145" t="s">
        <v>888</v>
      </c>
      <c r="AN62" s="145" t="s">
        <v>877</v>
      </c>
      <c r="AO62" s="145" t="s">
        <v>878</v>
      </c>
      <c r="AP62" s="145" t="s">
        <v>1594</v>
      </c>
      <c r="AQ62" s="145" t="s">
        <v>913</v>
      </c>
      <c r="AR62" s="145" t="s">
        <v>923</v>
      </c>
      <c r="AS62" s="145" t="s">
        <v>1129</v>
      </c>
      <c r="AT62" s="145" t="s">
        <v>1247</v>
      </c>
      <c r="AU62" s="145" t="s">
        <v>1595</v>
      </c>
      <c r="AV62" s="145" t="s">
        <v>984</v>
      </c>
      <c r="AW62" s="145" t="s">
        <v>970</v>
      </c>
      <c r="AX62" s="145" t="s">
        <v>875</v>
      </c>
      <c r="AY62" s="145" t="s">
        <v>897</v>
      </c>
      <c r="AZ62" s="145" t="s">
        <v>952</v>
      </c>
      <c r="BA62" s="145" t="s">
        <v>888</v>
      </c>
      <c r="BB62" s="145" t="s">
        <v>870</v>
      </c>
      <c r="BC62" s="145" t="s">
        <v>877</v>
      </c>
      <c r="BD62" s="145" t="s">
        <v>877</v>
      </c>
      <c r="BE62" s="145" t="s">
        <v>891</v>
      </c>
      <c r="BF62" s="145" t="s">
        <v>892</v>
      </c>
      <c r="BG62" s="145" t="s">
        <v>877</v>
      </c>
      <c r="BH62" s="145" t="s">
        <v>872</v>
      </c>
      <c r="BI62" s="145" t="s">
        <v>1577</v>
      </c>
      <c r="BJ62" s="145" t="s">
        <v>1035</v>
      </c>
      <c r="BK62" s="145" t="s">
        <v>1171</v>
      </c>
      <c r="BL62" s="145" t="s">
        <v>875</v>
      </c>
      <c r="BM62" s="145" t="s">
        <v>866</v>
      </c>
      <c r="BN62" s="145" t="s">
        <v>877</v>
      </c>
      <c r="BO62" s="145" t="s">
        <v>897</v>
      </c>
      <c r="BP62" s="145" t="s">
        <v>1258</v>
      </c>
      <c r="BQ62" s="145" t="s">
        <v>1596</v>
      </c>
      <c r="BR62" s="145" t="s">
        <v>1597</v>
      </c>
      <c r="BS62" s="145" t="s">
        <v>877</v>
      </c>
      <c r="BT62" s="145" t="s">
        <v>901</v>
      </c>
      <c r="BU62" s="145" t="s">
        <v>888</v>
      </c>
      <c r="BV62" s="145" t="s">
        <v>1258</v>
      </c>
      <c r="BW62" s="145" t="s">
        <v>903</v>
      </c>
      <c r="BX62" s="145" t="s">
        <v>901</v>
      </c>
      <c r="BY62" s="145">
        <f t="shared" si="0"/>
        <v>1.9</v>
      </c>
      <c r="BZ62" s="145">
        <f t="shared" si="1"/>
        <v>5.83</v>
      </c>
      <c r="CA62" s="145">
        <f t="shared" si="2"/>
        <v>12.275</v>
      </c>
    </row>
    <row r="63" spans="1:79" ht="35.4" thickBot="1" x14ac:dyDescent="0.35">
      <c r="A63" s="15" t="s">
        <v>317</v>
      </c>
      <c r="B63" s="15" t="s">
        <v>241</v>
      </c>
      <c r="C63" s="14">
        <v>42628</v>
      </c>
      <c r="D63" s="15" t="s">
        <v>240</v>
      </c>
      <c r="E63" s="15" t="s">
        <v>242</v>
      </c>
      <c r="F63" s="15" t="s">
        <v>406</v>
      </c>
      <c r="G63" s="68">
        <v>595111</v>
      </c>
      <c r="H63" s="68">
        <v>6802691</v>
      </c>
      <c r="I63" s="68">
        <v>1235</v>
      </c>
      <c r="J63" s="15" t="s">
        <v>275</v>
      </c>
      <c r="K63" s="15" t="s">
        <v>439</v>
      </c>
      <c r="L63" s="15">
        <v>7.0000000000000007E-2</v>
      </c>
      <c r="M63" s="15" t="s">
        <v>305</v>
      </c>
      <c r="N63" s="15" t="s">
        <v>238</v>
      </c>
      <c r="O63" s="15">
        <v>1</v>
      </c>
      <c r="P63" s="15" t="s">
        <v>332</v>
      </c>
      <c r="Q63" s="15" t="s">
        <v>359</v>
      </c>
      <c r="R63" s="15" t="s">
        <v>352</v>
      </c>
      <c r="S63" s="50" t="s">
        <v>433</v>
      </c>
      <c r="T63" s="15" t="s">
        <v>379</v>
      </c>
      <c r="U63" s="144" t="s">
        <v>317</v>
      </c>
      <c r="V63" s="144" t="s">
        <v>64</v>
      </c>
      <c r="W63" s="144" t="s">
        <v>860</v>
      </c>
      <c r="X63" s="145" t="s">
        <v>910</v>
      </c>
      <c r="Y63" s="145" t="s">
        <v>1598</v>
      </c>
      <c r="Z63" s="145" t="s">
        <v>1092</v>
      </c>
      <c r="AA63" s="145" t="s">
        <v>1599</v>
      </c>
      <c r="AB63" s="145" t="s">
        <v>1163</v>
      </c>
      <c r="AC63" s="145" t="s">
        <v>931</v>
      </c>
      <c r="AD63" s="145" t="s">
        <v>1433</v>
      </c>
      <c r="AE63" s="145" t="s">
        <v>1439</v>
      </c>
      <c r="AF63" s="145" t="s">
        <v>1600</v>
      </c>
      <c r="AG63" s="145" t="s">
        <v>892</v>
      </c>
      <c r="AH63" s="145" t="s">
        <v>875</v>
      </c>
      <c r="AI63" s="145" t="s">
        <v>872</v>
      </c>
      <c r="AJ63" s="145" t="s">
        <v>872</v>
      </c>
      <c r="AK63" s="145" t="s">
        <v>1601</v>
      </c>
      <c r="AL63" s="145" t="s">
        <v>888</v>
      </c>
      <c r="AM63" s="145" t="s">
        <v>895</v>
      </c>
      <c r="AN63" s="145" t="s">
        <v>877</v>
      </c>
      <c r="AO63" s="145" t="s">
        <v>937</v>
      </c>
      <c r="AP63" s="145" t="s">
        <v>938</v>
      </c>
      <c r="AQ63" s="145" t="s">
        <v>1093</v>
      </c>
      <c r="AR63" s="145" t="s">
        <v>914</v>
      </c>
      <c r="AS63" s="145" t="s">
        <v>915</v>
      </c>
      <c r="AT63" s="145" t="s">
        <v>1383</v>
      </c>
      <c r="AU63" s="145" t="s">
        <v>1602</v>
      </c>
      <c r="AV63" s="145" t="s">
        <v>1083</v>
      </c>
      <c r="AW63" s="145" t="s">
        <v>970</v>
      </c>
      <c r="AX63" s="145" t="s">
        <v>888</v>
      </c>
      <c r="AY63" s="145" t="s">
        <v>897</v>
      </c>
      <c r="AZ63" s="145" t="s">
        <v>960</v>
      </c>
      <c r="BA63" s="145" t="s">
        <v>888</v>
      </c>
      <c r="BB63" s="145" t="s">
        <v>889</v>
      </c>
      <c r="BC63" s="145" t="s">
        <v>877</v>
      </c>
      <c r="BD63" s="145" t="s">
        <v>1035</v>
      </c>
      <c r="BE63" s="145" t="s">
        <v>1083</v>
      </c>
      <c r="BF63" s="145" t="s">
        <v>870</v>
      </c>
      <c r="BG63" s="145" t="s">
        <v>877</v>
      </c>
      <c r="BH63" s="145" t="s">
        <v>872</v>
      </c>
      <c r="BI63" s="145" t="s">
        <v>1299</v>
      </c>
      <c r="BJ63" s="145" t="s">
        <v>871</v>
      </c>
      <c r="BK63" s="145" t="s">
        <v>995</v>
      </c>
      <c r="BL63" s="145" t="s">
        <v>895</v>
      </c>
      <c r="BM63" s="145" t="s">
        <v>1147</v>
      </c>
      <c r="BN63" s="145" t="s">
        <v>877</v>
      </c>
      <c r="BO63" s="145" t="s">
        <v>897</v>
      </c>
      <c r="BP63" s="145" t="s">
        <v>925</v>
      </c>
      <c r="BQ63" s="145" t="s">
        <v>1603</v>
      </c>
      <c r="BR63" s="145" t="s">
        <v>1604</v>
      </c>
      <c r="BS63" s="145" t="s">
        <v>877</v>
      </c>
      <c r="BT63" s="145" t="s">
        <v>901</v>
      </c>
      <c r="BU63" s="145" t="s">
        <v>888</v>
      </c>
      <c r="BV63" s="145" t="s">
        <v>1233</v>
      </c>
      <c r="BW63" s="145" t="s">
        <v>903</v>
      </c>
      <c r="BX63" s="145" t="s">
        <v>901</v>
      </c>
      <c r="BY63" s="145">
        <f t="shared" si="0"/>
        <v>1.6</v>
      </c>
      <c r="BZ63" s="145">
        <f t="shared" si="1"/>
        <v>7.5600000000000005</v>
      </c>
      <c r="CA63" s="145">
        <f t="shared" si="2"/>
        <v>16.465</v>
      </c>
    </row>
    <row r="64" spans="1:79" ht="35.4" thickBot="1" x14ac:dyDescent="0.35">
      <c r="A64" s="15" t="s">
        <v>318</v>
      </c>
      <c r="B64" s="15" t="s">
        <v>241</v>
      </c>
      <c r="C64" s="14">
        <v>42628</v>
      </c>
      <c r="D64" s="15" t="s">
        <v>240</v>
      </c>
      <c r="E64" s="15" t="s">
        <v>242</v>
      </c>
      <c r="F64" s="15" t="s">
        <v>407</v>
      </c>
      <c r="G64" s="68">
        <v>595087</v>
      </c>
      <c r="H64" s="68">
        <v>6802643</v>
      </c>
      <c r="I64" s="68">
        <v>1234</v>
      </c>
      <c r="J64" s="15" t="s">
        <v>275</v>
      </c>
      <c r="K64" s="15" t="s">
        <v>439</v>
      </c>
      <c r="L64" s="15">
        <v>0.12</v>
      </c>
      <c r="M64" s="15" t="s">
        <v>305</v>
      </c>
      <c r="N64" s="15" t="s">
        <v>238</v>
      </c>
      <c r="O64" s="15">
        <v>1</v>
      </c>
      <c r="P64" s="15" t="s">
        <v>286</v>
      </c>
      <c r="Q64" s="15" t="s">
        <v>359</v>
      </c>
      <c r="R64" s="15" t="s">
        <v>305</v>
      </c>
      <c r="S64" s="50" t="s">
        <v>433</v>
      </c>
      <c r="T64" s="15" t="s">
        <v>379</v>
      </c>
      <c r="U64" s="144" t="s">
        <v>318</v>
      </c>
      <c r="V64" s="144" t="s">
        <v>64</v>
      </c>
      <c r="W64" s="144" t="s">
        <v>860</v>
      </c>
      <c r="X64" s="145" t="s">
        <v>872</v>
      </c>
      <c r="Y64" s="145" t="s">
        <v>1605</v>
      </c>
      <c r="Z64" s="145" t="s">
        <v>1038</v>
      </c>
      <c r="AA64" s="145" t="s">
        <v>1335</v>
      </c>
      <c r="AB64" s="145" t="s">
        <v>1024</v>
      </c>
      <c r="AC64" s="145" t="s">
        <v>1193</v>
      </c>
      <c r="AD64" s="145" t="s">
        <v>982</v>
      </c>
      <c r="AE64" s="145" t="s">
        <v>1606</v>
      </c>
      <c r="AF64" s="145" t="s">
        <v>1607</v>
      </c>
      <c r="AG64" s="145" t="s">
        <v>888</v>
      </c>
      <c r="AH64" s="145" t="s">
        <v>871</v>
      </c>
      <c r="AI64" s="145" t="s">
        <v>872</v>
      </c>
      <c r="AJ64" s="145" t="s">
        <v>945</v>
      </c>
      <c r="AK64" s="145" t="s">
        <v>1608</v>
      </c>
      <c r="AL64" s="145" t="s">
        <v>875</v>
      </c>
      <c r="AM64" s="145" t="s">
        <v>875</v>
      </c>
      <c r="AN64" s="145" t="s">
        <v>877</v>
      </c>
      <c r="AO64" s="145" t="s">
        <v>903</v>
      </c>
      <c r="AP64" s="145" t="s">
        <v>1094</v>
      </c>
      <c r="AQ64" s="145" t="s">
        <v>1273</v>
      </c>
      <c r="AR64" s="145" t="s">
        <v>1152</v>
      </c>
      <c r="AS64" s="145" t="s">
        <v>946</v>
      </c>
      <c r="AT64" s="145" t="s">
        <v>1609</v>
      </c>
      <c r="AU64" s="145" t="s">
        <v>1610</v>
      </c>
      <c r="AV64" s="145" t="s">
        <v>984</v>
      </c>
      <c r="AW64" s="145" t="s">
        <v>962</v>
      </c>
      <c r="AX64" s="145" t="s">
        <v>875</v>
      </c>
      <c r="AY64" s="145" t="s">
        <v>897</v>
      </c>
      <c r="AZ64" s="145" t="s">
        <v>935</v>
      </c>
      <c r="BA64" s="145" t="s">
        <v>888</v>
      </c>
      <c r="BB64" s="145" t="s">
        <v>889</v>
      </c>
      <c r="BC64" s="145" t="s">
        <v>877</v>
      </c>
      <c r="BD64" s="145" t="s">
        <v>1035</v>
      </c>
      <c r="BE64" s="145" t="s">
        <v>1276</v>
      </c>
      <c r="BF64" s="145" t="s">
        <v>892</v>
      </c>
      <c r="BG64" s="145" t="s">
        <v>877</v>
      </c>
      <c r="BH64" s="145" t="s">
        <v>872</v>
      </c>
      <c r="BI64" s="145" t="s">
        <v>1481</v>
      </c>
      <c r="BJ64" s="145" t="s">
        <v>877</v>
      </c>
      <c r="BK64" s="145" t="s">
        <v>1265</v>
      </c>
      <c r="BL64" s="145" t="s">
        <v>888</v>
      </c>
      <c r="BM64" s="145" t="s">
        <v>1193</v>
      </c>
      <c r="BN64" s="145" t="s">
        <v>877</v>
      </c>
      <c r="BO64" s="145" t="s">
        <v>1123</v>
      </c>
      <c r="BP64" s="145" t="s">
        <v>1160</v>
      </c>
      <c r="BQ64" s="145" t="s">
        <v>1611</v>
      </c>
      <c r="BR64" s="145" t="s">
        <v>1084</v>
      </c>
      <c r="BS64" s="145" t="s">
        <v>877</v>
      </c>
      <c r="BT64" s="145" t="s">
        <v>901</v>
      </c>
      <c r="BU64" s="145" t="s">
        <v>888</v>
      </c>
      <c r="BV64" s="145" t="s">
        <v>1228</v>
      </c>
      <c r="BW64" s="145" t="s">
        <v>903</v>
      </c>
      <c r="BX64" s="145" t="s">
        <v>901</v>
      </c>
      <c r="BY64" s="145">
        <f t="shared" si="0"/>
        <v>1.6</v>
      </c>
      <c r="BZ64" s="145">
        <f t="shared" si="1"/>
        <v>5.38</v>
      </c>
      <c r="CA64" s="145">
        <f t="shared" si="2"/>
        <v>8.0259999999999998</v>
      </c>
    </row>
    <row r="65" spans="1:79" ht="35.4" thickBot="1" x14ac:dyDescent="0.35">
      <c r="A65" s="15" t="s">
        <v>319</v>
      </c>
      <c r="B65" s="15" t="s">
        <v>241</v>
      </c>
      <c r="C65" s="14">
        <v>42628</v>
      </c>
      <c r="D65" s="15" t="s">
        <v>240</v>
      </c>
      <c r="E65" s="15" t="s">
        <v>242</v>
      </c>
      <c r="F65" s="15" t="s">
        <v>408</v>
      </c>
      <c r="G65" s="68">
        <v>595051</v>
      </c>
      <c r="H65" s="68">
        <v>6802601</v>
      </c>
      <c r="I65" s="68">
        <v>1233</v>
      </c>
      <c r="J65" s="15" t="s">
        <v>275</v>
      </c>
      <c r="K65" s="15" t="s">
        <v>439</v>
      </c>
      <c r="L65" s="15">
        <v>0.1</v>
      </c>
      <c r="M65" s="15" t="s">
        <v>305</v>
      </c>
      <c r="N65" s="15" t="s">
        <v>238</v>
      </c>
      <c r="O65" s="15">
        <v>1</v>
      </c>
      <c r="P65" s="15" t="s">
        <v>332</v>
      </c>
      <c r="Q65" s="15" t="s">
        <v>359</v>
      </c>
      <c r="R65" s="15" t="s">
        <v>352</v>
      </c>
      <c r="S65" s="50" t="s">
        <v>444</v>
      </c>
      <c r="T65" s="15" t="s">
        <v>379</v>
      </c>
      <c r="U65" s="144" t="s">
        <v>319</v>
      </c>
      <c r="V65" s="144" t="s">
        <v>64</v>
      </c>
      <c r="W65" s="144" t="s">
        <v>860</v>
      </c>
      <c r="X65" s="145" t="s">
        <v>872</v>
      </c>
      <c r="Y65" s="145" t="s">
        <v>1612</v>
      </c>
      <c r="Z65" s="145" t="s">
        <v>1258</v>
      </c>
      <c r="AA65" s="145" t="s">
        <v>968</v>
      </c>
      <c r="AB65" s="145" t="s">
        <v>1024</v>
      </c>
      <c r="AC65" s="145" t="s">
        <v>1257</v>
      </c>
      <c r="AD65" s="145" t="s">
        <v>985</v>
      </c>
      <c r="AE65" s="145" t="s">
        <v>1283</v>
      </c>
      <c r="AF65" s="145" t="s">
        <v>945</v>
      </c>
      <c r="AG65" s="145" t="s">
        <v>888</v>
      </c>
      <c r="AH65" s="145" t="s">
        <v>871</v>
      </c>
      <c r="AI65" s="145" t="s">
        <v>872</v>
      </c>
      <c r="AJ65" s="145" t="s">
        <v>876</v>
      </c>
      <c r="AK65" s="145" t="s">
        <v>1613</v>
      </c>
      <c r="AL65" s="145" t="s">
        <v>871</v>
      </c>
      <c r="AM65" s="145" t="s">
        <v>875</v>
      </c>
      <c r="AN65" s="145" t="s">
        <v>877</v>
      </c>
      <c r="AO65" s="145" t="s">
        <v>903</v>
      </c>
      <c r="AP65" s="145" t="s">
        <v>1490</v>
      </c>
      <c r="AQ65" s="145" t="s">
        <v>913</v>
      </c>
      <c r="AR65" s="145" t="s">
        <v>902</v>
      </c>
      <c r="AS65" s="145" t="s">
        <v>1122</v>
      </c>
      <c r="AT65" s="145" t="s">
        <v>1274</v>
      </c>
      <c r="AU65" s="145" t="s">
        <v>1614</v>
      </c>
      <c r="AV65" s="145" t="s">
        <v>1002</v>
      </c>
      <c r="AW65" s="145" t="s">
        <v>885</v>
      </c>
      <c r="AX65" s="145" t="s">
        <v>871</v>
      </c>
      <c r="AY65" s="145" t="s">
        <v>897</v>
      </c>
      <c r="AZ65" s="145" t="s">
        <v>870</v>
      </c>
      <c r="BA65" s="145" t="s">
        <v>888</v>
      </c>
      <c r="BB65" s="145" t="s">
        <v>870</v>
      </c>
      <c r="BC65" s="145" t="s">
        <v>877</v>
      </c>
      <c r="BD65" s="145" t="s">
        <v>877</v>
      </c>
      <c r="BE65" s="145" t="s">
        <v>1263</v>
      </c>
      <c r="BF65" s="145" t="s">
        <v>872</v>
      </c>
      <c r="BG65" s="145" t="s">
        <v>877</v>
      </c>
      <c r="BH65" s="145" t="s">
        <v>888</v>
      </c>
      <c r="BI65" s="145" t="s">
        <v>1238</v>
      </c>
      <c r="BJ65" s="145" t="s">
        <v>877</v>
      </c>
      <c r="BK65" s="145" t="s">
        <v>1265</v>
      </c>
      <c r="BL65" s="145" t="s">
        <v>871</v>
      </c>
      <c r="BM65" s="145" t="s">
        <v>896</v>
      </c>
      <c r="BN65" s="145" t="s">
        <v>877</v>
      </c>
      <c r="BO65" s="145" t="s">
        <v>1482</v>
      </c>
      <c r="BP65" s="145" t="s">
        <v>952</v>
      </c>
      <c r="BQ65" s="145" t="s">
        <v>1615</v>
      </c>
      <c r="BR65" s="145" t="s">
        <v>1316</v>
      </c>
      <c r="BS65" s="145" t="s">
        <v>877</v>
      </c>
      <c r="BT65" s="145" t="s">
        <v>901</v>
      </c>
      <c r="BU65" s="145" t="s">
        <v>888</v>
      </c>
      <c r="BV65" s="145" t="s">
        <v>870</v>
      </c>
      <c r="BW65" s="145" t="s">
        <v>903</v>
      </c>
      <c r="BX65" s="145" t="s">
        <v>901</v>
      </c>
      <c r="BY65" s="145">
        <f t="shared" si="0"/>
        <v>1.6</v>
      </c>
      <c r="BZ65" s="145">
        <f t="shared" si="1"/>
        <v>5.45</v>
      </c>
      <c r="CA65" s="145">
        <f t="shared" si="2"/>
        <v>11.64</v>
      </c>
    </row>
    <row r="66" spans="1:79" ht="35.4" thickBot="1" x14ac:dyDescent="0.35">
      <c r="A66" s="15" t="s">
        <v>320</v>
      </c>
      <c r="B66" s="15" t="s">
        <v>241</v>
      </c>
      <c r="C66" s="14">
        <v>42628</v>
      </c>
      <c r="D66" s="15" t="s">
        <v>240</v>
      </c>
      <c r="E66" s="15" t="s">
        <v>242</v>
      </c>
      <c r="F66" s="15" t="s">
        <v>409</v>
      </c>
      <c r="G66" s="68">
        <v>595034</v>
      </c>
      <c r="H66" s="68">
        <v>6802556</v>
      </c>
      <c r="I66" s="68">
        <v>1233</v>
      </c>
      <c r="J66" s="15" t="s">
        <v>275</v>
      </c>
      <c r="K66" s="15" t="s">
        <v>439</v>
      </c>
      <c r="L66" s="15">
        <v>0.15</v>
      </c>
      <c r="M66" s="15" t="s">
        <v>305</v>
      </c>
      <c r="N66" s="15" t="s">
        <v>238</v>
      </c>
      <c r="O66" s="15">
        <v>1</v>
      </c>
      <c r="P66" s="15" t="s">
        <v>332</v>
      </c>
      <c r="Q66" s="15" t="s">
        <v>359</v>
      </c>
      <c r="R66" s="15" t="s">
        <v>352</v>
      </c>
      <c r="S66" s="50" t="s">
        <v>433</v>
      </c>
      <c r="T66" s="15" t="s">
        <v>379</v>
      </c>
      <c r="U66" s="144" t="s">
        <v>320</v>
      </c>
      <c r="V66" s="144" t="s">
        <v>64</v>
      </c>
      <c r="W66" s="144" t="s">
        <v>860</v>
      </c>
      <c r="X66" s="145" t="s">
        <v>872</v>
      </c>
      <c r="Y66" s="145" t="s">
        <v>1616</v>
      </c>
      <c r="Z66" s="145" t="s">
        <v>898</v>
      </c>
      <c r="AA66" s="145" t="s">
        <v>1617</v>
      </c>
      <c r="AB66" s="145" t="s">
        <v>930</v>
      </c>
      <c r="AC66" s="145" t="s">
        <v>1201</v>
      </c>
      <c r="AD66" s="145" t="s">
        <v>1152</v>
      </c>
      <c r="AE66" s="145" t="s">
        <v>1055</v>
      </c>
      <c r="AF66" s="145" t="s">
        <v>1195</v>
      </c>
      <c r="AG66" s="145" t="s">
        <v>888</v>
      </c>
      <c r="AH66" s="145" t="s">
        <v>871</v>
      </c>
      <c r="AI66" s="145" t="s">
        <v>872</v>
      </c>
      <c r="AJ66" s="145" t="s">
        <v>895</v>
      </c>
      <c r="AK66" s="145" t="s">
        <v>1618</v>
      </c>
      <c r="AL66" s="145" t="s">
        <v>871</v>
      </c>
      <c r="AM66" s="145" t="s">
        <v>871</v>
      </c>
      <c r="AN66" s="145" t="s">
        <v>877</v>
      </c>
      <c r="AO66" s="145" t="s">
        <v>878</v>
      </c>
      <c r="AP66" s="145" t="s">
        <v>1316</v>
      </c>
      <c r="AQ66" s="145" t="s">
        <v>913</v>
      </c>
      <c r="AR66" s="145" t="s">
        <v>1152</v>
      </c>
      <c r="AS66" s="145" t="s">
        <v>1129</v>
      </c>
      <c r="AT66" s="145" t="s">
        <v>1619</v>
      </c>
      <c r="AU66" s="145" t="s">
        <v>1620</v>
      </c>
      <c r="AV66" s="145" t="s">
        <v>921</v>
      </c>
      <c r="AW66" s="145" t="s">
        <v>919</v>
      </c>
      <c r="AX66" s="145" t="s">
        <v>875</v>
      </c>
      <c r="AY66" s="145" t="s">
        <v>897</v>
      </c>
      <c r="AZ66" s="145" t="s">
        <v>910</v>
      </c>
      <c r="BA66" s="145" t="s">
        <v>888</v>
      </c>
      <c r="BB66" s="145" t="s">
        <v>870</v>
      </c>
      <c r="BC66" s="145" t="s">
        <v>877</v>
      </c>
      <c r="BD66" s="145" t="s">
        <v>877</v>
      </c>
      <c r="BE66" s="145" t="s">
        <v>1225</v>
      </c>
      <c r="BF66" s="145" t="s">
        <v>872</v>
      </c>
      <c r="BG66" s="145" t="s">
        <v>877</v>
      </c>
      <c r="BH66" s="145" t="s">
        <v>872</v>
      </c>
      <c r="BI66" s="145" t="s">
        <v>1238</v>
      </c>
      <c r="BJ66" s="145" t="s">
        <v>1035</v>
      </c>
      <c r="BK66" s="145" t="s">
        <v>922</v>
      </c>
      <c r="BL66" s="145" t="s">
        <v>888</v>
      </c>
      <c r="BM66" s="145" t="s">
        <v>924</v>
      </c>
      <c r="BN66" s="145" t="s">
        <v>877</v>
      </c>
      <c r="BO66" s="145" t="s">
        <v>1482</v>
      </c>
      <c r="BP66" s="145" t="s">
        <v>1202</v>
      </c>
      <c r="BQ66" s="145" t="s">
        <v>1621</v>
      </c>
      <c r="BR66" s="145" t="s">
        <v>1539</v>
      </c>
      <c r="BS66" s="145" t="s">
        <v>877</v>
      </c>
      <c r="BT66" s="145" t="s">
        <v>901</v>
      </c>
      <c r="BU66" s="145" t="s">
        <v>888</v>
      </c>
      <c r="BV66" s="145" t="s">
        <v>1202</v>
      </c>
      <c r="BW66" s="145" t="s">
        <v>903</v>
      </c>
      <c r="BX66" s="145" t="s">
        <v>901</v>
      </c>
      <c r="BY66" s="145">
        <f t="shared" si="0"/>
        <v>1.6</v>
      </c>
      <c r="BZ66" s="145">
        <f t="shared" si="1"/>
        <v>5.2200000000000006</v>
      </c>
      <c r="CA66" s="145">
        <f t="shared" si="2"/>
        <v>8.5339999999999989</v>
      </c>
    </row>
    <row r="67" spans="1:79" ht="35.4" thickBot="1" x14ac:dyDescent="0.35">
      <c r="A67" s="15" t="s">
        <v>321</v>
      </c>
      <c r="B67" s="15" t="s">
        <v>241</v>
      </c>
      <c r="C67" s="14">
        <v>42628</v>
      </c>
      <c r="D67" s="15" t="s">
        <v>240</v>
      </c>
      <c r="E67" s="15" t="s">
        <v>242</v>
      </c>
      <c r="F67" s="15" t="s">
        <v>410</v>
      </c>
      <c r="G67" s="68">
        <v>594998</v>
      </c>
      <c r="H67" s="68">
        <v>6802526</v>
      </c>
      <c r="I67" s="68"/>
      <c r="J67" s="15" t="s">
        <v>275</v>
      </c>
      <c r="K67" s="15" t="s">
        <v>439</v>
      </c>
      <c r="L67" s="15">
        <v>0.1</v>
      </c>
      <c r="M67" s="15" t="s">
        <v>305</v>
      </c>
      <c r="N67" s="15" t="s">
        <v>238</v>
      </c>
      <c r="O67" s="15">
        <v>1</v>
      </c>
      <c r="P67" s="15" t="s">
        <v>332</v>
      </c>
      <c r="Q67" s="15" t="s">
        <v>359</v>
      </c>
      <c r="R67" s="15" t="s">
        <v>352</v>
      </c>
      <c r="S67" s="50" t="s">
        <v>445</v>
      </c>
      <c r="T67" s="15">
        <v>1531020</v>
      </c>
      <c r="U67" s="144" t="s">
        <v>321</v>
      </c>
      <c r="V67" s="144" t="s">
        <v>64</v>
      </c>
      <c r="W67" s="144" t="s">
        <v>860</v>
      </c>
      <c r="X67" s="145" t="s">
        <v>873</v>
      </c>
      <c r="Y67" s="145" t="s">
        <v>1622</v>
      </c>
      <c r="Z67" s="145" t="s">
        <v>1343</v>
      </c>
      <c r="AA67" s="145" t="s">
        <v>1623</v>
      </c>
      <c r="AB67" s="145" t="s">
        <v>1101</v>
      </c>
      <c r="AC67" s="145" t="s">
        <v>912</v>
      </c>
      <c r="AD67" s="145" t="s">
        <v>1228</v>
      </c>
      <c r="AE67" s="145" t="s">
        <v>1210</v>
      </c>
      <c r="AF67" s="145" t="s">
        <v>1247</v>
      </c>
      <c r="AG67" s="145" t="s">
        <v>872</v>
      </c>
      <c r="AH67" s="145" t="s">
        <v>890</v>
      </c>
      <c r="AI67" s="145" t="s">
        <v>872</v>
      </c>
      <c r="AJ67" s="145" t="s">
        <v>888</v>
      </c>
      <c r="AK67" s="145" t="s">
        <v>1624</v>
      </c>
      <c r="AL67" s="145" t="s">
        <v>871</v>
      </c>
      <c r="AM67" s="145" t="s">
        <v>871</v>
      </c>
      <c r="AN67" s="145" t="s">
        <v>877</v>
      </c>
      <c r="AO67" s="145" t="s">
        <v>903</v>
      </c>
      <c r="AP67" s="145" t="s">
        <v>997</v>
      </c>
      <c r="AQ67" s="145" t="s">
        <v>1187</v>
      </c>
      <c r="AR67" s="145" t="s">
        <v>1038</v>
      </c>
      <c r="AS67" s="145" t="s">
        <v>878</v>
      </c>
      <c r="AT67" s="145" t="s">
        <v>1473</v>
      </c>
      <c r="AU67" s="145" t="s">
        <v>1625</v>
      </c>
      <c r="AV67" s="145" t="s">
        <v>1176</v>
      </c>
      <c r="AW67" s="145" t="s">
        <v>970</v>
      </c>
      <c r="AX67" s="145" t="s">
        <v>871</v>
      </c>
      <c r="AY67" s="145" t="s">
        <v>897</v>
      </c>
      <c r="AZ67" s="145" t="s">
        <v>1160</v>
      </c>
      <c r="BA67" s="145" t="s">
        <v>888</v>
      </c>
      <c r="BB67" s="145" t="s">
        <v>870</v>
      </c>
      <c r="BC67" s="145" t="s">
        <v>877</v>
      </c>
      <c r="BD67" s="145" t="s">
        <v>877</v>
      </c>
      <c r="BE67" s="145" t="s">
        <v>1263</v>
      </c>
      <c r="BF67" s="145" t="s">
        <v>872</v>
      </c>
      <c r="BG67" s="145" t="s">
        <v>877</v>
      </c>
      <c r="BH67" s="145" t="s">
        <v>888</v>
      </c>
      <c r="BI67" s="145" t="s">
        <v>1010</v>
      </c>
      <c r="BJ67" s="145" t="s">
        <v>890</v>
      </c>
      <c r="BK67" s="145" t="s">
        <v>1626</v>
      </c>
      <c r="BL67" s="145" t="s">
        <v>875</v>
      </c>
      <c r="BM67" s="145" t="s">
        <v>1025</v>
      </c>
      <c r="BN67" s="145" t="s">
        <v>877</v>
      </c>
      <c r="BO67" s="145" t="s">
        <v>1482</v>
      </c>
      <c r="BP67" s="145" t="s">
        <v>1267</v>
      </c>
      <c r="BQ67" s="145" t="s">
        <v>887</v>
      </c>
      <c r="BR67" s="145" t="s">
        <v>1018</v>
      </c>
      <c r="BS67" s="145" t="s">
        <v>877</v>
      </c>
      <c r="BT67" s="145" t="s">
        <v>901</v>
      </c>
      <c r="BU67" s="145" t="s">
        <v>888</v>
      </c>
      <c r="BV67" s="145" t="s">
        <v>887</v>
      </c>
      <c r="BW67" s="145" t="s">
        <v>903</v>
      </c>
      <c r="BX67" s="145" t="s">
        <v>901</v>
      </c>
      <c r="BY67" s="145">
        <f t="shared" ref="BY67:BY76" si="3">SUM(BW67+BX67+AI67)</f>
        <v>1.6</v>
      </c>
      <c r="BZ67" s="145">
        <f t="shared" ref="BZ67:BZ76" si="4">SUM(AP67+AC67+(AT67*10)+AS67)</f>
        <v>4.93</v>
      </c>
      <c r="CA67" s="145">
        <f t="shared" ref="CA67:CA76" si="5">SUM(X67+AC67+AD67+(AE67/10)+AF67)</f>
        <v>11.136000000000001</v>
      </c>
    </row>
    <row r="68" spans="1:79" ht="35.4" thickBot="1" x14ac:dyDescent="0.35">
      <c r="A68" s="15" t="s">
        <v>322</v>
      </c>
      <c r="B68" s="15" t="s">
        <v>241</v>
      </c>
      <c r="C68" s="14">
        <v>42628</v>
      </c>
      <c r="D68" s="15" t="s">
        <v>240</v>
      </c>
      <c r="E68" s="15" t="s">
        <v>242</v>
      </c>
      <c r="F68" s="15" t="s">
        <v>412</v>
      </c>
      <c r="G68" s="68">
        <v>594970</v>
      </c>
      <c r="H68" s="68">
        <v>6802481</v>
      </c>
      <c r="I68" s="68">
        <v>1236</v>
      </c>
      <c r="J68" s="15" t="s">
        <v>275</v>
      </c>
      <c r="K68" s="15" t="s">
        <v>439</v>
      </c>
      <c r="L68" s="15">
        <v>0.1</v>
      </c>
      <c r="M68" s="15" t="s">
        <v>446</v>
      </c>
      <c r="N68" s="15" t="s">
        <v>238</v>
      </c>
      <c r="O68" s="15">
        <v>1</v>
      </c>
      <c r="P68" s="15" t="s">
        <v>332</v>
      </c>
      <c r="Q68" s="15" t="s">
        <v>428</v>
      </c>
      <c r="R68" s="15" t="s">
        <v>352</v>
      </c>
      <c r="S68" s="50" t="s">
        <v>445</v>
      </c>
      <c r="T68" s="15" t="s">
        <v>379</v>
      </c>
      <c r="U68" s="144" t="s">
        <v>322</v>
      </c>
      <c r="V68" s="144" t="s">
        <v>64</v>
      </c>
      <c r="W68" s="144" t="s">
        <v>860</v>
      </c>
      <c r="X68" s="145" t="s">
        <v>892</v>
      </c>
      <c r="Y68" s="145" t="s">
        <v>1462</v>
      </c>
      <c r="Z68" s="145" t="s">
        <v>1244</v>
      </c>
      <c r="AA68" s="145" t="s">
        <v>1627</v>
      </c>
      <c r="AB68" s="145" t="s">
        <v>865</v>
      </c>
      <c r="AC68" s="145" t="s">
        <v>931</v>
      </c>
      <c r="AD68" s="145" t="s">
        <v>1309</v>
      </c>
      <c r="AE68" s="145" t="s">
        <v>1117</v>
      </c>
      <c r="AF68" s="145" t="s">
        <v>1628</v>
      </c>
      <c r="AG68" s="145" t="s">
        <v>889</v>
      </c>
      <c r="AH68" s="145" t="s">
        <v>888</v>
      </c>
      <c r="AI68" s="145" t="s">
        <v>872</v>
      </c>
      <c r="AJ68" s="145" t="s">
        <v>935</v>
      </c>
      <c r="AK68" s="145" t="s">
        <v>1629</v>
      </c>
      <c r="AL68" s="145" t="s">
        <v>875</v>
      </c>
      <c r="AM68" s="145" t="s">
        <v>895</v>
      </c>
      <c r="AN68" s="145" t="s">
        <v>877</v>
      </c>
      <c r="AO68" s="145" t="s">
        <v>937</v>
      </c>
      <c r="AP68" s="145" t="s">
        <v>1316</v>
      </c>
      <c r="AQ68" s="145" t="s">
        <v>913</v>
      </c>
      <c r="AR68" s="145" t="s">
        <v>1207</v>
      </c>
      <c r="AS68" s="145" t="s">
        <v>1071</v>
      </c>
      <c r="AT68" s="145" t="s">
        <v>1630</v>
      </c>
      <c r="AU68" s="145" t="s">
        <v>1631</v>
      </c>
      <c r="AV68" s="145" t="s">
        <v>943</v>
      </c>
      <c r="AW68" s="145" t="s">
        <v>962</v>
      </c>
      <c r="AX68" s="145" t="s">
        <v>876</v>
      </c>
      <c r="AY68" s="145" t="s">
        <v>897</v>
      </c>
      <c r="AZ68" s="145" t="s">
        <v>1014</v>
      </c>
      <c r="BA68" s="145" t="s">
        <v>872</v>
      </c>
      <c r="BB68" s="145" t="s">
        <v>889</v>
      </c>
      <c r="BC68" s="145" t="s">
        <v>877</v>
      </c>
      <c r="BD68" s="145" t="s">
        <v>890</v>
      </c>
      <c r="BE68" s="145" t="s">
        <v>992</v>
      </c>
      <c r="BF68" s="145" t="s">
        <v>892</v>
      </c>
      <c r="BG68" s="145" t="s">
        <v>890</v>
      </c>
      <c r="BH68" s="145" t="s">
        <v>892</v>
      </c>
      <c r="BI68" s="145" t="s">
        <v>1031</v>
      </c>
      <c r="BJ68" s="145" t="s">
        <v>890</v>
      </c>
      <c r="BK68" s="145" t="s">
        <v>1171</v>
      </c>
      <c r="BL68" s="145" t="s">
        <v>945</v>
      </c>
      <c r="BM68" s="145" t="s">
        <v>1257</v>
      </c>
      <c r="BN68" s="145" t="s">
        <v>877</v>
      </c>
      <c r="BO68" s="145" t="s">
        <v>897</v>
      </c>
      <c r="BP68" s="145" t="s">
        <v>901</v>
      </c>
      <c r="BQ68" s="145" t="s">
        <v>1244</v>
      </c>
      <c r="BR68" s="145" t="s">
        <v>1632</v>
      </c>
      <c r="BS68" s="145" t="s">
        <v>877</v>
      </c>
      <c r="BT68" s="145" t="s">
        <v>901</v>
      </c>
      <c r="BU68" s="145" t="s">
        <v>888</v>
      </c>
      <c r="BV68" s="145" t="s">
        <v>1092</v>
      </c>
      <c r="BW68" s="145" t="s">
        <v>903</v>
      </c>
      <c r="BX68" s="145" t="s">
        <v>901</v>
      </c>
      <c r="BY68" s="145">
        <f t="shared" si="3"/>
        <v>1.6</v>
      </c>
      <c r="BZ68" s="145">
        <f t="shared" si="4"/>
        <v>7.22</v>
      </c>
      <c r="CA68" s="145">
        <f t="shared" si="5"/>
        <v>10.187000000000001</v>
      </c>
    </row>
    <row r="69" spans="1:79" ht="35.4" thickBot="1" x14ac:dyDescent="0.35">
      <c r="A69" s="15" t="s">
        <v>323</v>
      </c>
      <c r="B69" s="15" t="s">
        <v>241</v>
      </c>
      <c r="C69" s="14">
        <v>42628</v>
      </c>
      <c r="D69" s="15" t="s">
        <v>240</v>
      </c>
      <c r="E69" s="15" t="s">
        <v>242</v>
      </c>
      <c r="F69" s="15" t="s">
        <v>413</v>
      </c>
      <c r="G69" s="68">
        <v>594935</v>
      </c>
      <c r="H69" s="68">
        <v>6802442</v>
      </c>
      <c r="I69" s="68">
        <v>1236</v>
      </c>
      <c r="J69" s="15" t="s">
        <v>275</v>
      </c>
      <c r="K69" s="15"/>
      <c r="L69" s="15">
        <v>0.12</v>
      </c>
      <c r="M69" s="15" t="s">
        <v>305</v>
      </c>
      <c r="N69" s="15" t="s">
        <v>238</v>
      </c>
      <c r="O69" s="15">
        <v>1</v>
      </c>
      <c r="P69" s="15" t="s">
        <v>332</v>
      </c>
      <c r="Q69" s="15" t="s">
        <v>359</v>
      </c>
      <c r="R69" s="15" t="s">
        <v>352</v>
      </c>
      <c r="S69" s="50" t="s">
        <v>447</v>
      </c>
      <c r="T69" s="15">
        <v>1531020</v>
      </c>
      <c r="U69" s="144" t="s">
        <v>323</v>
      </c>
      <c r="V69" s="144" t="s">
        <v>64</v>
      </c>
      <c r="W69" s="144" t="s">
        <v>860</v>
      </c>
      <c r="X69" s="145" t="s">
        <v>873</v>
      </c>
      <c r="Y69" s="145" t="s">
        <v>1191</v>
      </c>
      <c r="Z69" s="145" t="s">
        <v>985</v>
      </c>
      <c r="AA69" s="145" t="s">
        <v>1120</v>
      </c>
      <c r="AB69" s="145" t="s">
        <v>1155</v>
      </c>
      <c r="AC69" s="145" t="s">
        <v>1201</v>
      </c>
      <c r="AD69" s="145" t="s">
        <v>1152</v>
      </c>
      <c r="AE69" s="145" t="s">
        <v>1307</v>
      </c>
      <c r="AF69" s="145" t="s">
        <v>1383</v>
      </c>
      <c r="AG69" s="145" t="s">
        <v>870</v>
      </c>
      <c r="AH69" s="145" t="s">
        <v>871</v>
      </c>
      <c r="AI69" s="145" t="s">
        <v>872</v>
      </c>
      <c r="AJ69" s="145" t="s">
        <v>895</v>
      </c>
      <c r="AK69" s="145" t="s">
        <v>1633</v>
      </c>
      <c r="AL69" s="145" t="s">
        <v>871</v>
      </c>
      <c r="AM69" s="145" t="s">
        <v>875</v>
      </c>
      <c r="AN69" s="145" t="s">
        <v>877</v>
      </c>
      <c r="AO69" s="145" t="s">
        <v>903</v>
      </c>
      <c r="AP69" s="145" t="s">
        <v>979</v>
      </c>
      <c r="AQ69" s="145" t="s">
        <v>894</v>
      </c>
      <c r="AR69" s="145" t="s">
        <v>1294</v>
      </c>
      <c r="AS69" s="145" t="s">
        <v>1261</v>
      </c>
      <c r="AT69" s="145" t="s">
        <v>1551</v>
      </c>
      <c r="AU69" s="145" t="s">
        <v>1634</v>
      </c>
      <c r="AV69" s="145" t="s">
        <v>992</v>
      </c>
      <c r="AW69" s="145" t="s">
        <v>919</v>
      </c>
      <c r="AX69" s="145" t="s">
        <v>875</v>
      </c>
      <c r="AY69" s="145" t="s">
        <v>897</v>
      </c>
      <c r="AZ69" s="145" t="s">
        <v>920</v>
      </c>
      <c r="BA69" s="145" t="s">
        <v>888</v>
      </c>
      <c r="BB69" s="145" t="s">
        <v>889</v>
      </c>
      <c r="BC69" s="145" t="s">
        <v>877</v>
      </c>
      <c r="BD69" s="145" t="s">
        <v>1035</v>
      </c>
      <c r="BE69" s="145" t="s">
        <v>874</v>
      </c>
      <c r="BF69" s="145" t="s">
        <v>872</v>
      </c>
      <c r="BG69" s="145" t="s">
        <v>877</v>
      </c>
      <c r="BH69" s="145" t="s">
        <v>872</v>
      </c>
      <c r="BI69" s="145" t="s">
        <v>964</v>
      </c>
      <c r="BJ69" s="145" t="s">
        <v>871</v>
      </c>
      <c r="BK69" s="145" t="s">
        <v>1171</v>
      </c>
      <c r="BL69" s="145" t="s">
        <v>888</v>
      </c>
      <c r="BM69" s="145" t="s">
        <v>903</v>
      </c>
      <c r="BN69" s="145" t="s">
        <v>871</v>
      </c>
      <c r="BO69" s="145" t="s">
        <v>897</v>
      </c>
      <c r="BP69" s="145" t="s">
        <v>1226</v>
      </c>
      <c r="BQ69" s="145" t="s">
        <v>1343</v>
      </c>
      <c r="BR69" s="145" t="s">
        <v>1119</v>
      </c>
      <c r="BS69" s="145" t="s">
        <v>877</v>
      </c>
      <c r="BT69" s="145" t="s">
        <v>901</v>
      </c>
      <c r="BU69" s="145" t="s">
        <v>888</v>
      </c>
      <c r="BV69" s="145" t="s">
        <v>870</v>
      </c>
      <c r="BW69" s="145" t="s">
        <v>903</v>
      </c>
      <c r="BX69" s="145" t="s">
        <v>901</v>
      </c>
      <c r="BY69" s="145">
        <f t="shared" si="3"/>
        <v>1.6</v>
      </c>
      <c r="BZ69" s="145">
        <f t="shared" si="4"/>
        <v>5.0600000000000005</v>
      </c>
      <c r="CA69" s="145">
        <f t="shared" si="5"/>
        <v>9.6250000000000018</v>
      </c>
    </row>
    <row r="70" spans="1:79" ht="35.4" thickBot="1" x14ac:dyDescent="0.35">
      <c r="A70" s="15" t="s">
        <v>324</v>
      </c>
      <c r="B70" s="15" t="s">
        <v>241</v>
      </c>
      <c r="C70" s="14">
        <v>42628</v>
      </c>
      <c r="D70" s="15" t="s">
        <v>240</v>
      </c>
      <c r="E70" s="15" t="s">
        <v>242</v>
      </c>
      <c r="F70" s="15" t="s">
        <v>411</v>
      </c>
      <c r="G70" s="68">
        <v>594916</v>
      </c>
      <c r="H70" s="68">
        <v>6802402</v>
      </c>
      <c r="I70" s="68">
        <v>1235</v>
      </c>
      <c r="J70" s="15" t="s">
        <v>275</v>
      </c>
      <c r="K70" s="15"/>
      <c r="L70" s="15">
        <v>0.12</v>
      </c>
      <c r="M70" s="15" t="s">
        <v>305</v>
      </c>
      <c r="N70" s="15" t="s">
        <v>238</v>
      </c>
      <c r="O70" s="15">
        <v>1</v>
      </c>
      <c r="P70" s="15" t="s">
        <v>332</v>
      </c>
      <c r="Q70" s="15" t="s">
        <v>375</v>
      </c>
      <c r="R70" s="15" t="s">
        <v>352</v>
      </c>
      <c r="S70" s="50" t="s">
        <v>448</v>
      </c>
      <c r="T70" s="15" t="s">
        <v>379</v>
      </c>
      <c r="U70" s="144" t="s">
        <v>324</v>
      </c>
      <c r="V70" s="144" t="s">
        <v>64</v>
      </c>
      <c r="W70" s="144" t="s">
        <v>860</v>
      </c>
      <c r="X70" s="145" t="s">
        <v>945</v>
      </c>
      <c r="Y70" s="145" t="s">
        <v>1635</v>
      </c>
      <c r="Z70" s="145" t="s">
        <v>887</v>
      </c>
      <c r="AA70" s="145" t="s">
        <v>1636</v>
      </c>
      <c r="AB70" s="145" t="s">
        <v>1155</v>
      </c>
      <c r="AC70" s="145" t="s">
        <v>903</v>
      </c>
      <c r="AD70" s="145" t="s">
        <v>1202</v>
      </c>
      <c r="AE70" s="145" t="s">
        <v>1262</v>
      </c>
      <c r="AF70" s="145" t="s">
        <v>1311</v>
      </c>
      <c r="AG70" s="145" t="s">
        <v>872</v>
      </c>
      <c r="AH70" s="145" t="s">
        <v>890</v>
      </c>
      <c r="AI70" s="145" t="s">
        <v>872</v>
      </c>
      <c r="AJ70" s="145" t="s">
        <v>875</v>
      </c>
      <c r="AK70" s="145" t="s">
        <v>1637</v>
      </c>
      <c r="AL70" s="145" t="s">
        <v>871</v>
      </c>
      <c r="AM70" s="145" t="s">
        <v>875</v>
      </c>
      <c r="AN70" s="145" t="s">
        <v>877</v>
      </c>
      <c r="AO70" s="145" t="s">
        <v>903</v>
      </c>
      <c r="AP70" s="145" t="s">
        <v>954</v>
      </c>
      <c r="AQ70" s="145" t="s">
        <v>1626</v>
      </c>
      <c r="AR70" s="145" t="s">
        <v>1160</v>
      </c>
      <c r="AS70" s="145" t="s">
        <v>1122</v>
      </c>
      <c r="AT70" s="145" t="s">
        <v>1532</v>
      </c>
      <c r="AU70" s="145" t="s">
        <v>1638</v>
      </c>
      <c r="AV70" s="145" t="s">
        <v>1064</v>
      </c>
      <c r="AW70" s="145" t="s">
        <v>1108</v>
      </c>
      <c r="AX70" s="145" t="s">
        <v>890</v>
      </c>
      <c r="AY70" s="145" t="s">
        <v>897</v>
      </c>
      <c r="AZ70" s="145" t="s">
        <v>960</v>
      </c>
      <c r="BA70" s="145" t="s">
        <v>888</v>
      </c>
      <c r="BB70" s="145" t="s">
        <v>870</v>
      </c>
      <c r="BC70" s="145" t="s">
        <v>877</v>
      </c>
      <c r="BD70" s="145" t="s">
        <v>1035</v>
      </c>
      <c r="BE70" s="145" t="s">
        <v>1176</v>
      </c>
      <c r="BF70" s="145" t="s">
        <v>872</v>
      </c>
      <c r="BG70" s="145" t="s">
        <v>877</v>
      </c>
      <c r="BH70" s="145" t="s">
        <v>888</v>
      </c>
      <c r="BI70" s="145" t="s">
        <v>1016</v>
      </c>
      <c r="BJ70" s="145" t="s">
        <v>890</v>
      </c>
      <c r="BK70" s="145" t="s">
        <v>1185</v>
      </c>
      <c r="BL70" s="145" t="s">
        <v>890</v>
      </c>
      <c r="BM70" s="145" t="s">
        <v>912</v>
      </c>
      <c r="BN70" s="145" t="s">
        <v>877</v>
      </c>
      <c r="BO70" s="145" t="s">
        <v>1123</v>
      </c>
      <c r="BP70" s="145" t="s">
        <v>1407</v>
      </c>
      <c r="BQ70" s="145" t="s">
        <v>1639</v>
      </c>
      <c r="BR70" s="145" t="s">
        <v>1000</v>
      </c>
      <c r="BS70" s="145" t="s">
        <v>877</v>
      </c>
      <c r="BT70" s="145" t="s">
        <v>901</v>
      </c>
      <c r="BU70" s="145" t="s">
        <v>888</v>
      </c>
      <c r="BV70" s="145" t="s">
        <v>971</v>
      </c>
      <c r="BW70" s="145" t="s">
        <v>903</v>
      </c>
      <c r="BX70" s="145" t="s">
        <v>901</v>
      </c>
      <c r="BY70" s="145">
        <f t="shared" si="3"/>
        <v>1.6</v>
      </c>
      <c r="BZ70" s="145">
        <f t="shared" si="4"/>
        <v>4.72</v>
      </c>
      <c r="CA70" s="145">
        <f t="shared" si="5"/>
        <v>8.2850000000000001</v>
      </c>
    </row>
    <row r="71" spans="1:79" ht="35.4" thickBot="1" x14ac:dyDescent="0.35">
      <c r="A71" s="15" t="s">
        <v>325</v>
      </c>
      <c r="B71" s="15" t="s">
        <v>241</v>
      </c>
      <c r="C71" s="14">
        <v>42628</v>
      </c>
      <c r="D71" s="15" t="s">
        <v>240</v>
      </c>
      <c r="E71" s="15" t="s">
        <v>242</v>
      </c>
      <c r="F71" s="15" t="s">
        <v>414</v>
      </c>
      <c r="G71" s="68">
        <v>594877</v>
      </c>
      <c r="H71" s="68">
        <v>6802360</v>
      </c>
      <c r="I71" s="68">
        <v>1235</v>
      </c>
      <c r="J71" s="15" t="s">
        <v>275</v>
      </c>
      <c r="K71" s="15"/>
      <c r="L71" s="15">
        <v>0.1</v>
      </c>
      <c r="M71" s="15" t="s">
        <v>305</v>
      </c>
      <c r="N71" s="15" t="s">
        <v>238</v>
      </c>
      <c r="O71" s="15">
        <v>1</v>
      </c>
      <c r="P71" s="15" t="s">
        <v>332</v>
      </c>
      <c r="Q71" s="15" t="s">
        <v>359</v>
      </c>
      <c r="R71" s="15" t="s">
        <v>352</v>
      </c>
      <c r="S71" s="50" t="s">
        <v>433</v>
      </c>
      <c r="T71" s="15" t="s">
        <v>379</v>
      </c>
      <c r="U71" s="144" t="s">
        <v>325</v>
      </c>
      <c r="V71" s="144" t="s">
        <v>64</v>
      </c>
      <c r="W71" s="144" t="s">
        <v>860</v>
      </c>
      <c r="X71" s="145" t="s">
        <v>945</v>
      </c>
      <c r="Y71" s="145" t="s">
        <v>1640</v>
      </c>
      <c r="Z71" s="145" t="s">
        <v>1226</v>
      </c>
      <c r="AA71" s="145" t="s">
        <v>1641</v>
      </c>
      <c r="AB71" s="145" t="s">
        <v>1336</v>
      </c>
      <c r="AC71" s="145" t="s">
        <v>912</v>
      </c>
      <c r="AD71" s="145" t="s">
        <v>1290</v>
      </c>
      <c r="AE71" s="145" t="s">
        <v>1642</v>
      </c>
      <c r="AF71" s="145" t="s">
        <v>1431</v>
      </c>
      <c r="AG71" s="145" t="s">
        <v>892</v>
      </c>
      <c r="AH71" s="145" t="s">
        <v>890</v>
      </c>
      <c r="AI71" s="145" t="s">
        <v>872</v>
      </c>
      <c r="AJ71" s="145" t="s">
        <v>875</v>
      </c>
      <c r="AK71" s="145" t="s">
        <v>1643</v>
      </c>
      <c r="AL71" s="145" t="s">
        <v>871</v>
      </c>
      <c r="AM71" s="145" t="s">
        <v>875</v>
      </c>
      <c r="AN71" s="145" t="s">
        <v>877</v>
      </c>
      <c r="AO71" s="145" t="s">
        <v>903</v>
      </c>
      <c r="AP71" s="145" t="s">
        <v>1413</v>
      </c>
      <c r="AQ71" s="145" t="s">
        <v>989</v>
      </c>
      <c r="AR71" s="145" t="s">
        <v>1226</v>
      </c>
      <c r="AS71" s="145" t="s">
        <v>878</v>
      </c>
      <c r="AT71" s="145" t="s">
        <v>1536</v>
      </c>
      <c r="AU71" s="145" t="s">
        <v>1644</v>
      </c>
      <c r="AV71" s="145" t="s">
        <v>1064</v>
      </c>
      <c r="AW71" s="145" t="s">
        <v>919</v>
      </c>
      <c r="AX71" s="145" t="s">
        <v>890</v>
      </c>
      <c r="AY71" s="145" t="s">
        <v>897</v>
      </c>
      <c r="AZ71" s="145" t="s">
        <v>1407</v>
      </c>
      <c r="BA71" s="145" t="s">
        <v>888</v>
      </c>
      <c r="BB71" s="145" t="s">
        <v>870</v>
      </c>
      <c r="BC71" s="145" t="s">
        <v>877</v>
      </c>
      <c r="BD71" s="145" t="s">
        <v>890</v>
      </c>
      <c r="BE71" s="145" t="s">
        <v>984</v>
      </c>
      <c r="BF71" s="145" t="s">
        <v>892</v>
      </c>
      <c r="BG71" s="145" t="s">
        <v>877</v>
      </c>
      <c r="BH71" s="145" t="s">
        <v>888</v>
      </c>
      <c r="BI71" s="145" t="s">
        <v>1048</v>
      </c>
      <c r="BJ71" s="145" t="s">
        <v>890</v>
      </c>
      <c r="BK71" s="145" t="s">
        <v>1239</v>
      </c>
      <c r="BL71" s="145" t="s">
        <v>890</v>
      </c>
      <c r="BM71" s="145" t="s">
        <v>1257</v>
      </c>
      <c r="BN71" s="145" t="s">
        <v>877</v>
      </c>
      <c r="BO71" s="145" t="s">
        <v>1123</v>
      </c>
      <c r="BP71" s="145" t="s">
        <v>1054</v>
      </c>
      <c r="BQ71" s="145" t="s">
        <v>1645</v>
      </c>
      <c r="BR71" s="145" t="s">
        <v>1094</v>
      </c>
      <c r="BS71" s="145" t="s">
        <v>877</v>
      </c>
      <c r="BT71" s="145" t="s">
        <v>901</v>
      </c>
      <c r="BU71" s="145" t="s">
        <v>888</v>
      </c>
      <c r="BV71" s="145" t="s">
        <v>905</v>
      </c>
      <c r="BW71" s="145" t="s">
        <v>903</v>
      </c>
      <c r="BX71" s="145" t="s">
        <v>901</v>
      </c>
      <c r="BY71" s="145">
        <f t="shared" si="3"/>
        <v>1.6</v>
      </c>
      <c r="BZ71" s="145">
        <f t="shared" si="4"/>
        <v>5.0299999999999994</v>
      </c>
      <c r="CA71" s="145">
        <f t="shared" si="5"/>
        <v>9.1960000000000015</v>
      </c>
    </row>
    <row r="72" spans="1:79" ht="35.4" thickBot="1" x14ac:dyDescent="0.35">
      <c r="A72" s="15" t="s">
        <v>326</v>
      </c>
      <c r="B72" s="15" t="s">
        <v>241</v>
      </c>
      <c r="C72" s="14">
        <v>42628</v>
      </c>
      <c r="D72" s="15" t="s">
        <v>240</v>
      </c>
      <c r="E72" s="15" t="s">
        <v>242</v>
      </c>
      <c r="F72" s="15" t="s">
        <v>415</v>
      </c>
      <c r="G72" s="68">
        <v>594848</v>
      </c>
      <c r="H72" s="68">
        <v>6802336</v>
      </c>
      <c r="I72" s="68">
        <v>1235</v>
      </c>
      <c r="J72" s="15" t="s">
        <v>275</v>
      </c>
      <c r="K72" s="15"/>
      <c r="L72" s="15"/>
      <c r="M72" s="15"/>
      <c r="N72" s="15" t="s">
        <v>238</v>
      </c>
      <c r="O72" s="15">
        <v>1</v>
      </c>
      <c r="P72" s="15" t="s">
        <v>332</v>
      </c>
      <c r="Q72" s="15" t="s">
        <v>359</v>
      </c>
      <c r="R72" s="15" t="s">
        <v>352</v>
      </c>
      <c r="S72" s="50" t="s">
        <v>433</v>
      </c>
      <c r="T72" s="15" t="s">
        <v>379</v>
      </c>
      <c r="U72" s="144" t="s">
        <v>326</v>
      </c>
      <c r="V72" s="144" t="s">
        <v>64</v>
      </c>
      <c r="W72" s="144" t="s">
        <v>860</v>
      </c>
      <c r="X72" s="145" t="s">
        <v>873</v>
      </c>
      <c r="Y72" s="145" t="s">
        <v>1646</v>
      </c>
      <c r="Z72" s="145" t="s">
        <v>889</v>
      </c>
      <c r="AA72" s="145" t="s">
        <v>1647</v>
      </c>
      <c r="AB72" s="145" t="s">
        <v>1336</v>
      </c>
      <c r="AC72" s="145" t="s">
        <v>1201</v>
      </c>
      <c r="AD72" s="145" t="s">
        <v>901</v>
      </c>
      <c r="AE72" s="145" t="s">
        <v>1582</v>
      </c>
      <c r="AF72" s="145" t="s">
        <v>1648</v>
      </c>
      <c r="AG72" s="145" t="s">
        <v>889</v>
      </c>
      <c r="AH72" s="145" t="s">
        <v>871</v>
      </c>
      <c r="AI72" s="145" t="s">
        <v>872</v>
      </c>
      <c r="AJ72" s="145" t="s">
        <v>895</v>
      </c>
      <c r="AK72" s="145" t="s">
        <v>1649</v>
      </c>
      <c r="AL72" s="145" t="s">
        <v>871</v>
      </c>
      <c r="AM72" s="145" t="s">
        <v>888</v>
      </c>
      <c r="AN72" s="145" t="s">
        <v>877</v>
      </c>
      <c r="AO72" s="145" t="s">
        <v>903</v>
      </c>
      <c r="AP72" s="145" t="s">
        <v>1009</v>
      </c>
      <c r="AQ72" s="145" t="s">
        <v>890</v>
      </c>
      <c r="AR72" s="145" t="s">
        <v>985</v>
      </c>
      <c r="AS72" s="145" t="s">
        <v>931</v>
      </c>
      <c r="AT72" s="145" t="s">
        <v>895</v>
      </c>
      <c r="AU72" s="145" t="s">
        <v>1650</v>
      </c>
      <c r="AV72" s="145" t="s">
        <v>921</v>
      </c>
      <c r="AW72" s="145" t="s">
        <v>919</v>
      </c>
      <c r="AX72" s="145" t="s">
        <v>871</v>
      </c>
      <c r="AY72" s="145" t="s">
        <v>897</v>
      </c>
      <c r="AZ72" s="145" t="s">
        <v>1214</v>
      </c>
      <c r="BA72" s="145" t="s">
        <v>888</v>
      </c>
      <c r="BB72" s="145" t="s">
        <v>889</v>
      </c>
      <c r="BC72" s="145" t="s">
        <v>877</v>
      </c>
      <c r="BD72" s="145" t="s">
        <v>1035</v>
      </c>
      <c r="BE72" s="145" t="s">
        <v>884</v>
      </c>
      <c r="BF72" s="145" t="s">
        <v>892</v>
      </c>
      <c r="BG72" s="145" t="s">
        <v>877</v>
      </c>
      <c r="BH72" s="145" t="s">
        <v>872</v>
      </c>
      <c r="BI72" s="145" t="s">
        <v>888</v>
      </c>
      <c r="BJ72" s="145" t="s">
        <v>890</v>
      </c>
      <c r="BK72" s="145" t="s">
        <v>922</v>
      </c>
      <c r="BL72" s="145" t="s">
        <v>875</v>
      </c>
      <c r="BM72" s="145" t="s">
        <v>1193</v>
      </c>
      <c r="BN72" s="145" t="s">
        <v>877</v>
      </c>
      <c r="BO72" s="145" t="s">
        <v>1482</v>
      </c>
      <c r="BP72" s="145" t="s">
        <v>1202</v>
      </c>
      <c r="BQ72" s="145" t="s">
        <v>1651</v>
      </c>
      <c r="BR72" s="145" t="s">
        <v>1159</v>
      </c>
      <c r="BS72" s="145" t="s">
        <v>877</v>
      </c>
      <c r="BT72" s="145" t="s">
        <v>901</v>
      </c>
      <c r="BU72" s="145" t="s">
        <v>888</v>
      </c>
      <c r="BV72" s="145" t="s">
        <v>1228</v>
      </c>
      <c r="BW72" s="145" t="s">
        <v>903</v>
      </c>
      <c r="BX72" s="145" t="s">
        <v>901</v>
      </c>
      <c r="BY72" s="145">
        <f t="shared" si="3"/>
        <v>1.6</v>
      </c>
      <c r="BZ72" s="145">
        <f t="shared" si="4"/>
        <v>5.2200000000000006</v>
      </c>
      <c r="CA72" s="145">
        <f t="shared" si="5"/>
        <v>9.0869999999999997</v>
      </c>
    </row>
    <row r="73" spans="1:79" ht="35.4" thickBot="1" x14ac:dyDescent="0.35">
      <c r="A73" s="15" t="s">
        <v>327</v>
      </c>
      <c r="B73" s="15" t="s">
        <v>241</v>
      </c>
      <c r="C73" s="14">
        <v>42628</v>
      </c>
      <c r="D73" s="15" t="s">
        <v>240</v>
      </c>
      <c r="E73" s="15" t="s">
        <v>242</v>
      </c>
      <c r="F73" s="15" t="s">
        <v>416</v>
      </c>
      <c r="G73" s="68">
        <v>594806</v>
      </c>
      <c r="H73" s="68">
        <v>6802283</v>
      </c>
      <c r="I73" s="68">
        <v>1235</v>
      </c>
      <c r="J73" s="15" t="s">
        <v>275</v>
      </c>
      <c r="K73" s="50" t="s">
        <v>449</v>
      </c>
      <c r="L73" s="15">
        <v>0.1</v>
      </c>
      <c r="M73" s="15" t="s">
        <v>305</v>
      </c>
      <c r="N73" s="15" t="s">
        <v>238</v>
      </c>
      <c r="O73" s="15">
        <v>1</v>
      </c>
      <c r="P73" s="15" t="s">
        <v>332</v>
      </c>
      <c r="Q73" s="15" t="s">
        <v>359</v>
      </c>
      <c r="R73" s="15" t="s">
        <v>352</v>
      </c>
      <c r="S73" s="50" t="s">
        <v>445</v>
      </c>
      <c r="T73" s="15">
        <v>1531022</v>
      </c>
      <c r="U73" s="144" t="s">
        <v>327</v>
      </c>
      <c r="V73" s="144" t="s">
        <v>64</v>
      </c>
      <c r="W73" s="144" t="s">
        <v>860</v>
      </c>
      <c r="X73" s="145" t="s">
        <v>873</v>
      </c>
      <c r="Y73" s="145" t="s">
        <v>1652</v>
      </c>
      <c r="Z73" s="145" t="s">
        <v>1228</v>
      </c>
      <c r="AA73" s="145" t="s">
        <v>1653</v>
      </c>
      <c r="AB73" s="145" t="s">
        <v>1209</v>
      </c>
      <c r="AC73" s="145" t="s">
        <v>924</v>
      </c>
      <c r="AD73" s="145" t="s">
        <v>1152</v>
      </c>
      <c r="AE73" s="145" t="s">
        <v>1654</v>
      </c>
      <c r="AF73" s="145" t="s">
        <v>873</v>
      </c>
      <c r="AG73" s="145" t="s">
        <v>892</v>
      </c>
      <c r="AH73" s="145" t="s">
        <v>890</v>
      </c>
      <c r="AI73" s="145" t="s">
        <v>872</v>
      </c>
      <c r="AJ73" s="145" t="s">
        <v>895</v>
      </c>
      <c r="AK73" s="145" t="s">
        <v>1655</v>
      </c>
      <c r="AL73" s="145" t="s">
        <v>890</v>
      </c>
      <c r="AM73" s="145" t="s">
        <v>888</v>
      </c>
      <c r="AN73" s="145" t="s">
        <v>877</v>
      </c>
      <c r="AO73" s="145" t="s">
        <v>878</v>
      </c>
      <c r="AP73" s="145" t="s">
        <v>997</v>
      </c>
      <c r="AQ73" s="145" t="s">
        <v>880</v>
      </c>
      <c r="AR73" s="145" t="s">
        <v>985</v>
      </c>
      <c r="AS73" s="145" t="s">
        <v>1261</v>
      </c>
      <c r="AT73" s="145" t="s">
        <v>1031</v>
      </c>
      <c r="AU73" s="145" t="s">
        <v>1656</v>
      </c>
      <c r="AV73" s="145" t="s">
        <v>1176</v>
      </c>
      <c r="AW73" s="145" t="s">
        <v>970</v>
      </c>
      <c r="AX73" s="145" t="s">
        <v>871</v>
      </c>
      <c r="AY73" s="145" t="s">
        <v>897</v>
      </c>
      <c r="AZ73" s="145" t="s">
        <v>1160</v>
      </c>
      <c r="BA73" s="145" t="s">
        <v>888</v>
      </c>
      <c r="BB73" s="145" t="s">
        <v>870</v>
      </c>
      <c r="BC73" s="145" t="s">
        <v>877</v>
      </c>
      <c r="BD73" s="145" t="s">
        <v>1035</v>
      </c>
      <c r="BE73" s="145" t="s">
        <v>1276</v>
      </c>
      <c r="BF73" s="145" t="s">
        <v>892</v>
      </c>
      <c r="BG73" s="145" t="s">
        <v>877</v>
      </c>
      <c r="BH73" s="145" t="s">
        <v>888</v>
      </c>
      <c r="BI73" s="145" t="s">
        <v>1562</v>
      </c>
      <c r="BJ73" s="145" t="s">
        <v>871</v>
      </c>
      <c r="BK73" s="145" t="s">
        <v>1265</v>
      </c>
      <c r="BL73" s="145" t="s">
        <v>875</v>
      </c>
      <c r="BM73" s="145" t="s">
        <v>866</v>
      </c>
      <c r="BN73" s="145" t="s">
        <v>877</v>
      </c>
      <c r="BO73" s="145" t="s">
        <v>1123</v>
      </c>
      <c r="BP73" s="145" t="s">
        <v>1157</v>
      </c>
      <c r="BQ73" s="145" t="s">
        <v>1657</v>
      </c>
      <c r="BR73" s="145" t="s">
        <v>1081</v>
      </c>
      <c r="BS73" s="145" t="s">
        <v>877</v>
      </c>
      <c r="BT73" s="145" t="s">
        <v>901</v>
      </c>
      <c r="BU73" s="145" t="s">
        <v>888</v>
      </c>
      <c r="BV73" s="145" t="s">
        <v>1160</v>
      </c>
      <c r="BW73" s="145" t="s">
        <v>903</v>
      </c>
      <c r="BX73" s="145" t="s">
        <v>901</v>
      </c>
      <c r="BY73" s="145">
        <f t="shared" si="3"/>
        <v>1.6</v>
      </c>
      <c r="BZ73" s="145">
        <f t="shared" si="4"/>
        <v>5.6400000000000006</v>
      </c>
      <c r="CA73" s="145">
        <f t="shared" si="5"/>
        <v>11.420000000000002</v>
      </c>
    </row>
    <row r="74" spans="1:79" ht="35.4" thickBot="1" x14ac:dyDescent="0.35">
      <c r="A74" s="15" t="s">
        <v>328</v>
      </c>
      <c r="B74" s="15" t="s">
        <v>241</v>
      </c>
      <c r="C74" s="14">
        <v>42628</v>
      </c>
      <c r="D74" s="15" t="s">
        <v>240</v>
      </c>
      <c r="E74" s="15" t="s">
        <v>242</v>
      </c>
      <c r="F74" s="15" t="s">
        <v>417</v>
      </c>
      <c r="G74" s="68">
        <v>594775</v>
      </c>
      <c r="H74" s="68">
        <v>6802241</v>
      </c>
      <c r="I74" s="68">
        <v>1237</v>
      </c>
      <c r="J74" s="15" t="s">
        <v>275</v>
      </c>
      <c r="K74" s="15"/>
      <c r="L74" s="15">
        <v>0.15</v>
      </c>
      <c r="M74" s="15" t="s">
        <v>305</v>
      </c>
      <c r="N74" s="15" t="s">
        <v>238</v>
      </c>
      <c r="O74" s="15">
        <v>1</v>
      </c>
      <c r="P74" s="15" t="s">
        <v>332</v>
      </c>
      <c r="Q74" s="15" t="s">
        <v>375</v>
      </c>
      <c r="R74" s="15" t="s">
        <v>352</v>
      </c>
      <c r="S74" s="50" t="s">
        <v>451</v>
      </c>
      <c r="T74" s="15" t="s">
        <v>379</v>
      </c>
      <c r="U74" s="144" t="s">
        <v>328</v>
      </c>
      <c r="V74" s="144" t="s">
        <v>64</v>
      </c>
      <c r="W74" s="144" t="s">
        <v>860</v>
      </c>
      <c r="X74" s="145" t="s">
        <v>872</v>
      </c>
      <c r="Y74" s="145" t="s">
        <v>1658</v>
      </c>
      <c r="Z74" s="145" t="s">
        <v>898</v>
      </c>
      <c r="AA74" s="145" t="s">
        <v>1659</v>
      </c>
      <c r="AB74" s="145" t="s">
        <v>1163</v>
      </c>
      <c r="AC74" s="145" t="s">
        <v>1201</v>
      </c>
      <c r="AD74" s="145" t="s">
        <v>1219</v>
      </c>
      <c r="AE74" s="145" t="s">
        <v>1148</v>
      </c>
      <c r="AF74" s="145" t="s">
        <v>1383</v>
      </c>
      <c r="AG74" s="145" t="s">
        <v>889</v>
      </c>
      <c r="AH74" s="145" t="s">
        <v>871</v>
      </c>
      <c r="AI74" s="145" t="s">
        <v>872</v>
      </c>
      <c r="AJ74" s="145" t="s">
        <v>876</v>
      </c>
      <c r="AK74" s="145" t="s">
        <v>1660</v>
      </c>
      <c r="AL74" s="145" t="s">
        <v>875</v>
      </c>
      <c r="AM74" s="145" t="s">
        <v>888</v>
      </c>
      <c r="AN74" s="145" t="s">
        <v>877</v>
      </c>
      <c r="AO74" s="145" t="s">
        <v>878</v>
      </c>
      <c r="AP74" s="145" t="s">
        <v>1309</v>
      </c>
      <c r="AQ74" s="145" t="s">
        <v>1187</v>
      </c>
      <c r="AR74" s="145" t="s">
        <v>1152</v>
      </c>
      <c r="AS74" s="145" t="s">
        <v>946</v>
      </c>
      <c r="AT74" s="145" t="s">
        <v>1431</v>
      </c>
      <c r="AU74" s="145" t="s">
        <v>1606</v>
      </c>
      <c r="AV74" s="145" t="s">
        <v>1559</v>
      </c>
      <c r="AW74" s="145" t="s">
        <v>919</v>
      </c>
      <c r="AX74" s="145" t="s">
        <v>875</v>
      </c>
      <c r="AY74" s="145" t="s">
        <v>897</v>
      </c>
      <c r="AZ74" s="145" t="s">
        <v>872</v>
      </c>
      <c r="BA74" s="145" t="s">
        <v>888</v>
      </c>
      <c r="BB74" s="145" t="s">
        <v>889</v>
      </c>
      <c r="BC74" s="145" t="s">
        <v>877</v>
      </c>
      <c r="BD74" s="145" t="s">
        <v>890</v>
      </c>
      <c r="BE74" s="145" t="s">
        <v>891</v>
      </c>
      <c r="BF74" s="145" t="s">
        <v>872</v>
      </c>
      <c r="BG74" s="145" t="s">
        <v>877</v>
      </c>
      <c r="BH74" s="145" t="s">
        <v>872</v>
      </c>
      <c r="BI74" s="145" t="s">
        <v>1200</v>
      </c>
      <c r="BJ74" s="145" t="s">
        <v>890</v>
      </c>
      <c r="BK74" s="145" t="s">
        <v>1171</v>
      </c>
      <c r="BL74" s="145" t="s">
        <v>871</v>
      </c>
      <c r="BM74" s="145" t="s">
        <v>903</v>
      </c>
      <c r="BN74" s="145" t="s">
        <v>877</v>
      </c>
      <c r="BO74" s="145" t="s">
        <v>1482</v>
      </c>
      <c r="BP74" s="145" t="s">
        <v>1226</v>
      </c>
      <c r="BQ74" s="145" t="s">
        <v>1661</v>
      </c>
      <c r="BR74" s="145" t="s">
        <v>976</v>
      </c>
      <c r="BS74" s="145" t="s">
        <v>877</v>
      </c>
      <c r="BT74" s="145" t="s">
        <v>901</v>
      </c>
      <c r="BU74" s="145" t="s">
        <v>888</v>
      </c>
      <c r="BV74" s="145" t="s">
        <v>1157</v>
      </c>
      <c r="BW74" s="145" t="s">
        <v>903</v>
      </c>
      <c r="BX74" s="145" t="s">
        <v>901</v>
      </c>
      <c r="BY74" s="145">
        <f t="shared" si="3"/>
        <v>1.6</v>
      </c>
      <c r="BZ74" s="145">
        <f t="shared" si="4"/>
        <v>5.0999999999999996</v>
      </c>
      <c r="CA74" s="145">
        <f t="shared" si="5"/>
        <v>9.3750000000000018</v>
      </c>
    </row>
    <row r="75" spans="1:79" ht="35.4" thickBot="1" x14ac:dyDescent="0.35">
      <c r="A75" s="15" t="s">
        <v>329</v>
      </c>
      <c r="B75" s="15" t="s">
        <v>241</v>
      </c>
      <c r="C75" s="14">
        <v>42628</v>
      </c>
      <c r="D75" s="15" t="s">
        <v>240</v>
      </c>
      <c r="E75" s="15" t="s">
        <v>242</v>
      </c>
      <c r="F75" s="15" t="s">
        <v>418</v>
      </c>
      <c r="G75" s="68">
        <v>594743</v>
      </c>
      <c r="H75" s="68">
        <v>6802203</v>
      </c>
      <c r="I75" s="68">
        <v>1237</v>
      </c>
      <c r="J75" s="15" t="s">
        <v>275</v>
      </c>
      <c r="K75" s="15"/>
      <c r="L75" s="15">
        <v>0.1</v>
      </c>
      <c r="M75" s="15" t="s">
        <v>305</v>
      </c>
      <c r="N75" s="15" t="s">
        <v>238</v>
      </c>
      <c r="O75" s="15">
        <v>1</v>
      </c>
      <c r="P75" s="15" t="s">
        <v>332</v>
      </c>
      <c r="Q75" s="15" t="s">
        <v>359</v>
      </c>
      <c r="R75" s="15" t="s">
        <v>450</v>
      </c>
      <c r="S75" s="50" t="s">
        <v>451</v>
      </c>
      <c r="T75" s="15">
        <v>1531023</v>
      </c>
      <c r="U75" s="144" t="s">
        <v>329</v>
      </c>
      <c r="V75" s="144" t="s">
        <v>64</v>
      </c>
      <c r="W75" s="144" t="s">
        <v>860</v>
      </c>
      <c r="X75" s="145" t="s">
        <v>1034</v>
      </c>
      <c r="Y75" s="145" t="s">
        <v>1662</v>
      </c>
      <c r="Z75" s="145" t="s">
        <v>1663</v>
      </c>
      <c r="AA75" s="145" t="s">
        <v>1664</v>
      </c>
      <c r="AB75" s="145" t="s">
        <v>1101</v>
      </c>
      <c r="AC75" s="145" t="s">
        <v>1111</v>
      </c>
      <c r="AD75" s="145" t="s">
        <v>965</v>
      </c>
      <c r="AE75" s="145" t="s">
        <v>1369</v>
      </c>
      <c r="AF75" s="145" t="s">
        <v>1665</v>
      </c>
      <c r="AG75" s="145" t="s">
        <v>1316</v>
      </c>
      <c r="AH75" s="145" t="s">
        <v>872</v>
      </c>
      <c r="AI75" s="145" t="s">
        <v>872</v>
      </c>
      <c r="AJ75" s="145" t="s">
        <v>960</v>
      </c>
      <c r="AK75" s="145" t="s">
        <v>1073</v>
      </c>
      <c r="AL75" s="145" t="s">
        <v>895</v>
      </c>
      <c r="AM75" s="145" t="s">
        <v>872</v>
      </c>
      <c r="AN75" s="145" t="s">
        <v>877</v>
      </c>
      <c r="AO75" s="145" t="s">
        <v>962</v>
      </c>
      <c r="AP75" s="145" t="s">
        <v>1438</v>
      </c>
      <c r="AQ75" s="145" t="s">
        <v>1459</v>
      </c>
      <c r="AR75" s="145" t="s">
        <v>1413</v>
      </c>
      <c r="AS75" s="145" t="s">
        <v>966</v>
      </c>
      <c r="AT75" s="145" t="s">
        <v>869</v>
      </c>
      <c r="AU75" s="145" t="s">
        <v>1666</v>
      </c>
      <c r="AV75" s="145" t="s">
        <v>986</v>
      </c>
      <c r="AW75" s="145" t="s">
        <v>1108</v>
      </c>
      <c r="AX75" s="145" t="s">
        <v>872</v>
      </c>
      <c r="AY75" s="145" t="s">
        <v>886</v>
      </c>
      <c r="AZ75" s="145" t="s">
        <v>960</v>
      </c>
      <c r="BA75" s="145" t="s">
        <v>888</v>
      </c>
      <c r="BB75" s="145" t="s">
        <v>901</v>
      </c>
      <c r="BC75" s="145" t="s">
        <v>877</v>
      </c>
      <c r="BD75" s="145" t="s">
        <v>875</v>
      </c>
      <c r="BE75" s="145" t="s">
        <v>1288</v>
      </c>
      <c r="BF75" s="145" t="s">
        <v>892</v>
      </c>
      <c r="BG75" s="145" t="s">
        <v>890</v>
      </c>
      <c r="BH75" s="145" t="s">
        <v>870</v>
      </c>
      <c r="BI75" s="145" t="s">
        <v>1667</v>
      </c>
      <c r="BJ75" s="145" t="s">
        <v>888</v>
      </c>
      <c r="BK75" s="145" t="s">
        <v>1075</v>
      </c>
      <c r="BL75" s="145" t="s">
        <v>935</v>
      </c>
      <c r="BM75" s="145" t="s">
        <v>1050</v>
      </c>
      <c r="BN75" s="145" t="s">
        <v>877</v>
      </c>
      <c r="BO75" s="145" t="s">
        <v>897</v>
      </c>
      <c r="BP75" s="145" t="s">
        <v>959</v>
      </c>
      <c r="BQ75" s="145" t="s">
        <v>1668</v>
      </c>
      <c r="BR75" s="145" t="s">
        <v>915</v>
      </c>
      <c r="BS75" s="145" t="s">
        <v>877</v>
      </c>
      <c r="BT75" s="145" t="s">
        <v>901</v>
      </c>
      <c r="BU75" s="145" t="s">
        <v>888</v>
      </c>
      <c r="BV75" s="145" t="s">
        <v>1421</v>
      </c>
      <c r="BW75" s="145" t="s">
        <v>903</v>
      </c>
      <c r="BX75" s="145" t="s">
        <v>903</v>
      </c>
      <c r="BY75" s="145">
        <f t="shared" si="3"/>
        <v>2.1</v>
      </c>
      <c r="BZ75" s="145">
        <f t="shared" si="4"/>
        <v>10.28</v>
      </c>
      <c r="CA75" s="145">
        <f t="shared" si="5"/>
        <v>16.587999999999997</v>
      </c>
    </row>
    <row r="76" spans="1:79" ht="35.4" thickBot="1" x14ac:dyDescent="0.35">
      <c r="A76" s="15" t="s">
        <v>330</v>
      </c>
      <c r="B76" s="15" t="s">
        <v>241</v>
      </c>
      <c r="C76" s="14">
        <v>42628</v>
      </c>
      <c r="D76" s="15" t="s">
        <v>240</v>
      </c>
      <c r="E76" s="15" t="s">
        <v>242</v>
      </c>
      <c r="F76" s="15" t="s">
        <v>419</v>
      </c>
      <c r="G76" s="68">
        <v>594726</v>
      </c>
      <c r="H76" s="68">
        <v>6802170</v>
      </c>
      <c r="I76" s="68">
        <v>1238</v>
      </c>
      <c r="J76" s="15" t="s">
        <v>275</v>
      </c>
      <c r="K76" s="15"/>
      <c r="L76" s="15">
        <v>0.25</v>
      </c>
      <c r="M76" s="15" t="s">
        <v>452</v>
      </c>
      <c r="N76" s="15" t="s">
        <v>238</v>
      </c>
      <c r="O76" s="15">
        <v>1</v>
      </c>
      <c r="P76" s="15" t="s">
        <v>431</v>
      </c>
      <c r="Q76" s="15" t="s">
        <v>359</v>
      </c>
      <c r="R76" s="15" t="s">
        <v>305</v>
      </c>
      <c r="S76" s="50" t="s">
        <v>451</v>
      </c>
      <c r="T76" s="15" t="s">
        <v>379</v>
      </c>
      <c r="U76" s="144" t="s">
        <v>330</v>
      </c>
      <c r="V76" s="144" t="s">
        <v>64</v>
      </c>
      <c r="W76" s="144" t="s">
        <v>860</v>
      </c>
      <c r="X76" s="145" t="s">
        <v>873</v>
      </c>
      <c r="Y76" s="145" t="s">
        <v>1669</v>
      </c>
      <c r="Z76" s="145" t="s">
        <v>1152</v>
      </c>
      <c r="AA76" s="145" t="s">
        <v>1670</v>
      </c>
      <c r="AB76" s="145" t="s">
        <v>1456</v>
      </c>
      <c r="AC76" s="145" t="s">
        <v>924</v>
      </c>
      <c r="AD76" s="145" t="s">
        <v>901</v>
      </c>
      <c r="AE76" s="145" t="s">
        <v>1493</v>
      </c>
      <c r="AF76" s="145" t="s">
        <v>941</v>
      </c>
      <c r="AG76" s="145" t="s">
        <v>870</v>
      </c>
      <c r="AH76" s="145" t="s">
        <v>871</v>
      </c>
      <c r="AI76" s="145" t="s">
        <v>872</v>
      </c>
      <c r="AJ76" s="145" t="s">
        <v>895</v>
      </c>
      <c r="AK76" s="145" t="s">
        <v>1671</v>
      </c>
      <c r="AL76" s="145" t="s">
        <v>871</v>
      </c>
      <c r="AM76" s="145" t="s">
        <v>888</v>
      </c>
      <c r="AN76" s="145" t="s">
        <v>877</v>
      </c>
      <c r="AO76" s="145" t="s">
        <v>903</v>
      </c>
      <c r="AP76" s="145" t="s">
        <v>1298</v>
      </c>
      <c r="AQ76" s="145" t="s">
        <v>1187</v>
      </c>
      <c r="AR76" s="145" t="s">
        <v>1294</v>
      </c>
      <c r="AS76" s="145" t="s">
        <v>1129</v>
      </c>
      <c r="AT76" s="145" t="s">
        <v>1361</v>
      </c>
      <c r="AU76" s="145" t="s">
        <v>1672</v>
      </c>
      <c r="AV76" s="145" t="s">
        <v>921</v>
      </c>
      <c r="AW76" s="145" t="s">
        <v>1108</v>
      </c>
      <c r="AX76" s="145" t="s">
        <v>875</v>
      </c>
      <c r="AY76" s="145" t="s">
        <v>897</v>
      </c>
      <c r="AZ76" s="145" t="s">
        <v>993</v>
      </c>
      <c r="BA76" s="145" t="s">
        <v>888</v>
      </c>
      <c r="BB76" s="145" t="s">
        <v>870</v>
      </c>
      <c r="BC76" s="145" t="s">
        <v>877</v>
      </c>
      <c r="BD76" s="145" t="s">
        <v>890</v>
      </c>
      <c r="BE76" s="145" t="s">
        <v>1068</v>
      </c>
      <c r="BF76" s="145" t="s">
        <v>870</v>
      </c>
      <c r="BG76" s="145" t="s">
        <v>877</v>
      </c>
      <c r="BH76" s="145" t="s">
        <v>872</v>
      </c>
      <c r="BI76" s="145" t="s">
        <v>1481</v>
      </c>
      <c r="BJ76" s="145" t="s">
        <v>877</v>
      </c>
      <c r="BK76" s="145" t="s">
        <v>1239</v>
      </c>
      <c r="BL76" s="145" t="s">
        <v>875</v>
      </c>
      <c r="BM76" s="145" t="s">
        <v>866</v>
      </c>
      <c r="BN76" s="145" t="s">
        <v>877</v>
      </c>
      <c r="BO76" s="145" t="s">
        <v>1123</v>
      </c>
      <c r="BP76" s="145" t="s">
        <v>1226</v>
      </c>
      <c r="BQ76" s="145" t="s">
        <v>1673</v>
      </c>
      <c r="BR76" s="145" t="s">
        <v>912</v>
      </c>
      <c r="BS76" s="145" t="s">
        <v>877</v>
      </c>
      <c r="BT76" s="145" t="s">
        <v>901</v>
      </c>
      <c r="BU76" s="145" t="s">
        <v>888</v>
      </c>
      <c r="BV76" s="145" t="s">
        <v>1343</v>
      </c>
      <c r="BW76" s="145" t="s">
        <v>903</v>
      </c>
      <c r="BX76" s="145" t="s">
        <v>901</v>
      </c>
      <c r="BY76" s="145">
        <f t="shared" si="3"/>
        <v>1.6</v>
      </c>
      <c r="BZ76" s="145">
        <f t="shared" si="4"/>
        <v>5.5299999999999994</v>
      </c>
      <c r="CA76" s="145">
        <f t="shared" si="5"/>
        <v>10.289</v>
      </c>
    </row>
    <row r="77" spans="1:79" ht="35.4" thickBot="1" x14ac:dyDescent="0.35">
      <c r="A77" s="15">
        <v>1531058</v>
      </c>
      <c r="B77" s="15" t="s">
        <v>241</v>
      </c>
      <c r="C77" s="14">
        <v>42627</v>
      </c>
      <c r="D77" s="15" t="s">
        <v>240</v>
      </c>
      <c r="E77" s="15" t="s">
        <v>242</v>
      </c>
      <c r="F77" s="15" t="s">
        <v>335</v>
      </c>
      <c r="G77" s="68">
        <v>595241</v>
      </c>
      <c r="H77" s="68">
        <v>6802522</v>
      </c>
      <c r="I77" s="68">
        <v>1225</v>
      </c>
      <c r="J77" s="15" t="s">
        <v>275</v>
      </c>
      <c r="K77" s="15"/>
      <c r="L77" s="15">
        <v>0.25</v>
      </c>
      <c r="M77" s="15" t="s">
        <v>305</v>
      </c>
      <c r="N77" s="15" t="s">
        <v>238</v>
      </c>
      <c r="O77" s="15">
        <v>1</v>
      </c>
      <c r="P77" s="49" t="s">
        <v>305</v>
      </c>
      <c r="Q77" s="15" t="s">
        <v>154</v>
      </c>
      <c r="R77" s="15" t="s">
        <v>305</v>
      </c>
      <c r="S77" s="15" t="s">
        <v>349</v>
      </c>
      <c r="T77" s="50" t="s">
        <v>350</v>
      </c>
      <c r="U77">
        <v>1531058</v>
      </c>
      <c r="V77" t="s">
        <v>64</v>
      </c>
      <c r="W77" s="144" t="s">
        <v>860</v>
      </c>
      <c r="X77" s="145">
        <v>0.21</v>
      </c>
      <c r="Y77" s="145">
        <v>7.44</v>
      </c>
      <c r="Z77" s="145">
        <v>0.54</v>
      </c>
      <c r="AA77" s="145">
        <v>82</v>
      </c>
      <c r="AB77" s="145">
        <v>20</v>
      </c>
      <c r="AC77" s="145">
        <v>2.4</v>
      </c>
      <c r="AD77" s="145">
        <v>0.7</v>
      </c>
      <c r="AE77" s="145">
        <v>76</v>
      </c>
      <c r="AF77" s="145">
        <v>0.16300000000000001</v>
      </c>
      <c r="AG77" s="145">
        <v>0.7</v>
      </c>
      <c r="AH77" s="145">
        <v>0.05</v>
      </c>
      <c r="AI77" s="145">
        <v>0.1</v>
      </c>
      <c r="AJ77" s="145">
        <v>0.13</v>
      </c>
      <c r="AK77" s="145">
        <v>69</v>
      </c>
      <c r="AL77" s="145">
        <v>0.04</v>
      </c>
      <c r="AM77" s="145">
        <v>7.0000000000000007E-2</v>
      </c>
      <c r="AN77" s="145">
        <v>0.01</v>
      </c>
      <c r="AO77" s="145">
        <v>3</v>
      </c>
      <c r="AP77" s="145">
        <v>1.29</v>
      </c>
      <c r="AQ77" s="145">
        <v>0.02</v>
      </c>
      <c r="AR77" s="145">
        <v>0.8</v>
      </c>
      <c r="AS77" s="145">
        <v>3.3</v>
      </c>
      <c r="AT77" s="145">
        <v>9.6000000000000002E-2</v>
      </c>
      <c r="AU77" s="145">
        <v>203.9</v>
      </c>
      <c r="AV77" s="145">
        <v>42</v>
      </c>
      <c r="AW77" s="145">
        <v>5</v>
      </c>
      <c r="AX77" s="145">
        <v>0.06</v>
      </c>
      <c r="AY77" s="145">
        <v>3.0000000000000001E-3</v>
      </c>
      <c r="AZ77" s="145">
        <v>0.09</v>
      </c>
      <c r="BA77" s="145">
        <v>0.1</v>
      </c>
      <c r="BB77" s="145">
        <v>0.5</v>
      </c>
      <c r="BC77" s="145">
        <v>0.01</v>
      </c>
      <c r="BD77" s="145">
        <v>0.01</v>
      </c>
      <c r="BE77" s="145">
        <v>70</v>
      </c>
      <c r="BF77" s="145">
        <v>0.2</v>
      </c>
      <c r="BG77" s="145">
        <v>0.01</v>
      </c>
      <c r="BH77" s="145">
        <v>0.2</v>
      </c>
      <c r="BI77" s="145">
        <v>7.4999999999999997E-2</v>
      </c>
      <c r="BJ77" s="145">
        <v>0.02</v>
      </c>
      <c r="BK77" s="145">
        <v>1.7999999999999999E-2</v>
      </c>
      <c r="BL77" s="145">
        <v>7.0000000000000007E-2</v>
      </c>
      <c r="BM77" s="145">
        <v>1.6</v>
      </c>
      <c r="BN77" s="145">
        <v>0.01</v>
      </c>
      <c r="BO77" s="145">
        <v>2E-3</v>
      </c>
      <c r="BP77" s="145">
        <v>0.59</v>
      </c>
      <c r="BQ77" s="145">
        <v>0.54800000000000004</v>
      </c>
      <c r="BR77" s="145">
        <v>1.83</v>
      </c>
      <c r="BS77" s="145">
        <v>0.01</v>
      </c>
      <c r="BT77" s="145">
        <v>0.5</v>
      </c>
      <c r="BU77" s="145">
        <v>0.05</v>
      </c>
      <c r="BV77" s="145">
        <v>0.53</v>
      </c>
      <c r="BW77" s="145">
        <v>1</v>
      </c>
      <c r="BX77" s="145">
        <v>0.5</v>
      </c>
      <c r="BY77" s="145">
        <f t="shared" ref="BY77" si="6">SUM(BW77+BX77+AI77)</f>
        <v>1.6</v>
      </c>
      <c r="BZ77" s="145">
        <f t="shared" ref="BZ77" si="7">SUM(AP77+AC77+(AT77*10)+AS77)</f>
        <v>7.95</v>
      </c>
      <c r="CA77" s="145">
        <f t="shared" ref="CA77" si="8">SUM(X77+AC77+AD77+(AE77/10)+AF77)</f>
        <v>11.073</v>
      </c>
    </row>
    <row r="78" spans="1:79" thickBot="1" x14ac:dyDescent="0.35">
      <c r="A78" s="15"/>
      <c r="B78" s="15"/>
      <c r="C78" s="15"/>
      <c r="D78" s="15"/>
      <c r="E78" s="15"/>
      <c r="F78" s="15"/>
      <c r="G78" s="68"/>
      <c r="H78" s="68"/>
      <c r="I78" s="68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79" thickBot="1" x14ac:dyDescent="0.35">
      <c r="A79" s="15"/>
      <c r="B79" s="15"/>
      <c r="C79" s="15"/>
      <c r="D79" s="15"/>
      <c r="E79" s="15"/>
      <c r="F79" s="15"/>
      <c r="G79" s="68"/>
      <c r="H79" s="68"/>
      <c r="I79" s="68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79" thickBot="1" x14ac:dyDescent="0.35">
      <c r="A80" s="15"/>
      <c r="B80" s="15"/>
      <c r="C80" s="15"/>
      <c r="D80" s="15"/>
      <c r="E80" s="15"/>
      <c r="F80" s="15"/>
      <c r="G80" s="68"/>
      <c r="H80" s="68"/>
      <c r="I80" s="68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thickBot="1" x14ac:dyDescent="0.35">
      <c r="A81" s="15"/>
      <c r="B81" s="15"/>
      <c r="C81" s="15"/>
      <c r="D81" s="15"/>
      <c r="E81" s="15"/>
      <c r="F81" s="15"/>
      <c r="G81" s="68"/>
      <c r="H81" s="68"/>
      <c r="I81" s="68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thickBot="1" x14ac:dyDescent="0.35">
      <c r="A82" s="15"/>
      <c r="B82" s="15"/>
      <c r="C82" s="15"/>
      <c r="D82" s="15"/>
      <c r="E82" s="15"/>
      <c r="F82" s="15"/>
      <c r="G82" s="68"/>
      <c r="H82" s="68"/>
      <c r="I82" s="68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thickBot="1" x14ac:dyDescent="0.35">
      <c r="A83" s="15"/>
      <c r="B83" s="15"/>
      <c r="C83" s="15"/>
      <c r="D83" s="15"/>
      <c r="E83" s="15"/>
      <c r="F83" s="15"/>
      <c r="G83" s="68"/>
      <c r="H83" s="68"/>
      <c r="I83" s="6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 thickBot="1" x14ac:dyDescent="0.35">
      <c r="A84" s="15"/>
      <c r="B84" s="15"/>
      <c r="C84" s="15"/>
      <c r="D84" s="15"/>
      <c r="E84" s="15"/>
      <c r="F84" s="15"/>
      <c r="G84" s="68"/>
      <c r="H84" s="68"/>
      <c r="I84" s="68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thickBot="1" x14ac:dyDescent="0.35">
      <c r="A85" s="15"/>
      <c r="B85" s="15"/>
      <c r="C85" s="15"/>
      <c r="D85" s="15"/>
      <c r="E85" s="15"/>
      <c r="F85" s="15"/>
      <c r="G85" s="68"/>
      <c r="H85" s="68"/>
      <c r="I85" s="68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 thickBot="1" x14ac:dyDescent="0.35">
      <c r="A86" s="15"/>
      <c r="B86" s="15"/>
      <c r="C86" s="15"/>
      <c r="D86" s="15"/>
      <c r="E86" s="15"/>
      <c r="F86" s="15"/>
      <c r="G86" s="68"/>
      <c r="H86" s="68"/>
      <c r="I86" s="68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thickBot="1" x14ac:dyDescent="0.35">
      <c r="A87" s="15"/>
      <c r="B87" s="15"/>
      <c r="C87" s="15"/>
      <c r="D87" s="15"/>
      <c r="E87" s="15"/>
      <c r="F87" s="15"/>
      <c r="G87" s="68"/>
      <c r="H87" s="68"/>
      <c r="I87" s="68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thickBot="1" x14ac:dyDescent="0.35">
      <c r="A88" s="15"/>
      <c r="B88" s="15"/>
      <c r="C88" s="15"/>
      <c r="D88" s="15"/>
      <c r="E88" s="15"/>
      <c r="F88" s="15"/>
      <c r="G88" s="68"/>
      <c r="H88" s="68"/>
      <c r="I88" s="68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thickBot="1" x14ac:dyDescent="0.35">
      <c r="A89" s="15"/>
      <c r="B89" s="15"/>
      <c r="C89" s="15"/>
      <c r="D89" s="15"/>
      <c r="E89" s="15"/>
      <c r="F89" s="15"/>
      <c r="G89" s="68"/>
      <c r="H89" s="68"/>
      <c r="I89" s="68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thickBot="1" x14ac:dyDescent="0.35">
      <c r="A90" s="15"/>
      <c r="B90" s="15"/>
      <c r="C90" s="15"/>
      <c r="D90" s="15"/>
      <c r="E90" s="15"/>
      <c r="F90" s="15"/>
      <c r="G90" s="68"/>
      <c r="H90" s="68"/>
      <c r="I90" s="68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thickBot="1" x14ac:dyDescent="0.35">
      <c r="A91" s="15"/>
      <c r="B91" s="15"/>
      <c r="C91" s="15"/>
      <c r="D91" s="15"/>
      <c r="E91" s="15"/>
      <c r="F91" s="15"/>
      <c r="G91" s="68"/>
      <c r="H91" s="68"/>
      <c r="I91" s="68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thickBot="1" x14ac:dyDescent="0.35">
      <c r="A92" s="15"/>
      <c r="B92" s="15"/>
      <c r="C92" s="15"/>
      <c r="D92" s="15"/>
      <c r="E92" s="15"/>
      <c r="F92" s="15"/>
      <c r="G92" s="68"/>
      <c r="H92" s="68"/>
      <c r="I92" s="68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thickBot="1" x14ac:dyDescent="0.35">
      <c r="A93" s="15"/>
      <c r="B93" s="15"/>
      <c r="C93" s="15"/>
      <c r="D93" s="15"/>
      <c r="E93" s="15"/>
      <c r="F93" s="15"/>
      <c r="G93" s="68"/>
      <c r="H93" s="68"/>
      <c r="I93" s="68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thickBot="1" x14ac:dyDescent="0.35">
      <c r="A94" s="15"/>
      <c r="B94" s="15"/>
      <c r="C94" s="15"/>
      <c r="D94" s="15"/>
      <c r="E94" s="15"/>
      <c r="F94" s="15"/>
      <c r="G94" s="68"/>
      <c r="H94" s="68"/>
      <c r="I94" s="68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thickBot="1" x14ac:dyDescent="0.35">
      <c r="A95" s="15"/>
      <c r="B95" s="15"/>
      <c r="C95" s="15"/>
      <c r="D95" s="15"/>
      <c r="E95" s="15"/>
      <c r="F95" s="15"/>
      <c r="G95" s="68"/>
      <c r="H95" s="68"/>
      <c r="I95" s="68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thickBot="1" x14ac:dyDescent="0.35">
      <c r="A96" s="15"/>
      <c r="B96" s="15"/>
      <c r="C96" s="15"/>
      <c r="D96" s="15"/>
      <c r="E96" s="15"/>
      <c r="F96" s="15"/>
      <c r="G96" s="68"/>
      <c r="H96" s="68"/>
      <c r="I96" s="68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thickBot="1" x14ac:dyDescent="0.35">
      <c r="A97" s="15"/>
      <c r="B97" s="15"/>
      <c r="C97" s="15"/>
      <c r="D97" s="15"/>
      <c r="E97" s="15"/>
      <c r="F97" s="15"/>
      <c r="G97" s="68"/>
      <c r="H97" s="68"/>
      <c r="I97" s="68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thickBot="1" x14ac:dyDescent="0.35">
      <c r="A98" s="15"/>
      <c r="B98" s="15"/>
      <c r="C98" s="15"/>
      <c r="D98" s="15"/>
      <c r="E98" s="15"/>
      <c r="F98" s="15"/>
      <c r="G98" s="68"/>
      <c r="H98" s="68"/>
      <c r="I98" s="68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thickBot="1" x14ac:dyDescent="0.35">
      <c r="A99" s="15"/>
      <c r="B99" s="15"/>
      <c r="C99" s="15"/>
      <c r="D99" s="15"/>
      <c r="E99" s="15"/>
      <c r="F99" s="15"/>
      <c r="G99" s="68"/>
      <c r="H99" s="68"/>
      <c r="I99" s="68"/>
      <c r="J99" s="15"/>
      <c r="K99" s="15"/>
      <c r="L99" s="15"/>
      <c r="M99" s="15"/>
      <c r="N99" s="15"/>
      <c r="O99" s="15"/>
      <c r="P99" s="48"/>
      <c r="Q99" s="48"/>
      <c r="R99" s="48"/>
      <c r="S99" s="48"/>
      <c r="T99" s="48"/>
    </row>
    <row r="100" spans="1:20" thickBot="1" x14ac:dyDescent="0.35">
      <c r="A100" s="15"/>
      <c r="B100" s="15"/>
      <c r="C100" s="15"/>
      <c r="D100" s="15"/>
      <c r="E100" s="15"/>
      <c r="F100" s="15"/>
      <c r="G100" s="68"/>
      <c r="H100" s="68"/>
      <c r="I100" s="68"/>
      <c r="J100" s="15"/>
      <c r="K100" s="15"/>
      <c r="L100" s="15"/>
      <c r="M100" s="15"/>
      <c r="N100" s="15"/>
      <c r="O100" s="15"/>
      <c r="P100" s="48"/>
      <c r="Q100" s="48"/>
      <c r="R100" s="48"/>
      <c r="S100" s="48"/>
      <c r="T100" s="48"/>
    </row>
    <row r="101" spans="1:20" thickBot="1" x14ac:dyDescent="0.35">
      <c r="A101" s="15"/>
      <c r="B101" s="15"/>
      <c r="C101" s="15"/>
      <c r="D101" s="15"/>
      <c r="E101" s="15"/>
      <c r="F101" s="15"/>
      <c r="G101" s="68"/>
      <c r="H101" s="68"/>
      <c r="I101" s="68"/>
      <c r="J101" s="15"/>
      <c r="K101" s="15"/>
      <c r="L101" s="15"/>
      <c r="M101" s="15"/>
      <c r="N101" s="15"/>
      <c r="O101" s="15"/>
      <c r="P101" s="48"/>
      <c r="Q101" s="48"/>
      <c r="R101" s="48"/>
      <c r="S101" s="48"/>
      <c r="T101" s="48"/>
    </row>
    <row r="102" spans="1:20" thickBot="1" x14ac:dyDescent="0.35">
      <c r="A102" s="15"/>
      <c r="B102" s="15"/>
      <c r="C102" s="15"/>
      <c r="D102" s="15"/>
      <c r="E102" s="15"/>
      <c r="F102" s="15"/>
      <c r="G102" s="68"/>
      <c r="H102" s="68"/>
      <c r="I102" s="68"/>
      <c r="J102" s="15"/>
      <c r="K102" s="15"/>
      <c r="L102" s="15"/>
      <c r="M102" s="15"/>
      <c r="N102" s="15"/>
      <c r="O102" s="15"/>
      <c r="P102" s="48"/>
      <c r="Q102" s="48"/>
      <c r="R102" s="48"/>
      <c r="S102" s="48"/>
      <c r="T102" s="48"/>
    </row>
    <row r="103" spans="1:20" thickBot="1" x14ac:dyDescent="0.35">
      <c r="A103" s="15"/>
      <c r="B103" s="15"/>
      <c r="C103" s="15"/>
      <c r="D103" s="15"/>
      <c r="E103" s="15"/>
      <c r="F103" s="15"/>
      <c r="G103" s="68"/>
      <c r="H103" s="68"/>
      <c r="I103" s="68"/>
      <c r="J103" s="15"/>
      <c r="K103" s="15"/>
      <c r="L103" s="15"/>
      <c r="M103" s="15"/>
      <c r="N103" s="15"/>
      <c r="O103" s="15"/>
      <c r="P103" s="48"/>
      <c r="Q103" s="48"/>
      <c r="R103" s="48"/>
      <c r="S103" s="48"/>
      <c r="T103" s="48"/>
    </row>
    <row r="104" spans="1:20" thickBot="1" x14ac:dyDescent="0.35">
      <c r="A104" s="15"/>
      <c r="B104" s="15"/>
      <c r="C104" s="15"/>
      <c r="D104" s="15"/>
      <c r="E104" s="15"/>
      <c r="F104" s="15"/>
      <c r="G104" s="68"/>
      <c r="H104" s="68"/>
      <c r="I104" s="68"/>
      <c r="J104" s="15"/>
      <c r="K104" s="15"/>
      <c r="L104" s="15"/>
      <c r="M104" s="15"/>
      <c r="N104" s="15"/>
      <c r="O104" s="15"/>
      <c r="P104" s="48"/>
      <c r="Q104" s="48"/>
      <c r="R104" s="48"/>
      <c r="S104" s="48"/>
      <c r="T104" s="48"/>
    </row>
    <row r="105" spans="1:20" thickBot="1" x14ac:dyDescent="0.35">
      <c r="A105" s="15"/>
      <c r="B105" s="15"/>
      <c r="C105" s="15"/>
      <c r="D105" s="15"/>
      <c r="E105" s="15"/>
      <c r="F105" s="15"/>
      <c r="G105" s="68"/>
      <c r="H105" s="68"/>
      <c r="I105" s="68"/>
      <c r="J105" s="15"/>
      <c r="K105" s="15"/>
      <c r="L105" s="15"/>
      <c r="M105" s="15"/>
      <c r="N105" s="15"/>
      <c r="O105" s="15"/>
      <c r="P105" s="48"/>
      <c r="Q105" s="48"/>
      <c r="R105" s="48"/>
      <c r="S105" s="48"/>
      <c r="T105" s="48"/>
    </row>
    <row r="106" spans="1:20" thickBot="1" x14ac:dyDescent="0.35">
      <c r="A106" s="15"/>
      <c r="B106" s="15"/>
      <c r="C106" s="15"/>
      <c r="D106" s="15"/>
      <c r="E106" s="15"/>
      <c r="F106" s="15"/>
      <c r="G106" s="68"/>
      <c r="H106" s="68"/>
      <c r="I106" s="68"/>
      <c r="J106" s="15"/>
      <c r="K106" s="15"/>
      <c r="L106" s="15"/>
      <c r="M106" s="15"/>
      <c r="N106" s="15"/>
      <c r="O106" s="15"/>
      <c r="P106" s="48"/>
      <c r="Q106" s="48"/>
      <c r="R106" s="48"/>
      <c r="S106" s="48"/>
      <c r="T106" s="48"/>
    </row>
    <row r="107" spans="1:20" thickBot="1" x14ac:dyDescent="0.35">
      <c r="A107" s="15"/>
      <c r="B107" s="15"/>
      <c r="C107" s="15"/>
      <c r="D107" s="15"/>
      <c r="E107" s="15"/>
      <c r="F107" s="15"/>
      <c r="G107" s="68"/>
      <c r="H107" s="68"/>
      <c r="I107" s="68"/>
      <c r="J107" s="15"/>
      <c r="K107" s="15"/>
      <c r="L107" s="15"/>
      <c r="M107" s="15"/>
      <c r="N107" s="15"/>
      <c r="O107" s="15"/>
      <c r="P107" s="48"/>
      <c r="Q107" s="48"/>
      <c r="R107" s="48"/>
      <c r="S107" s="48"/>
      <c r="T107" s="48"/>
    </row>
    <row r="108" spans="1:20" thickBot="1" x14ac:dyDescent="0.35">
      <c r="A108" s="15"/>
      <c r="B108" s="15"/>
      <c r="C108" s="15"/>
      <c r="D108" s="15"/>
      <c r="E108" s="15"/>
      <c r="F108" s="15"/>
      <c r="G108" s="68"/>
      <c r="H108" s="68"/>
      <c r="I108" s="68"/>
      <c r="J108" s="15"/>
      <c r="K108" s="15"/>
      <c r="L108" s="15"/>
      <c r="M108" s="15"/>
      <c r="N108" s="15"/>
      <c r="O108" s="15"/>
    </row>
    <row r="109" spans="1:20" thickBot="1" x14ac:dyDescent="0.35">
      <c r="A109" s="15"/>
      <c r="B109" s="15"/>
      <c r="C109" s="15"/>
      <c r="D109" s="15"/>
      <c r="E109" s="15"/>
      <c r="F109" s="15"/>
      <c r="G109" s="68"/>
      <c r="H109" s="68"/>
      <c r="I109" s="68"/>
      <c r="J109" s="15"/>
      <c r="K109" s="15"/>
      <c r="L109" s="15"/>
      <c r="M109" s="15"/>
      <c r="N109" s="15"/>
      <c r="O109" s="15"/>
    </row>
    <row r="110" spans="1:20" thickBot="1" x14ac:dyDescent="0.35">
      <c r="A110" s="15"/>
      <c r="B110" s="15"/>
      <c r="C110" s="15"/>
      <c r="D110" s="15"/>
      <c r="E110" s="15"/>
      <c r="F110" s="15"/>
      <c r="G110" s="68"/>
      <c r="H110" s="68"/>
      <c r="I110" s="68"/>
      <c r="J110" s="15"/>
      <c r="K110" s="15"/>
      <c r="L110" s="15"/>
      <c r="M110" s="15"/>
      <c r="N110" s="15"/>
      <c r="O110" s="15"/>
    </row>
    <row r="111" spans="1:20" thickBot="1" x14ac:dyDescent="0.35">
      <c r="A111" s="15"/>
      <c r="B111" s="15"/>
      <c r="C111" s="15"/>
      <c r="D111" s="15"/>
      <c r="E111" s="15"/>
      <c r="F111" s="15"/>
      <c r="G111" s="68"/>
      <c r="H111" s="68"/>
      <c r="I111" s="68"/>
      <c r="J111" s="15"/>
      <c r="K111" s="15"/>
      <c r="L111" s="15"/>
      <c r="M111" s="15"/>
      <c r="N111" s="15"/>
      <c r="O111" s="15"/>
    </row>
    <row r="112" spans="1:20" thickBot="1" x14ac:dyDescent="0.35">
      <c r="A112" s="15"/>
      <c r="B112" s="15"/>
      <c r="C112" s="15"/>
      <c r="D112" s="15"/>
      <c r="E112" s="15"/>
      <c r="F112" s="15"/>
      <c r="G112" s="68"/>
      <c r="H112" s="68"/>
      <c r="I112" s="68"/>
      <c r="J112" s="15"/>
      <c r="K112" s="15"/>
      <c r="L112" s="15"/>
      <c r="M112" s="15"/>
      <c r="N112" s="15"/>
      <c r="O112" s="15"/>
    </row>
    <row r="113" spans="1:15" thickBot="1" x14ac:dyDescent="0.35">
      <c r="A113" s="15"/>
      <c r="B113" s="15"/>
      <c r="C113" s="15"/>
      <c r="D113" s="15"/>
      <c r="E113" s="15"/>
      <c r="F113" s="15"/>
      <c r="G113" s="68"/>
      <c r="H113" s="68"/>
      <c r="I113" s="68"/>
      <c r="J113" s="15"/>
      <c r="K113" s="15"/>
      <c r="L113" s="15"/>
      <c r="M113" s="15"/>
      <c r="N113" s="15"/>
      <c r="O113" s="15"/>
    </row>
    <row r="114" spans="1:15" thickBot="1" x14ac:dyDescent="0.35">
      <c r="A114" s="15"/>
      <c r="B114" s="15"/>
      <c r="C114" s="15"/>
      <c r="D114" s="15"/>
      <c r="E114" s="15"/>
      <c r="F114" s="15"/>
      <c r="G114" s="68"/>
      <c r="H114" s="68"/>
      <c r="I114" s="68"/>
      <c r="J114" s="15"/>
      <c r="K114" s="15"/>
      <c r="L114" s="15"/>
      <c r="M114" s="15"/>
      <c r="N114" s="15"/>
      <c r="O114" s="15"/>
    </row>
    <row r="115" spans="1:15" thickBot="1" x14ac:dyDescent="0.35">
      <c r="A115" s="15"/>
      <c r="B115" s="15"/>
      <c r="C115" s="15"/>
      <c r="D115" s="15"/>
      <c r="E115" s="15"/>
      <c r="F115" s="15"/>
      <c r="G115" s="68"/>
      <c r="H115" s="68"/>
      <c r="I115" s="68"/>
      <c r="J115" s="15"/>
      <c r="K115" s="15"/>
      <c r="L115" s="15"/>
      <c r="M115" s="15"/>
      <c r="N115" s="15"/>
      <c r="O115" s="15"/>
    </row>
    <row r="116" spans="1:15" thickBot="1" x14ac:dyDescent="0.35">
      <c r="A116" s="15"/>
      <c r="B116" s="15"/>
      <c r="C116" s="15"/>
      <c r="D116" s="15"/>
      <c r="E116" s="15"/>
      <c r="F116" s="15"/>
      <c r="G116" s="68"/>
      <c r="H116" s="68"/>
      <c r="I116" s="68"/>
      <c r="J116" s="15"/>
      <c r="K116" s="15"/>
      <c r="L116" s="15"/>
      <c r="M116" s="15"/>
      <c r="N116" s="15"/>
      <c r="O116" s="15"/>
    </row>
    <row r="117" spans="1:15" thickBot="1" x14ac:dyDescent="0.35">
      <c r="A117" s="15"/>
      <c r="B117" s="15"/>
      <c r="C117" s="15"/>
      <c r="D117" s="15"/>
      <c r="E117" s="15"/>
      <c r="F117" s="15"/>
      <c r="G117" s="68"/>
      <c r="H117" s="68"/>
      <c r="I117" s="68"/>
      <c r="J117" s="15"/>
      <c r="K117" s="15"/>
      <c r="L117" s="15"/>
      <c r="M117" s="15"/>
      <c r="N117" s="15"/>
      <c r="O117" s="15"/>
    </row>
    <row r="118" spans="1:15" thickBot="1" x14ac:dyDescent="0.35">
      <c r="A118" s="15"/>
      <c r="B118" s="15"/>
      <c r="C118" s="15"/>
      <c r="D118" s="15"/>
      <c r="E118" s="15"/>
      <c r="F118" s="15"/>
      <c r="G118" s="68"/>
      <c r="H118" s="68"/>
      <c r="I118" s="68"/>
      <c r="J118" s="15"/>
      <c r="K118" s="15"/>
      <c r="L118" s="15"/>
      <c r="M118" s="15"/>
      <c r="N118" s="15"/>
      <c r="O118" s="15"/>
    </row>
    <row r="119" spans="1:15" thickBot="1" x14ac:dyDescent="0.35">
      <c r="A119" s="15"/>
      <c r="B119" s="15"/>
      <c r="C119" s="15"/>
      <c r="D119" s="15"/>
      <c r="E119" s="15"/>
      <c r="F119" s="15"/>
      <c r="G119" s="68"/>
      <c r="H119" s="68"/>
      <c r="I119" s="68"/>
      <c r="J119" s="15"/>
      <c r="K119" s="15"/>
      <c r="L119" s="15"/>
      <c r="M119" s="15"/>
      <c r="N119" s="15"/>
      <c r="O119" s="15"/>
    </row>
    <row r="120" spans="1:15" thickBot="1" x14ac:dyDescent="0.35">
      <c r="A120" s="15"/>
      <c r="B120" s="15"/>
      <c r="C120" s="15"/>
      <c r="D120" s="15"/>
      <c r="E120" s="15"/>
      <c r="F120" s="15"/>
      <c r="G120" s="68"/>
      <c r="H120" s="68"/>
      <c r="I120" s="68"/>
      <c r="J120" s="15"/>
      <c r="K120" s="15"/>
      <c r="L120" s="15"/>
      <c r="M120" s="15"/>
      <c r="N120" s="15"/>
      <c r="O120" s="15"/>
    </row>
    <row r="121" spans="1:15" thickBot="1" x14ac:dyDescent="0.35">
      <c r="A121" s="15"/>
      <c r="B121" s="15"/>
      <c r="C121" s="15"/>
      <c r="D121" s="15"/>
      <c r="E121" s="15"/>
      <c r="F121" s="15"/>
      <c r="G121" s="68"/>
      <c r="H121" s="68"/>
      <c r="I121" s="68"/>
      <c r="J121" s="15"/>
      <c r="K121" s="15"/>
      <c r="L121" s="15"/>
      <c r="M121" s="15"/>
      <c r="N121" s="15"/>
      <c r="O121" s="15"/>
    </row>
    <row r="122" spans="1:15" thickBot="1" x14ac:dyDescent="0.35">
      <c r="A122" s="15"/>
      <c r="B122" s="15"/>
      <c r="C122" s="15"/>
      <c r="D122" s="15"/>
      <c r="E122" s="15"/>
      <c r="F122" s="15"/>
      <c r="G122" s="68"/>
      <c r="H122" s="68"/>
      <c r="I122" s="68"/>
      <c r="J122" s="15"/>
      <c r="K122" s="15"/>
      <c r="L122" s="15"/>
      <c r="M122" s="15"/>
      <c r="N122" s="15"/>
      <c r="O122" s="15"/>
    </row>
    <row r="123" spans="1:15" thickBot="1" x14ac:dyDescent="0.35">
      <c r="A123" s="15"/>
      <c r="B123" s="15"/>
      <c r="C123" s="15"/>
      <c r="D123" s="15"/>
      <c r="E123" s="15"/>
      <c r="F123" s="15"/>
      <c r="G123" s="68"/>
      <c r="H123" s="68"/>
      <c r="I123" s="68"/>
      <c r="J123" s="15"/>
      <c r="K123" s="15"/>
      <c r="L123" s="15"/>
      <c r="M123" s="15"/>
      <c r="N123" s="15"/>
      <c r="O123" s="15"/>
    </row>
    <row r="124" spans="1:15" thickBot="1" x14ac:dyDescent="0.35">
      <c r="A124" s="15"/>
      <c r="B124" s="15"/>
      <c r="C124" s="15"/>
      <c r="D124" s="15"/>
      <c r="E124" s="15"/>
      <c r="F124" s="15"/>
      <c r="G124" s="68"/>
      <c r="H124" s="68"/>
      <c r="I124" s="68"/>
      <c r="J124" s="15"/>
      <c r="K124" s="15"/>
      <c r="L124" s="15"/>
      <c r="M124" s="15"/>
      <c r="N124" s="15"/>
      <c r="O124" s="15"/>
    </row>
    <row r="125" spans="1:15" thickBot="1" x14ac:dyDescent="0.35">
      <c r="A125" s="15"/>
      <c r="B125" s="15"/>
      <c r="C125" s="15"/>
      <c r="D125" s="15"/>
      <c r="E125" s="15"/>
      <c r="F125" s="15"/>
      <c r="G125" s="68"/>
      <c r="H125" s="68"/>
      <c r="I125" s="68"/>
      <c r="J125" s="15"/>
      <c r="K125" s="15"/>
      <c r="L125" s="15"/>
      <c r="M125" s="15"/>
      <c r="N125" s="15"/>
      <c r="O125" s="15"/>
    </row>
    <row r="126" spans="1:15" thickBot="1" x14ac:dyDescent="0.35">
      <c r="A126" s="15"/>
      <c r="B126" s="15"/>
      <c r="C126" s="15"/>
      <c r="D126" s="15"/>
      <c r="E126" s="15"/>
      <c r="F126" s="15"/>
      <c r="G126" s="68"/>
      <c r="H126" s="68"/>
      <c r="I126" s="68"/>
      <c r="J126" s="15"/>
      <c r="K126" s="15"/>
      <c r="L126" s="15"/>
      <c r="M126" s="15"/>
      <c r="N126" s="15"/>
      <c r="O126" s="15"/>
    </row>
    <row r="127" spans="1:15" thickBot="1" x14ac:dyDescent="0.35">
      <c r="A127" s="15"/>
      <c r="B127" s="15"/>
      <c r="C127" s="15"/>
      <c r="D127" s="15"/>
      <c r="E127" s="15"/>
      <c r="F127" s="15"/>
      <c r="G127" s="68"/>
      <c r="H127" s="68"/>
      <c r="I127" s="68"/>
      <c r="J127" s="15"/>
      <c r="K127" s="15"/>
      <c r="L127" s="15"/>
      <c r="M127" s="15"/>
      <c r="N127" s="15"/>
      <c r="O127" s="15"/>
    </row>
    <row r="128" spans="1:15" thickBot="1" x14ac:dyDescent="0.35">
      <c r="A128" s="15"/>
      <c r="B128" s="15"/>
      <c r="C128" s="15"/>
      <c r="D128" s="15"/>
      <c r="E128" s="15"/>
      <c r="F128" s="15"/>
      <c r="G128" s="68"/>
      <c r="H128" s="68"/>
      <c r="I128" s="68"/>
      <c r="J128" s="15"/>
      <c r="K128" s="15"/>
      <c r="L128" s="15"/>
      <c r="M128" s="15"/>
      <c r="N128" s="15"/>
      <c r="O128" s="15"/>
    </row>
    <row r="129" spans="1:15" thickBot="1" x14ac:dyDescent="0.35">
      <c r="A129" s="15"/>
      <c r="B129" s="15"/>
      <c r="C129" s="15"/>
      <c r="D129" s="15"/>
      <c r="E129" s="15"/>
      <c r="F129" s="15"/>
      <c r="G129" s="68"/>
      <c r="H129" s="68"/>
      <c r="I129" s="68"/>
      <c r="J129" s="15"/>
      <c r="K129" s="15"/>
      <c r="L129" s="15"/>
      <c r="M129" s="15"/>
      <c r="N129" s="15"/>
      <c r="O129" s="15"/>
    </row>
    <row r="130" spans="1:15" thickBot="1" x14ac:dyDescent="0.35">
      <c r="A130" s="15"/>
      <c r="B130" s="15"/>
      <c r="C130" s="15"/>
      <c r="D130" s="15"/>
      <c r="E130" s="15"/>
      <c r="F130" s="15"/>
      <c r="G130" s="68"/>
      <c r="H130" s="68"/>
      <c r="I130" s="68"/>
      <c r="J130" s="15"/>
      <c r="K130" s="15"/>
      <c r="L130" s="15"/>
      <c r="M130" s="15"/>
      <c r="N130" s="15"/>
      <c r="O130" s="15"/>
    </row>
    <row r="131" spans="1:15" thickBot="1" x14ac:dyDescent="0.35">
      <c r="A131" s="15"/>
      <c r="B131" s="15"/>
      <c r="C131" s="15"/>
      <c r="D131" s="15"/>
      <c r="E131" s="15"/>
      <c r="F131" s="15"/>
      <c r="G131" s="68"/>
      <c r="H131" s="68"/>
      <c r="I131" s="68"/>
      <c r="J131" s="15"/>
      <c r="K131" s="15"/>
      <c r="L131" s="15"/>
      <c r="M131" s="15"/>
      <c r="N131" s="15"/>
      <c r="O131" s="15"/>
    </row>
    <row r="132" spans="1:15" thickBot="1" x14ac:dyDescent="0.35">
      <c r="A132" s="15"/>
      <c r="B132" s="15"/>
      <c r="C132" s="15"/>
      <c r="D132" s="15"/>
      <c r="E132" s="15"/>
      <c r="F132" s="15"/>
      <c r="G132" s="68"/>
      <c r="H132" s="68"/>
      <c r="I132" s="68"/>
      <c r="J132" s="15"/>
      <c r="K132" s="15"/>
      <c r="L132" s="15"/>
      <c r="M132" s="15"/>
      <c r="N132" s="15"/>
      <c r="O132" s="15"/>
    </row>
    <row r="133" spans="1:15" thickBot="1" x14ac:dyDescent="0.35">
      <c r="A133" s="15"/>
      <c r="B133" s="15"/>
      <c r="C133" s="15"/>
      <c r="D133" s="15"/>
      <c r="E133" s="15"/>
      <c r="F133" s="15"/>
      <c r="G133" s="68"/>
      <c r="H133" s="68"/>
      <c r="I133" s="68"/>
      <c r="J133" s="15"/>
      <c r="K133" s="15"/>
      <c r="L133" s="15"/>
      <c r="M133" s="15"/>
      <c r="N133" s="15"/>
      <c r="O133" s="15"/>
    </row>
    <row r="134" spans="1:15" thickBot="1" x14ac:dyDescent="0.35">
      <c r="A134" s="15"/>
      <c r="B134" s="15"/>
      <c r="C134" s="15"/>
      <c r="D134" s="15"/>
      <c r="E134" s="15"/>
      <c r="F134" s="15"/>
      <c r="G134" s="68"/>
      <c r="H134" s="68"/>
      <c r="I134" s="68"/>
      <c r="J134" s="15"/>
      <c r="K134" s="15"/>
      <c r="L134" s="15"/>
      <c r="M134" s="15"/>
      <c r="N134" s="15"/>
      <c r="O134" s="15"/>
    </row>
    <row r="135" spans="1:15" thickBot="1" x14ac:dyDescent="0.35">
      <c r="A135" s="15"/>
      <c r="B135" s="15"/>
      <c r="C135" s="15"/>
      <c r="D135" s="15"/>
      <c r="E135" s="15"/>
      <c r="F135" s="15"/>
      <c r="G135" s="68"/>
      <c r="H135" s="68"/>
      <c r="I135" s="68"/>
      <c r="J135" s="15"/>
      <c r="K135" s="15"/>
      <c r="L135" s="15"/>
      <c r="M135" s="15"/>
      <c r="N135" s="15"/>
      <c r="O135" s="15"/>
    </row>
    <row r="136" spans="1:15" thickBot="1" x14ac:dyDescent="0.35">
      <c r="A136" s="15"/>
      <c r="B136" s="15"/>
      <c r="C136" s="15"/>
      <c r="D136" s="15"/>
      <c r="E136" s="15"/>
      <c r="F136" s="15"/>
      <c r="G136" s="68"/>
      <c r="H136" s="68"/>
      <c r="I136" s="68"/>
      <c r="J136" s="15"/>
      <c r="K136" s="15"/>
      <c r="L136" s="15"/>
      <c r="M136" s="15"/>
      <c r="N136" s="15"/>
      <c r="O136" s="15"/>
    </row>
    <row r="137" spans="1:15" thickBot="1" x14ac:dyDescent="0.35">
      <c r="A137" s="15"/>
      <c r="B137" s="15"/>
      <c r="C137" s="15"/>
      <c r="D137" s="15"/>
      <c r="E137" s="15"/>
      <c r="F137" s="15"/>
      <c r="G137" s="68"/>
      <c r="H137" s="68"/>
      <c r="I137" s="68"/>
      <c r="J137" s="15"/>
      <c r="K137" s="15"/>
      <c r="L137" s="15"/>
      <c r="M137" s="15"/>
      <c r="N137" s="15"/>
      <c r="O137" s="15"/>
    </row>
    <row r="138" spans="1:15" thickBot="1" x14ac:dyDescent="0.35">
      <c r="A138" s="15"/>
      <c r="B138" s="15"/>
      <c r="C138" s="15"/>
      <c r="D138" s="15"/>
      <c r="E138" s="15"/>
      <c r="F138" s="15"/>
      <c r="G138" s="68"/>
      <c r="H138" s="68"/>
      <c r="I138" s="68"/>
      <c r="J138" s="15"/>
      <c r="K138" s="15"/>
      <c r="L138" s="15"/>
      <c r="M138" s="15"/>
      <c r="N138" s="15"/>
      <c r="O138" s="15"/>
    </row>
    <row r="139" spans="1:15" thickBot="1" x14ac:dyDescent="0.35">
      <c r="A139" s="15"/>
      <c r="B139" s="15"/>
      <c r="C139" s="15"/>
      <c r="D139" s="15"/>
      <c r="E139" s="15"/>
      <c r="F139" s="15"/>
      <c r="G139" s="68"/>
      <c r="H139" s="68"/>
      <c r="I139" s="68"/>
      <c r="J139" s="15"/>
      <c r="K139" s="15"/>
      <c r="L139" s="15"/>
      <c r="M139" s="15"/>
      <c r="N139" s="15"/>
      <c r="O139" s="15"/>
    </row>
    <row r="140" spans="1:15" thickBot="1" x14ac:dyDescent="0.35">
      <c r="A140" s="15"/>
      <c r="B140" s="15"/>
      <c r="C140" s="15"/>
      <c r="D140" s="15"/>
      <c r="E140" s="15"/>
      <c r="F140" s="15"/>
      <c r="G140" s="68"/>
      <c r="H140" s="68"/>
      <c r="I140" s="68"/>
      <c r="J140" s="15"/>
      <c r="K140" s="15"/>
      <c r="L140" s="15"/>
      <c r="M140" s="15"/>
      <c r="N140" s="15"/>
      <c r="O140" s="15"/>
    </row>
    <row r="141" spans="1:15" thickBot="1" x14ac:dyDescent="0.35">
      <c r="A141" s="15"/>
      <c r="B141" s="15"/>
      <c r="C141" s="15"/>
      <c r="D141" s="15"/>
      <c r="E141" s="15"/>
      <c r="F141" s="15"/>
      <c r="G141" s="68"/>
      <c r="H141" s="68"/>
      <c r="I141" s="68"/>
      <c r="J141" s="15"/>
      <c r="K141" s="15"/>
      <c r="L141" s="15"/>
      <c r="M141" s="15"/>
      <c r="N141" s="15"/>
      <c r="O141" s="15"/>
    </row>
    <row r="142" spans="1:15" thickBot="1" x14ac:dyDescent="0.35">
      <c r="A142" s="15"/>
      <c r="B142" s="15"/>
      <c r="C142" s="15"/>
      <c r="D142" s="15"/>
      <c r="E142" s="15"/>
      <c r="F142" s="15"/>
      <c r="G142" s="68"/>
      <c r="H142" s="68"/>
      <c r="I142" s="68"/>
      <c r="J142" s="15"/>
      <c r="K142" s="15"/>
      <c r="L142" s="15"/>
      <c r="M142" s="15"/>
      <c r="N142" s="15"/>
      <c r="O142" s="15"/>
    </row>
    <row r="143" spans="1:15" thickBot="1" x14ac:dyDescent="0.35">
      <c r="A143" s="15"/>
      <c r="B143" s="15"/>
      <c r="C143" s="15"/>
      <c r="D143" s="15"/>
      <c r="E143" s="15"/>
      <c r="F143" s="15"/>
      <c r="G143" s="68"/>
      <c r="H143" s="68"/>
      <c r="I143" s="68"/>
      <c r="J143" s="15"/>
      <c r="K143" s="15"/>
      <c r="L143" s="15"/>
      <c r="M143" s="15"/>
      <c r="N143" s="15"/>
      <c r="O143" s="15"/>
    </row>
    <row r="144" spans="1:15" thickBot="1" x14ac:dyDescent="0.35">
      <c r="A144" s="15"/>
      <c r="B144" s="15"/>
      <c r="C144" s="15"/>
      <c r="D144" s="15"/>
      <c r="E144" s="15"/>
      <c r="F144" s="15"/>
      <c r="G144" s="68"/>
      <c r="H144" s="68"/>
      <c r="I144" s="68"/>
      <c r="J144" s="15"/>
      <c r="K144" s="15"/>
      <c r="L144" s="15"/>
      <c r="M144" s="15"/>
      <c r="N144" s="15"/>
      <c r="O144" s="15"/>
    </row>
    <row r="145" spans="1:15" thickBot="1" x14ac:dyDescent="0.35">
      <c r="A145" s="15"/>
      <c r="B145" s="15"/>
      <c r="C145" s="15"/>
      <c r="D145" s="15"/>
      <c r="E145" s="15"/>
      <c r="F145" s="15"/>
      <c r="G145" s="68"/>
      <c r="H145" s="68"/>
      <c r="I145" s="68"/>
      <c r="J145" s="15"/>
      <c r="K145" s="15"/>
      <c r="L145" s="15"/>
      <c r="M145" s="15"/>
      <c r="N145" s="15"/>
      <c r="O145" s="15"/>
    </row>
    <row r="146" spans="1:15" thickBot="1" x14ac:dyDescent="0.35">
      <c r="A146" s="15"/>
      <c r="B146" s="15"/>
      <c r="C146" s="15"/>
      <c r="D146" s="15"/>
      <c r="E146" s="15"/>
      <c r="F146" s="15"/>
      <c r="G146" s="68"/>
      <c r="H146" s="68"/>
      <c r="I146" s="68"/>
      <c r="J146" s="15"/>
      <c r="K146" s="15"/>
      <c r="L146" s="15"/>
      <c r="M146" s="15"/>
      <c r="N146" s="15"/>
      <c r="O146" s="15"/>
    </row>
    <row r="147" spans="1:15" thickBot="1" x14ac:dyDescent="0.35">
      <c r="A147" s="15"/>
      <c r="B147" s="15"/>
      <c r="C147" s="15"/>
      <c r="D147" s="15"/>
      <c r="E147" s="15"/>
      <c r="F147" s="15"/>
      <c r="G147" s="68"/>
      <c r="H147" s="68"/>
      <c r="I147" s="68"/>
      <c r="J147" s="15"/>
      <c r="K147" s="15"/>
      <c r="L147" s="15"/>
      <c r="M147" s="15"/>
      <c r="N147" s="15"/>
      <c r="O147" s="15"/>
    </row>
    <row r="148" spans="1:15" thickBot="1" x14ac:dyDescent="0.35">
      <c r="A148" s="15"/>
      <c r="B148" s="15"/>
      <c r="C148" s="15"/>
      <c r="D148" s="15"/>
      <c r="E148" s="15"/>
      <c r="F148" s="15"/>
      <c r="G148" s="68"/>
      <c r="H148" s="68"/>
      <c r="I148" s="68"/>
      <c r="J148" s="15"/>
      <c r="K148" s="15"/>
      <c r="L148" s="15"/>
      <c r="M148" s="15"/>
      <c r="N148" s="15"/>
      <c r="O148" s="15"/>
    </row>
    <row r="149" spans="1:15" thickBot="1" x14ac:dyDescent="0.35">
      <c r="A149" s="15"/>
      <c r="B149" s="15"/>
      <c r="C149" s="15"/>
      <c r="D149" s="15"/>
      <c r="E149" s="15"/>
      <c r="F149" s="15"/>
      <c r="G149" s="68"/>
      <c r="H149" s="68"/>
      <c r="I149" s="68"/>
      <c r="J149" s="15"/>
      <c r="K149" s="15"/>
      <c r="L149" s="15"/>
      <c r="M149" s="15"/>
      <c r="N149" s="15"/>
      <c r="O149" s="15"/>
    </row>
    <row r="150" spans="1:15" thickBot="1" x14ac:dyDescent="0.35">
      <c r="A150" s="15"/>
      <c r="B150" s="15"/>
      <c r="C150" s="15"/>
      <c r="D150" s="15"/>
      <c r="E150" s="15"/>
      <c r="F150" s="15"/>
      <c r="G150" s="68"/>
      <c r="H150" s="68"/>
      <c r="I150" s="68"/>
      <c r="J150" s="15"/>
      <c r="K150" s="15"/>
      <c r="L150" s="15"/>
      <c r="M150" s="15"/>
      <c r="N150" s="15"/>
      <c r="O150" s="15"/>
    </row>
    <row r="151" spans="1:15" thickBot="1" x14ac:dyDescent="0.35">
      <c r="A151" s="15"/>
      <c r="B151" s="15"/>
      <c r="C151" s="15"/>
      <c r="D151" s="15"/>
      <c r="E151" s="15"/>
      <c r="F151" s="15"/>
      <c r="G151" s="68"/>
      <c r="H151" s="68"/>
      <c r="I151" s="68"/>
      <c r="J151" s="15"/>
      <c r="K151" s="15"/>
      <c r="L151" s="15"/>
      <c r="M151" s="15"/>
      <c r="N151" s="15"/>
      <c r="O151" s="15"/>
    </row>
    <row r="152" spans="1:15" thickBot="1" x14ac:dyDescent="0.35">
      <c r="A152" s="15"/>
      <c r="B152" s="15"/>
      <c r="C152" s="15"/>
      <c r="D152" s="15"/>
      <c r="E152" s="15"/>
      <c r="F152" s="15"/>
      <c r="G152" s="68"/>
      <c r="H152" s="68"/>
      <c r="I152" s="68"/>
      <c r="J152" s="15"/>
      <c r="K152" s="15"/>
      <c r="L152" s="15"/>
      <c r="M152" s="15"/>
      <c r="N152" s="15"/>
      <c r="O152" s="15"/>
    </row>
    <row r="153" spans="1:15" thickBot="1" x14ac:dyDescent="0.35">
      <c r="A153" s="15"/>
      <c r="B153" s="15"/>
      <c r="C153" s="15"/>
      <c r="D153" s="15"/>
      <c r="E153" s="15"/>
      <c r="F153" s="15"/>
      <c r="G153" s="68"/>
      <c r="H153" s="68"/>
      <c r="I153" s="68"/>
      <c r="J153" s="15"/>
      <c r="K153" s="15"/>
      <c r="L153" s="15"/>
      <c r="M153" s="15"/>
      <c r="N153" s="15"/>
      <c r="O153" s="15"/>
    </row>
    <row r="154" spans="1:15" thickBot="1" x14ac:dyDescent="0.35">
      <c r="A154" s="15"/>
      <c r="B154" s="15"/>
      <c r="C154" s="15"/>
      <c r="D154" s="15"/>
      <c r="E154" s="15"/>
      <c r="F154" s="15"/>
      <c r="G154" s="68"/>
      <c r="H154" s="68"/>
      <c r="I154" s="68"/>
      <c r="J154" s="15"/>
      <c r="K154" s="15"/>
      <c r="L154" s="15"/>
      <c r="M154" s="15"/>
      <c r="N154" s="15"/>
      <c r="O154" s="15"/>
    </row>
    <row r="155" spans="1:15" thickBot="1" x14ac:dyDescent="0.35">
      <c r="A155" s="15"/>
      <c r="B155" s="15"/>
      <c r="C155" s="15"/>
      <c r="D155" s="15"/>
      <c r="E155" s="15"/>
      <c r="F155" s="15"/>
      <c r="G155" s="68"/>
      <c r="H155" s="68"/>
      <c r="I155" s="68"/>
      <c r="J155" s="15"/>
      <c r="K155" s="15"/>
      <c r="L155" s="15"/>
      <c r="M155" s="15"/>
      <c r="N155" s="15"/>
      <c r="O155" s="15"/>
    </row>
    <row r="156" spans="1:15" thickBot="1" x14ac:dyDescent="0.35">
      <c r="A156" s="15"/>
      <c r="B156" s="15"/>
      <c r="C156" s="15"/>
      <c r="D156" s="15"/>
      <c r="E156" s="15"/>
      <c r="F156" s="15"/>
      <c r="G156" s="68"/>
      <c r="H156" s="68"/>
      <c r="I156" s="68"/>
      <c r="J156" s="15"/>
      <c r="K156" s="15"/>
      <c r="L156" s="15"/>
      <c r="M156" s="15"/>
      <c r="N156" s="15"/>
      <c r="O156" s="15"/>
    </row>
    <row r="157" spans="1:15" thickBot="1" x14ac:dyDescent="0.35">
      <c r="A157" s="15"/>
      <c r="B157" s="15"/>
      <c r="C157" s="15"/>
      <c r="D157" s="15"/>
      <c r="E157" s="15"/>
      <c r="F157" s="15"/>
      <c r="G157" s="68"/>
      <c r="H157" s="68"/>
      <c r="I157" s="68"/>
      <c r="J157" s="15"/>
      <c r="K157" s="15"/>
      <c r="L157" s="15"/>
      <c r="M157" s="15"/>
      <c r="N157" s="15"/>
      <c r="O157" s="15"/>
    </row>
    <row r="158" spans="1:15" thickBot="1" x14ac:dyDescent="0.35">
      <c r="A158" s="15"/>
      <c r="B158" s="15"/>
      <c r="C158" s="15"/>
      <c r="D158" s="15"/>
      <c r="E158" s="15"/>
      <c r="F158" s="15"/>
      <c r="G158" s="68"/>
      <c r="H158" s="68"/>
      <c r="I158" s="68"/>
      <c r="J158" s="15"/>
      <c r="K158" s="15"/>
      <c r="L158" s="15"/>
      <c r="M158" s="15"/>
      <c r="N158" s="15"/>
      <c r="O158" s="15"/>
    </row>
    <row r="159" spans="1:15" thickBot="1" x14ac:dyDescent="0.35">
      <c r="A159" s="15"/>
      <c r="B159" s="15"/>
      <c r="C159" s="15"/>
      <c r="D159" s="15"/>
      <c r="E159" s="15"/>
      <c r="F159" s="15"/>
      <c r="G159" s="68"/>
      <c r="H159" s="68"/>
      <c r="I159" s="68"/>
      <c r="J159" s="15"/>
      <c r="K159" s="15"/>
      <c r="L159" s="15"/>
      <c r="M159" s="15"/>
      <c r="N159" s="15"/>
      <c r="O159" s="15"/>
    </row>
    <row r="160" spans="1:15" thickBot="1" x14ac:dyDescent="0.35">
      <c r="A160" s="15"/>
      <c r="B160" s="15"/>
      <c r="C160" s="15"/>
      <c r="D160" s="15"/>
      <c r="E160" s="15"/>
      <c r="F160" s="15"/>
      <c r="G160" s="68"/>
      <c r="H160" s="68"/>
      <c r="I160" s="68"/>
      <c r="J160" s="15"/>
      <c r="K160" s="15"/>
      <c r="L160" s="15"/>
      <c r="M160" s="15"/>
      <c r="N160" s="15"/>
      <c r="O160" s="15"/>
    </row>
    <row r="161" spans="1:15" thickBot="1" x14ac:dyDescent="0.35">
      <c r="A161" s="15"/>
      <c r="B161" s="15"/>
      <c r="C161" s="15"/>
      <c r="D161" s="15"/>
      <c r="E161" s="15"/>
      <c r="F161" s="15"/>
      <c r="G161" s="68"/>
      <c r="H161" s="68"/>
      <c r="I161" s="68"/>
      <c r="J161" s="15"/>
      <c r="K161" s="15"/>
      <c r="L161" s="15"/>
      <c r="M161" s="15"/>
      <c r="N161" s="15"/>
      <c r="O161" s="15"/>
    </row>
    <row r="162" spans="1:15" thickBot="1" x14ac:dyDescent="0.35">
      <c r="A162" s="15"/>
      <c r="B162" s="15"/>
      <c r="C162" s="15"/>
      <c r="D162" s="15"/>
      <c r="E162" s="15"/>
      <c r="F162" s="15"/>
      <c r="G162" s="68"/>
      <c r="H162" s="68"/>
      <c r="I162" s="68"/>
      <c r="J162" s="15"/>
      <c r="K162" s="15"/>
      <c r="L162" s="15"/>
      <c r="M162" s="15"/>
      <c r="N162" s="15"/>
      <c r="O162" s="15"/>
    </row>
    <row r="163" spans="1:15" thickBot="1" x14ac:dyDescent="0.35">
      <c r="A163" s="15"/>
      <c r="B163" s="15"/>
      <c r="C163" s="15"/>
      <c r="D163" s="15"/>
      <c r="E163" s="15"/>
      <c r="F163" s="15"/>
      <c r="G163" s="68"/>
      <c r="H163" s="68"/>
      <c r="I163" s="68"/>
      <c r="J163" s="15"/>
      <c r="K163" s="15"/>
      <c r="L163" s="15"/>
      <c r="M163" s="15"/>
      <c r="N163" s="15"/>
      <c r="O163" s="15"/>
    </row>
  </sheetData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Ruler="0" zoomScale="70" zoomScaleNormal="70" workbookViewId="0">
      <selection activeCell="G15" sqref="G15"/>
    </sheetView>
  </sheetViews>
  <sheetFormatPr defaultColWidth="10.69921875" defaultRowHeight="22.2" thickTop="1" thickBottom="1" x14ac:dyDescent="0.35"/>
  <cols>
    <col min="1" max="4" width="10.69921875" style="23"/>
    <col min="5" max="5" width="15.09765625" style="23" bestFit="1" customWidth="1"/>
    <col min="6" max="16384" width="10.69921875" style="23"/>
  </cols>
  <sheetData>
    <row r="1" spans="1:10" thickTop="1" thickBot="1" x14ac:dyDescent="0.35">
      <c r="A1" s="24" t="s">
        <v>215</v>
      </c>
      <c r="B1" s="24" t="s">
        <v>216</v>
      </c>
      <c r="C1" s="24" t="s">
        <v>217</v>
      </c>
      <c r="D1" s="24" t="s">
        <v>218</v>
      </c>
      <c r="E1" s="24" t="s">
        <v>9</v>
      </c>
      <c r="F1" s="24" t="s">
        <v>221</v>
      </c>
    </row>
    <row r="2" spans="1:10" thickTop="1" thickBot="1" x14ac:dyDescent="0.35">
      <c r="A2" s="23">
        <v>1</v>
      </c>
      <c r="B2" s="23" t="s">
        <v>20</v>
      </c>
      <c r="C2" s="40">
        <v>1531201</v>
      </c>
      <c r="D2" s="40">
        <v>1531230</v>
      </c>
      <c r="E2" s="23" t="s">
        <v>220</v>
      </c>
      <c r="F2" s="23">
        <v>29</v>
      </c>
      <c r="G2" s="23">
        <f>SUM(F2,F3,F4,F5,F12,F14,F15)</f>
        <v>256</v>
      </c>
    </row>
    <row r="3" spans="1:10" thickTop="1" thickBot="1" x14ac:dyDescent="0.35">
      <c r="A3" s="23">
        <v>2</v>
      </c>
      <c r="B3" s="23" t="s">
        <v>20</v>
      </c>
      <c r="C3" s="40">
        <v>1531301</v>
      </c>
      <c r="D3" s="40">
        <v>1531343</v>
      </c>
      <c r="F3" s="23">
        <v>43</v>
      </c>
    </row>
    <row r="4" spans="1:10" ht="85.2" thickTop="1" thickBot="1" x14ac:dyDescent="0.35">
      <c r="A4" s="23">
        <v>3</v>
      </c>
      <c r="B4" s="23" t="s">
        <v>20</v>
      </c>
      <c r="C4" s="41" t="s">
        <v>222</v>
      </c>
      <c r="D4" s="41" t="s">
        <v>223</v>
      </c>
      <c r="E4" s="25" t="s">
        <v>497</v>
      </c>
      <c r="F4" s="23">
        <v>37</v>
      </c>
    </row>
    <row r="5" spans="1:10" thickTop="1" thickBot="1" x14ac:dyDescent="0.35">
      <c r="A5" s="23">
        <v>4</v>
      </c>
      <c r="B5" s="23" t="s">
        <v>20</v>
      </c>
      <c r="C5" s="41">
        <v>1531231</v>
      </c>
      <c r="D5" s="41">
        <v>1531250</v>
      </c>
      <c r="E5" s="25"/>
      <c r="F5" s="23">
        <v>20</v>
      </c>
    </row>
    <row r="6" spans="1:10" thickTop="1" thickBot="1" x14ac:dyDescent="0.35">
      <c r="A6" s="23">
        <v>5</v>
      </c>
      <c r="B6" s="23" t="s">
        <v>15</v>
      </c>
      <c r="C6" s="40">
        <v>1531364</v>
      </c>
      <c r="D6" s="40">
        <v>1531369</v>
      </c>
      <c r="F6" s="23">
        <v>6</v>
      </c>
      <c r="G6" s="23">
        <f>SUM(F6:F8)</f>
        <v>14</v>
      </c>
    </row>
    <row r="7" spans="1:10" thickTop="1" thickBot="1" x14ac:dyDescent="0.35">
      <c r="A7" s="23">
        <v>6</v>
      </c>
      <c r="B7" s="23" t="s">
        <v>15</v>
      </c>
      <c r="C7" s="40">
        <v>1531051</v>
      </c>
      <c r="D7" s="40">
        <v>1531055</v>
      </c>
      <c r="F7" s="23">
        <v>5</v>
      </c>
    </row>
    <row r="8" spans="1:10" thickTop="1" thickBot="1" x14ac:dyDescent="0.35">
      <c r="A8" s="23">
        <v>7</v>
      </c>
      <c r="B8" s="23" t="s">
        <v>15</v>
      </c>
      <c r="C8" s="40">
        <v>1531251</v>
      </c>
      <c r="D8" s="40">
        <v>1531253</v>
      </c>
      <c r="F8" s="23">
        <v>3</v>
      </c>
    </row>
    <row r="9" spans="1:10" thickTop="1" thickBot="1" x14ac:dyDescent="0.35">
      <c r="A9" s="23">
        <v>8</v>
      </c>
      <c r="B9" s="23" t="s">
        <v>219</v>
      </c>
      <c r="C9" s="40">
        <v>1531258</v>
      </c>
      <c r="D9" s="40">
        <v>1531261</v>
      </c>
      <c r="F9" s="23">
        <v>4</v>
      </c>
      <c r="G9" s="23">
        <f>SUM(F9:F11)</f>
        <v>12</v>
      </c>
    </row>
    <row r="10" spans="1:10" thickTop="1" thickBot="1" x14ac:dyDescent="0.35">
      <c r="A10" s="23">
        <v>9</v>
      </c>
      <c r="B10" s="23" t="s">
        <v>219</v>
      </c>
      <c r="C10" s="40">
        <v>1531254</v>
      </c>
      <c r="D10" s="40">
        <v>1531257</v>
      </c>
      <c r="F10" s="23">
        <v>4</v>
      </c>
      <c r="J10" s="23" t="s">
        <v>234</v>
      </c>
    </row>
    <row r="11" spans="1:10" thickTop="1" thickBot="1" x14ac:dyDescent="0.35">
      <c r="A11" s="23">
        <v>10</v>
      </c>
      <c r="B11" s="23" t="s">
        <v>219</v>
      </c>
      <c r="C11" s="40">
        <v>1531262</v>
      </c>
      <c r="D11" s="40">
        <v>1531265</v>
      </c>
      <c r="F11" s="29">
        <v>4</v>
      </c>
    </row>
    <row r="12" spans="1:10" ht="85.2" thickTop="1" thickBot="1" x14ac:dyDescent="0.35">
      <c r="A12" s="23">
        <v>11</v>
      </c>
      <c r="B12" s="23" t="s">
        <v>20</v>
      </c>
      <c r="C12" s="41" t="s">
        <v>236</v>
      </c>
      <c r="D12" s="41" t="s">
        <v>237</v>
      </c>
      <c r="F12" s="23">
        <v>25</v>
      </c>
    </row>
    <row r="13" spans="1:10" ht="85.2" thickTop="1" thickBot="1" x14ac:dyDescent="0.35">
      <c r="A13" s="23">
        <v>12</v>
      </c>
      <c r="B13" s="23" t="s">
        <v>238</v>
      </c>
      <c r="C13" s="25" t="s">
        <v>263</v>
      </c>
      <c r="D13" s="25" t="s">
        <v>264</v>
      </c>
      <c r="E13" s="25" t="s">
        <v>265</v>
      </c>
      <c r="F13" s="23">
        <v>76</v>
      </c>
      <c r="G13" s="23">
        <v>76</v>
      </c>
    </row>
    <row r="14" spans="1:10" thickTop="1" thickBot="1" x14ac:dyDescent="0.35">
      <c r="A14" s="23">
        <v>13</v>
      </c>
      <c r="B14" s="23" t="s">
        <v>20</v>
      </c>
      <c r="C14" s="23">
        <v>1531101</v>
      </c>
      <c r="D14" s="23">
        <v>1531150</v>
      </c>
      <c r="F14" s="23">
        <v>50</v>
      </c>
    </row>
    <row r="15" spans="1:10" ht="106.2" thickTop="1" thickBot="1" x14ac:dyDescent="0.35">
      <c r="A15" s="23">
        <v>14</v>
      </c>
      <c r="B15" s="23" t="s">
        <v>20</v>
      </c>
      <c r="C15" s="25" t="s">
        <v>270</v>
      </c>
      <c r="D15" s="25" t="s">
        <v>271</v>
      </c>
      <c r="E15" s="25" t="s">
        <v>453</v>
      </c>
      <c r="F15" s="23">
        <v>52</v>
      </c>
    </row>
    <row r="17" spans="5:7" thickTop="1" thickBot="1" x14ac:dyDescent="0.35">
      <c r="E17" s="27"/>
      <c r="F17" s="32" t="s">
        <v>221</v>
      </c>
      <c r="G17" s="28" t="s">
        <v>221</v>
      </c>
    </row>
    <row r="18" spans="5:7" thickTop="1" thickBot="1" x14ac:dyDescent="0.35">
      <c r="E18" s="27"/>
      <c r="F18" s="31">
        <f>SUM(F2:F17)</f>
        <v>358</v>
      </c>
      <c r="G18" s="28">
        <f>SUM(G13,G9,G6,G2)</f>
        <v>358</v>
      </c>
    </row>
    <row r="19" spans="5:7" thickTop="1" thickBot="1" x14ac:dyDescent="0.35">
      <c r="F19" s="30"/>
    </row>
    <row r="22" spans="5:7" ht="21" x14ac:dyDescent="0.3"/>
    <row r="23" spans="5:7" ht="21" x14ac:dyDescent="0.3"/>
    <row r="24" spans="5:7" ht="21" x14ac:dyDescent="0.3"/>
    <row r="25" spans="5:7" ht="21" x14ac:dyDescent="0.3"/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0"/>
  <sheetViews>
    <sheetView showRuler="0" topLeftCell="A4" workbookViewId="0">
      <selection activeCell="E15" sqref="E15"/>
    </sheetView>
  </sheetViews>
  <sheetFormatPr defaultColWidth="10.69921875" defaultRowHeight="21.6" thickTop="1" thickBottom="1" x14ac:dyDescent="0.35"/>
  <cols>
    <col min="1" max="1" width="12" style="26" bestFit="1" customWidth="1"/>
    <col min="2" max="16384" width="10.69921875" style="34"/>
  </cols>
  <sheetData>
    <row r="1" spans="1:1" thickTop="1" thickBot="1" x14ac:dyDescent="0.35">
      <c r="A1" s="35">
        <v>1531051</v>
      </c>
    </row>
    <row r="2" spans="1:1" thickTop="1" thickBot="1" x14ac:dyDescent="0.35">
      <c r="A2" s="35">
        <v>1531052</v>
      </c>
    </row>
    <row r="3" spans="1:1" thickTop="1" thickBot="1" x14ac:dyDescent="0.35">
      <c r="A3" s="35">
        <v>1531053</v>
      </c>
    </row>
    <row r="4" spans="1:1" thickTop="1" thickBot="1" x14ac:dyDescent="0.35">
      <c r="A4" s="35">
        <v>1531054</v>
      </c>
    </row>
    <row r="5" spans="1:1" thickTop="1" thickBot="1" x14ac:dyDescent="0.35">
      <c r="A5" s="35">
        <v>1531055</v>
      </c>
    </row>
    <row r="6" spans="1:1" ht="22.2" thickTop="1" thickBot="1" x14ac:dyDescent="0.35">
      <c r="A6" s="36">
        <v>1531201</v>
      </c>
    </row>
    <row r="7" spans="1:1" ht="22.2" thickTop="1" thickBot="1" x14ac:dyDescent="0.35">
      <c r="A7" s="36">
        <v>1531202</v>
      </c>
    </row>
    <row r="8" spans="1:1" ht="22.2" thickTop="1" thickBot="1" x14ac:dyDescent="0.35">
      <c r="A8" s="36">
        <v>1531203</v>
      </c>
    </row>
    <row r="9" spans="1:1" ht="22.2" thickTop="1" thickBot="1" x14ac:dyDescent="0.35">
      <c r="A9" s="36">
        <v>1531204</v>
      </c>
    </row>
    <row r="10" spans="1:1" ht="22.2" thickTop="1" thickBot="1" x14ac:dyDescent="0.35">
      <c r="A10" s="36">
        <v>1531205</v>
      </c>
    </row>
    <row r="11" spans="1:1" ht="22.2" thickTop="1" thickBot="1" x14ac:dyDescent="0.35">
      <c r="A11" s="36">
        <v>1531206</v>
      </c>
    </row>
    <row r="12" spans="1:1" ht="22.2" thickTop="1" thickBot="1" x14ac:dyDescent="0.35">
      <c r="A12" s="36">
        <v>1531207</v>
      </c>
    </row>
    <row r="13" spans="1:1" ht="22.2" thickTop="1" thickBot="1" x14ac:dyDescent="0.35">
      <c r="A13" s="36">
        <v>1531208</v>
      </c>
    </row>
    <row r="14" spans="1:1" ht="22.2" thickTop="1" thickBot="1" x14ac:dyDescent="0.35">
      <c r="A14" s="36">
        <v>1531209</v>
      </c>
    </row>
    <row r="15" spans="1:1" ht="22.2" thickTop="1" thickBot="1" x14ac:dyDescent="0.35">
      <c r="A15" s="36">
        <v>1531210</v>
      </c>
    </row>
    <row r="16" spans="1:1" ht="22.2" thickTop="1" thickBot="1" x14ac:dyDescent="0.35">
      <c r="A16" s="36">
        <v>1531211</v>
      </c>
    </row>
    <row r="17" spans="1:1" ht="22.2" thickTop="1" thickBot="1" x14ac:dyDescent="0.35">
      <c r="A17" s="36">
        <v>1531212</v>
      </c>
    </row>
    <row r="18" spans="1:1" thickTop="1" thickBot="1" x14ac:dyDescent="0.35">
      <c r="A18" s="37">
        <v>1531214</v>
      </c>
    </row>
    <row r="19" spans="1:1" thickTop="1" thickBot="1" x14ac:dyDescent="0.35">
      <c r="A19" s="37">
        <v>1531215</v>
      </c>
    </row>
    <row r="20" spans="1:1" thickTop="1" thickBot="1" x14ac:dyDescent="0.35">
      <c r="A20" s="37">
        <v>1531216</v>
      </c>
    </row>
    <row r="21" spans="1:1" thickTop="1" thickBot="1" x14ac:dyDescent="0.35">
      <c r="A21" s="37">
        <v>1531217</v>
      </c>
    </row>
    <row r="22" spans="1:1" thickTop="1" thickBot="1" x14ac:dyDescent="0.35">
      <c r="A22" s="37">
        <v>1531218</v>
      </c>
    </row>
    <row r="23" spans="1:1" thickTop="1" thickBot="1" x14ac:dyDescent="0.35">
      <c r="A23" s="37">
        <v>1531219</v>
      </c>
    </row>
    <row r="24" spans="1:1" thickTop="1" thickBot="1" x14ac:dyDescent="0.35">
      <c r="A24" s="37">
        <v>1531220</v>
      </c>
    </row>
    <row r="25" spans="1:1" thickTop="1" thickBot="1" x14ac:dyDescent="0.35">
      <c r="A25" s="37">
        <v>1531221</v>
      </c>
    </row>
    <row r="26" spans="1:1" thickTop="1" thickBot="1" x14ac:dyDescent="0.35">
      <c r="A26" s="37">
        <v>1531222</v>
      </c>
    </row>
    <row r="27" spans="1:1" thickTop="1" thickBot="1" x14ac:dyDescent="0.35">
      <c r="A27" s="37">
        <v>1531223</v>
      </c>
    </row>
    <row r="28" spans="1:1" thickTop="1" thickBot="1" x14ac:dyDescent="0.35">
      <c r="A28" s="37">
        <v>1531224</v>
      </c>
    </row>
    <row r="29" spans="1:1" thickTop="1" thickBot="1" x14ac:dyDescent="0.35">
      <c r="A29" s="37">
        <v>1531225</v>
      </c>
    </row>
    <row r="30" spans="1:1" thickTop="1" thickBot="1" x14ac:dyDescent="0.35">
      <c r="A30" s="37">
        <v>1531226</v>
      </c>
    </row>
    <row r="31" spans="1:1" thickTop="1" thickBot="1" x14ac:dyDescent="0.35">
      <c r="A31" s="37">
        <v>1531227</v>
      </c>
    </row>
    <row r="32" spans="1:1" thickTop="1" thickBot="1" x14ac:dyDescent="0.35">
      <c r="A32" s="37">
        <v>1531228</v>
      </c>
    </row>
    <row r="33" spans="1:1" thickTop="1" thickBot="1" x14ac:dyDescent="0.35">
      <c r="A33" s="37">
        <v>1531229</v>
      </c>
    </row>
    <row r="34" spans="1:1" thickTop="1" thickBot="1" x14ac:dyDescent="0.35">
      <c r="A34" s="37">
        <v>1531230</v>
      </c>
    </row>
    <row r="35" spans="1:1" thickTop="1" thickBot="1" x14ac:dyDescent="0.35">
      <c r="A35" s="38">
        <v>1531231</v>
      </c>
    </row>
    <row r="36" spans="1:1" thickTop="1" thickBot="1" x14ac:dyDescent="0.35">
      <c r="A36" s="38">
        <v>1531232</v>
      </c>
    </row>
    <row r="37" spans="1:1" thickTop="1" thickBot="1" x14ac:dyDescent="0.35">
      <c r="A37" s="38">
        <v>1531233</v>
      </c>
    </row>
    <row r="38" spans="1:1" thickTop="1" thickBot="1" x14ac:dyDescent="0.35">
      <c r="A38" s="38">
        <v>1531234</v>
      </c>
    </row>
    <row r="39" spans="1:1" thickTop="1" thickBot="1" x14ac:dyDescent="0.35">
      <c r="A39" s="38">
        <v>1531235</v>
      </c>
    </row>
    <row r="40" spans="1:1" thickTop="1" thickBot="1" x14ac:dyDescent="0.35">
      <c r="A40" s="38">
        <v>1531236</v>
      </c>
    </row>
    <row r="41" spans="1:1" thickTop="1" thickBot="1" x14ac:dyDescent="0.35">
      <c r="A41" s="38">
        <v>1531237</v>
      </c>
    </row>
    <row r="42" spans="1:1" thickTop="1" thickBot="1" x14ac:dyDescent="0.35">
      <c r="A42" s="38">
        <v>1531238</v>
      </c>
    </row>
    <row r="43" spans="1:1" thickTop="1" thickBot="1" x14ac:dyDescent="0.35">
      <c r="A43" s="38">
        <v>1531239</v>
      </c>
    </row>
    <row r="44" spans="1:1" thickTop="1" thickBot="1" x14ac:dyDescent="0.35">
      <c r="A44" s="38">
        <v>1531240</v>
      </c>
    </row>
    <row r="45" spans="1:1" thickTop="1" thickBot="1" x14ac:dyDescent="0.35">
      <c r="A45" s="38">
        <v>1531241</v>
      </c>
    </row>
    <row r="46" spans="1:1" thickTop="1" thickBot="1" x14ac:dyDescent="0.35">
      <c r="A46" s="38">
        <v>1531242</v>
      </c>
    </row>
    <row r="47" spans="1:1" thickTop="1" thickBot="1" x14ac:dyDescent="0.35">
      <c r="A47" s="38">
        <v>1531243</v>
      </c>
    </row>
    <row r="48" spans="1:1" thickTop="1" thickBot="1" x14ac:dyDescent="0.35">
      <c r="A48" s="38">
        <v>1531244</v>
      </c>
    </row>
    <row r="49" spans="1:1" thickTop="1" thickBot="1" x14ac:dyDescent="0.35">
      <c r="A49" s="38">
        <v>1531245</v>
      </c>
    </row>
    <row r="50" spans="1:1" thickTop="1" thickBot="1" x14ac:dyDescent="0.35">
      <c r="A50" s="38">
        <v>1531246</v>
      </c>
    </row>
    <row r="51" spans="1:1" thickTop="1" thickBot="1" x14ac:dyDescent="0.35">
      <c r="A51" s="38">
        <v>1531247</v>
      </c>
    </row>
    <row r="52" spans="1:1" thickTop="1" thickBot="1" x14ac:dyDescent="0.35">
      <c r="A52" s="38">
        <v>1531248</v>
      </c>
    </row>
    <row r="53" spans="1:1" thickTop="1" thickBot="1" x14ac:dyDescent="0.35">
      <c r="A53" s="38">
        <v>1531249</v>
      </c>
    </row>
    <row r="54" spans="1:1" thickTop="1" thickBot="1" x14ac:dyDescent="0.35">
      <c r="A54" s="38">
        <v>1531250</v>
      </c>
    </row>
    <row r="55" spans="1:1" thickTop="1" thickBot="1" x14ac:dyDescent="0.35">
      <c r="A55" s="38">
        <v>1531251</v>
      </c>
    </row>
    <row r="56" spans="1:1" thickTop="1" thickBot="1" x14ac:dyDescent="0.35">
      <c r="A56" s="38">
        <v>1531252</v>
      </c>
    </row>
    <row r="57" spans="1:1" thickTop="1" thickBot="1" x14ac:dyDescent="0.35">
      <c r="A57" s="38">
        <v>1531253</v>
      </c>
    </row>
    <row r="58" spans="1:1" thickTop="1" thickBot="1" x14ac:dyDescent="0.35">
      <c r="A58" s="38">
        <v>1531254</v>
      </c>
    </row>
    <row r="59" spans="1:1" thickTop="1" thickBot="1" x14ac:dyDescent="0.35">
      <c r="A59" s="38">
        <v>1531255</v>
      </c>
    </row>
    <row r="60" spans="1:1" thickTop="1" thickBot="1" x14ac:dyDescent="0.35">
      <c r="A60" s="38">
        <v>1531256</v>
      </c>
    </row>
    <row r="61" spans="1:1" thickTop="1" thickBot="1" x14ac:dyDescent="0.35">
      <c r="A61" s="38">
        <v>1531257</v>
      </c>
    </row>
    <row r="62" spans="1:1" thickTop="1" thickBot="1" x14ac:dyDescent="0.35">
      <c r="A62" s="38">
        <v>1531258</v>
      </c>
    </row>
    <row r="63" spans="1:1" thickTop="1" thickBot="1" x14ac:dyDescent="0.35">
      <c r="A63" s="38">
        <v>1531259</v>
      </c>
    </row>
    <row r="64" spans="1:1" thickTop="1" thickBot="1" x14ac:dyDescent="0.35">
      <c r="A64" s="38">
        <v>1531260</v>
      </c>
    </row>
    <row r="65" spans="1:1" thickTop="1" thickBot="1" x14ac:dyDescent="0.35">
      <c r="A65" s="38">
        <v>1531261</v>
      </c>
    </row>
    <row r="66" spans="1:1" thickTop="1" thickBot="1" x14ac:dyDescent="0.35">
      <c r="A66" s="38">
        <v>1531262</v>
      </c>
    </row>
    <row r="67" spans="1:1" thickTop="1" thickBot="1" x14ac:dyDescent="0.35">
      <c r="A67" s="38">
        <v>1531263</v>
      </c>
    </row>
    <row r="68" spans="1:1" thickTop="1" thickBot="1" x14ac:dyDescent="0.35">
      <c r="A68" s="38">
        <v>1531264</v>
      </c>
    </row>
    <row r="69" spans="1:1" thickTop="1" thickBot="1" x14ac:dyDescent="0.35">
      <c r="A69" s="38">
        <v>1531265</v>
      </c>
    </row>
    <row r="70" spans="1:1" ht="22.2" thickTop="1" thickBot="1" x14ac:dyDescent="0.35">
      <c r="A70" s="39">
        <v>1531267</v>
      </c>
    </row>
    <row r="71" spans="1:1" ht="22.2" thickTop="1" thickBot="1" x14ac:dyDescent="0.35">
      <c r="A71" s="39">
        <v>1531268</v>
      </c>
    </row>
    <row r="72" spans="1:1" ht="22.2" thickTop="1" thickBot="1" x14ac:dyDescent="0.35">
      <c r="A72" s="39">
        <v>1531269</v>
      </c>
    </row>
    <row r="73" spans="1:1" ht="22.2" thickTop="1" thickBot="1" x14ac:dyDescent="0.35">
      <c r="A73" s="39">
        <v>1531270</v>
      </c>
    </row>
    <row r="74" spans="1:1" ht="22.2" thickTop="1" thickBot="1" x14ac:dyDescent="0.35">
      <c r="A74" s="39">
        <v>1531271</v>
      </c>
    </row>
    <row r="75" spans="1:1" thickTop="1" thickBot="1" x14ac:dyDescent="0.35">
      <c r="A75" s="26">
        <v>1531301</v>
      </c>
    </row>
    <row r="76" spans="1:1" thickTop="1" thickBot="1" x14ac:dyDescent="0.35">
      <c r="A76" s="26">
        <v>1531302</v>
      </c>
    </row>
    <row r="77" spans="1:1" thickTop="1" thickBot="1" x14ac:dyDescent="0.35">
      <c r="A77" s="26">
        <v>1531303</v>
      </c>
    </row>
    <row r="78" spans="1:1" thickTop="1" thickBot="1" x14ac:dyDescent="0.35">
      <c r="A78" s="26">
        <v>1531304</v>
      </c>
    </row>
    <row r="79" spans="1:1" thickTop="1" thickBot="1" x14ac:dyDescent="0.35">
      <c r="A79" s="26">
        <v>1531305</v>
      </c>
    </row>
    <row r="80" spans="1:1" thickTop="1" thickBot="1" x14ac:dyDescent="0.35">
      <c r="A80" s="26">
        <v>1531306</v>
      </c>
    </row>
    <row r="81" spans="1:1" thickTop="1" thickBot="1" x14ac:dyDescent="0.35">
      <c r="A81" s="26">
        <v>1531307</v>
      </c>
    </row>
    <row r="82" spans="1:1" thickTop="1" thickBot="1" x14ac:dyDescent="0.35">
      <c r="A82" s="26">
        <v>1531308</v>
      </c>
    </row>
    <row r="83" spans="1:1" thickTop="1" thickBot="1" x14ac:dyDescent="0.35">
      <c r="A83" s="26">
        <v>1531309</v>
      </c>
    </row>
    <row r="84" spans="1:1" thickTop="1" thickBot="1" x14ac:dyDescent="0.35">
      <c r="A84" s="26">
        <v>1531310</v>
      </c>
    </row>
    <row r="85" spans="1:1" thickTop="1" thickBot="1" x14ac:dyDescent="0.35">
      <c r="A85" s="26">
        <v>1531311</v>
      </c>
    </row>
    <row r="86" spans="1:1" thickTop="1" thickBot="1" x14ac:dyDescent="0.35">
      <c r="A86" s="26">
        <v>1531312</v>
      </c>
    </row>
    <row r="87" spans="1:1" thickTop="1" thickBot="1" x14ac:dyDescent="0.35">
      <c r="A87" s="26">
        <v>1531313</v>
      </c>
    </row>
    <row r="88" spans="1:1" thickTop="1" thickBot="1" x14ac:dyDescent="0.35">
      <c r="A88" s="26">
        <v>1531314</v>
      </c>
    </row>
    <row r="89" spans="1:1" thickTop="1" thickBot="1" x14ac:dyDescent="0.35">
      <c r="A89" s="26">
        <v>1531315</v>
      </c>
    </row>
    <row r="90" spans="1:1" thickTop="1" thickBot="1" x14ac:dyDescent="0.35">
      <c r="A90" s="26">
        <v>1531316</v>
      </c>
    </row>
    <row r="91" spans="1:1" thickTop="1" thickBot="1" x14ac:dyDescent="0.35">
      <c r="A91" s="26">
        <v>1531317</v>
      </c>
    </row>
    <row r="92" spans="1:1" thickTop="1" thickBot="1" x14ac:dyDescent="0.35">
      <c r="A92" s="26">
        <v>1531318</v>
      </c>
    </row>
    <row r="93" spans="1:1" thickTop="1" thickBot="1" x14ac:dyDescent="0.35">
      <c r="A93" s="26">
        <v>1531319</v>
      </c>
    </row>
    <row r="94" spans="1:1" thickTop="1" thickBot="1" x14ac:dyDescent="0.35">
      <c r="A94" s="26">
        <v>1531320</v>
      </c>
    </row>
    <row r="95" spans="1:1" thickTop="1" thickBot="1" x14ac:dyDescent="0.35">
      <c r="A95" s="26">
        <v>1531321</v>
      </c>
    </row>
    <row r="96" spans="1:1" thickTop="1" thickBot="1" x14ac:dyDescent="0.35">
      <c r="A96" s="26">
        <v>1531322</v>
      </c>
    </row>
    <row r="97" spans="1:1" thickTop="1" thickBot="1" x14ac:dyDescent="0.35">
      <c r="A97" s="26">
        <v>1531323</v>
      </c>
    </row>
    <row r="98" spans="1:1" thickTop="1" thickBot="1" x14ac:dyDescent="0.35">
      <c r="A98" s="26">
        <v>1531324</v>
      </c>
    </row>
    <row r="99" spans="1:1" thickTop="1" thickBot="1" x14ac:dyDescent="0.35">
      <c r="A99" s="26">
        <v>1531325</v>
      </c>
    </row>
    <row r="100" spans="1:1" thickTop="1" thickBot="1" x14ac:dyDescent="0.35">
      <c r="A100" s="26">
        <v>1531326</v>
      </c>
    </row>
    <row r="101" spans="1:1" thickTop="1" thickBot="1" x14ac:dyDescent="0.35">
      <c r="A101" s="26">
        <v>1531327</v>
      </c>
    </row>
    <row r="102" spans="1:1" thickTop="1" thickBot="1" x14ac:dyDescent="0.35">
      <c r="A102" s="26">
        <v>1531328</v>
      </c>
    </row>
    <row r="103" spans="1:1" thickTop="1" thickBot="1" x14ac:dyDescent="0.35">
      <c r="A103" s="26">
        <v>1531329</v>
      </c>
    </row>
    <row r="104" spans="1:1" thickTop="1" thickBot="1" x14ac:dyDescent="0.35">
      <c r="A104" s="26">
        <v>1531330</v>
      </c>
    </row>
    <row r="105" spans="1:1" thickTop="1" thickBot="1" x14ac:dyDescent="0.35">
      <c r="A105" s="26">
        <v>1531331</v>
      </c>
    </row>
    <row r="106" spans="1:1" thickTop="1" thickBot="1" x14ac:dyDescent="0.35">
      <c r="A106" s="26">
        <v>1531332</v>
      </c>
    </row>
    <row r="107" spans="1:1" thickTop="1" thickBot="1" x14ac:dyDescent="0.35">
      <c r="A107" s="26">
        <v>1531333</v>
      </c>
    </row>
    <row r="108" spans="1:1" thickTop="1" thickBot="1" x14ac:dyDescent="0.35">
      <c r="A108" s="26">
        <v>1531334</v>
      </c>
    </row>
    <row r="109" spans="1:1" thickTop="1" thickBot="1" x14ac:dyDescent="0.35">
      <c r="A109" s="26">
        <v>1531335</v>
      </c>
    </row>
    <row r="110" spans="1:1" thickTop="1" thickBot="1" x14ac:dyDescent="0.35">
      <c r="A110" s="26">
        <v>1531336</v>
      </c>
    </row>
    <row r="111" spans="1:1" thickTop="1" thickBot="1" x14ac:dyDescent="0.35">
      <c r="A111" s="26">
        <v>1531337</v>
      </c>
    </row>
    <row r="112" spans="1:1" thickTop="1" thickBot="1" x14ac:dyDescent="0.35">
      <c r="A112" s="26">
        <v>1531338</v>
      </c>
    </row>
    <row r="113" spans="1:1" thickTop="1" thickBot="1" x14ac:dyDescent="0.35">
      <c r="A113" s="26">
        <v>1531339</v>
      </c>
    </row>
    <row r="114" spans="1:1" thickTop="1" thickBot="1" x14ac:dyDescent="0.35">
      <c r="A114" s="26">
        <v>1531340</v>
      </c>
    </row>
    <row r="115" spans="1:1" thickTop="1" thickBot="1" x14ac:dyDescent="0.35">
      <c r="A115" s="26">
        <v>1531341</v>
      </c>
    </row>
    <row r="116" spans="1:1" thickTop="1" thickBot="1" x14ac:dyDescent="0.35">
      <c r="A116" s="26">
        <v>1531342</v>
      </c>
    </row>
    <row r="117" spans="1:1" thickTop="1" thickBot="1" x14ac:dyDescent="0.35">
      <c r="A117" s="26">
        <v>1531343</v>
      </c>
    </row>
    <row r="118" spans="1:1" thickTop="1" thickBot="1" x14ac:dyDescent="0.35">
      <c r="A118" s="26">
        <v>1531351</v>
      </c>
    </row>
    <row r="119" spans="1:1" thickTop="1" thickBot="1" x14ac:dyDescent="0.35">
      <c r="A119" s="26">
        <v>1531352</v>
      </c>
    </row>
    <row r="120" spans="1:1" thickTop="1" thickBot="1" x14ac:dyDescent="0.35">
      <c r="A120" s="26">
        <v>1531353</v>
      </c>
    </row>
    <row r="121" spans="1:1" thickTop="1" thickBot="1" x14ac:dyDescent="0.35">
      <c r="A121" s="26">
        <v>1531354</v>
      </c>
    </row>
    <row r="122" spans="1:1" thickTop="1" thickBot="1" x14ac:dyDescent="0.35">
      <c r="A122" s="26">
        <v>1531355</v>
      </c>
    </row>
    <row r="123" spans="1:1" thickTop="1" thickBot="1" x14ac:dyDescent="0.35">
      <c r="A123" s="26">
        <v>1531356</v>
      </c>
    </row>
    <row r="124" spans="1:1" thickTop="1" thickBot="1" x14ac:dyDescent="0.35">
      <c r="A124" s="26">
        <v>1531357</v>
      </c>
    </row>
    <row r="125" spans="1:1" thickTop="1" thickBot="1" x14ac:dyDescent="0.35">
      <c r="A125" s="26">
        <v>1531358</v>
      </c>
    </row>
    <row r="126" spans="1:1" thickTop="1" thickBot="1" x14ac:dyDescent="0.35">
      <c r="A126" s="26">
        <v>1531359</v>
      </c>
    </row>
    <row r="127" spans="1:1" thickTop="1" thickBot="1" x14ac:dyDescent="0.35">
      <c r="A127" s="26">
        <v>1531360</v>
      </c>
    </row>
    <row r="128" spans="1:1" thickTop="1" thickBot="1" x14ac:dyDescent="0.35">
      <c r="A128" s="26">
        <v>1531361</v>
      </c>
    </row>
    <row r="129" spans="1:1" thickTop="1" thickBot="1" x14ac:dyDescent="0.35">
      <c r="A129" s="26">
        <v>1531362</v>
      </c>
    </row>
    <row r="130" spans="1:1" thickTop="1" thickBot="1" x14ac:dyDescent="0.35">
      <c r="A130" s="26">
        <v>1531363</v>
      </c>
    </row>
    <row r="131" spans="1:1" thickTop="1" thickBot="1" x14ac:dyDescent="0.35">
      <c r="A131" s="26">
        <v>1531364</v>
      </c>
    </row>
    <row r="132" spans="1:1" thickTop="1" thickBot="1" x14ac:dyDescent="0.35">
      <c r="A132" s="26">
        <v>1531365</v>
      </c>
    </row>
    <row r="133" spans="1:1" thickTop="1" thickBot="1" x14ac:dyDescent="0.35">
      <c r="A133" s="26">
        <v>1531366</v>
      </c>
    </row>
    <row r="134" spans="1:1" thickTop="1" thickBot="1" x14ac:dyDescent="0.35">
      <c r="A134" s="26">
        <v>1531367</v>
      </c>
    </row>
    <row r="135" spans="1:1" thickTop="1" thickBot="1" x14ac:dyDescent="0.35">
      <c r="A135" s="26">
        <v>1531368</v>
      </c>
    </row>
    <row r="136" spans="1:1" thickTop="1" thickBot="1" x14ac:dyDescent="0.35">
      <c r="A136" s="26">
        <v>1531369</v>
      </c>
    </row>
    <row r="137" spans="1:1" thickTop="1" thickBot="1" x14ac:dyDescent="0.35">
      <c r="A137" s="26">
        <v>1531370</v>
      </c>
    </row>
    <row r="138" spans="1:1" thickTop="1" thickBot="1" x14ac:dyDescent="0.35">
      <c r="A138" s="26">
        <v>1531371</v>
      </c>
    </row>
    <row r="139" spans="1:1" thickTop="1" thickBot="1" x14ac:dyDescent="0.35">
      <c r="A139" s="26">
        <v>1531372</v>
      </c>
    </row>
    <row r="140" spans="1:1" thickTop="1" thickBot="1" x14ac:dyDescent="0.35">
      <c r="A140" s="26">
        <v>1531373</v>
      </c>
    </row>
    <row r="141" spans="1:1" thickTop="1" thickBot="1" x14ac:dyDescent="0.35">
      <c r="A141" s="26">
        <v>1531374</v>
      </c>
    </row>
    <row r="142" spans="1:1" thickTop="1" thickBot="1" x14ac:dyDescent="0.35">
      <c r="A142" s="26">
        <v>1531375</v>
      </c>
    </row>
    <row r="143" spans="1:1" thickTop="1" thickBot="1" x14ac:dyDescent="0.35">
      <c r="A143" s="26">
        <v>1531376</v>
      </c>
    </row>
    <row r="144" spans="1:1" thickTop="1" thickBot="1" x14ac:dyDescent="0.35">
      <c r="A144" s="26">
        <v>1531377</v>
      </c>
    </row>
    <row r="145" spans="1:1" thickTop="1" thickBot="1" x14ac:dyDescent="0.35">
      <c r="A145" s="26">
        <v>1531378</v>
      </c>
    </row>
    <row r="146" spans="1:1" thickTop="1" thickBot="1" x14ac:dyDescent="0.35">
      <c r="A146" s="26">
        <v>1531379</v>
      </c>
    </row>
    <row r="147" spans="1:1" thickTop="1" thickBot="1" x14ac:dyDescent="0.35">
      <c r="A147" s="26">
        <v>1531380</v>
      </c>
    </row>
    <row r="148" spans="1:1" thickTop="1" thickBot="1" x14ac:dyDescent="0.35">
      <c r="A148" s="26">
        <v>1531381</v>
      </c>
    </row>
    <row r="149" spans="1:1" thickTop="1" thickBot="1" x14ac:dyDescent="0.35">
      <c r="A149" s="26">
        <v>1531382</v>
      </c>
    </row>
    <row r="150" spans="1:1" thickTop="1" thickBot="1" x14ac:dyDescent="0.35">
      <c r="A150" s="26">
        <v>1531383</v>
      </c>
    </row>
    <row r="151" spans="1:1" thickTop="1" thickBot="1" x14ac:dyDescent="0.35">
      <c r="A151" s="26">
        <v>1531384</v>
      </c>
    </row>
    <row r="152" spans="1:1" thickTop="1" thickBot="1" x14ac:dyDescent="0.35">
      <c r="A152" s="26">
        <v>1531385</v>
      </c>
    </row>
    <row r="153" spans="1:1" thickTop="1" thickBot="1" x14ac:dyDescent="0.35">
      <c r="A153" s="26">
        <v>1531386</v>
      </c>
    </row>
    <row r="154" spans="1:1" thickTop="1" thickBot="1" x14ac:dyDescent="0.35">
      <c r="A154" s="26">
        <v>1531387</v>
      </c>
    </row>
    <row r="155" spans="1:1" thickTop="1" thickBot="1" x14ac:dyDescent="0.35">
      <c r="A155" s="26">
        <v>1531388</v>
      </c>
    </row>
    <row r="156" spans="1:1" thickTop="1" thickBot="1" x14ac:dyDescent="0.35">
      <c r="A156" s="26">
        <v>1531389</v>
      </c>
    </row>
    <row r="157" spans="1:1" thickTop="1" thickBot="1" x14ac:dyDescent="0.35">
      <c r="A157" s="26">
        <v>1531390</v>
      </c>
    </row>
    <row r="158" spans="1:1" thickTop="1" thickBot="1" x14ac:dyDescent="0.35">
      <c r="A158" s="26">
        <v>1531391</v>
      </c>
    </row>
    <row r="159" spans="1:1" thickTop="1" thickBot="1" x14ac:dyDescent="0.35">
      <c r="A159" s="26">
        <v>1531392</v>
      </c>
    </row>
    <row r="160" spans="1:1" thickTop="1" thickBot="1" x14ac:dyDescent="0.35">
      <c r="A160" s="26">
        <v>1531393</v>
      </c>
    </row>
    <row r="161" spans="1:1" thickTop="1" thickBot="1" x14ac:dyDescent="0.35">
      <c r="A161" s="26">
        <v>1531451</v>
      </c>
    </row>
    <row r="162" spans="1:1" thickTop="1" thickBot="1" x14ac:dyDescent="0.35">
      <c r="A162" s="26">
        <v>1531452</v>
      </c>
    </row>
    <row r="163" spans="1:1" thickTop="1" thickBot="1" x14ac:dyDescent="0.35">
      <c r="A163" s="26">
        <v>1531453</v>
      </c>
    </row>
    <row r="164" spans="1:1" thickTop="1" thickBot="1" x14ac:dyDescent="0.35">
      <c r="A164" s="33">
        <v>1531454</v>
      </c>
    </row>
    <row r="165" spans="1:1" thickTop="1" thickBot="1" x14ac:dyDescent="0.35">
      <c r="A165" s="33">
        <v>1531455</v>
      </c>
    </row>
    <row r="166" spans="1:1" thickTop="1" thickBot="1" x14ac:dyDescent="0.35">
      <c r="A166" s="33">
        <v>1531456</v>
      </c>
    </row>
    <row r="167" spans="1:1" thickTop="1" thickBot="1" x14ac:dyDescent="0.35">
      <c r="A167" s="33">
        <v>1531457</v>
      </c>
    </row>
    <row r="168" spans="1:1" thickTop="1" thickBot="1" x14ac:dyDescent="0.35">
      <c r="A168" s="33">
        <v>1531458</v>
      </c>
    </row>
    <row r="169" spans="1:1" thickTop="1" thickBot="1" x14ac:dyDescent="0.35">
      <c r="A169" s="33">
        <v>1531459</v>
      </c>
    </row>
    <row r="170" spans="1:1" thickTop="1" thickBot="1" x14ac:dyDescent="0.35">
      <c r="A170" s="33">
        <v>1531460</v>
      </c>
    </row>
    <row r="171" spans="1:1" thickTop="1" thickBot="1" x14ac:dyDescent="0.35">
      <c r="A171" s="33">
        <v>1531461</v>
      </c>
    </row>
    <row r="172" spans="1:1" thickTop="1" thickBot="1" x14ac:dyDescent="0.35">
      <c r="A172" s="33">
        <v>1531462</v>
      </c>
    </row>
    <row r="173" spans="1:1" thickTop="1" thickBot="1" x14ac:dyDescent="0.35">
      <c r="A173" s="33">
        <v>1531463</v>
      </c>
    </row>
    <row r="174" spans="1:1" thickTop="1" thickBot="1" x14ac:dyDescent="0.35">
      <c r="A174" s="33">
        <v>1531464</v>
      </c>
    </row>
    <row r="175" spans="1:1" thickTop="1" thickBot="1" x14ac:dyDescent="0.35">
      <c r="A175" s="33">
        <v>1531465</v>
      </c>
    </row>
    <row r="176" spans="1:1" thickTop="1" thickBot="1" x14ac:dyDescent="0.35">
      <c r="A176" s="33">
        <v>1531466</v>
      </c>
    </row>
    <row r="177" spans="1:1" thickTop="1" thickBot="1" x14ac:dyDescent="0.35">
      <c r="A177" s="33">
        <v>1531467</v>
      </c>
    </row>
    <row r="178" spans="1:1" thickTop="1" thickBot="1" x14ac:dyDescent="0.35">
      <c r="A178" s="33">
        <v>1531468</v>
      </c>
    </row>
    <row r="179" spans="1:1" thickTop="1" thickBot="1" x14ac:dyDescent="0.35">
      <c r="A179" s="33">
        <v>1531469</v>
      </c>
    </row>
    <row r="180" spans="1:1" thickTop="1" thickBot="1" x14ac:dyDescent="0.35">
      <c r="A180" s="33">
        <v>1531470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FDD6"/>
  </sheetPr>
  <dimension ref="A1:M16"/>
  <sheetViews>
    <sheetView showRuler="0" zoomScale="80" zoomScaleNormal="80" workbookViewId="0">
      <selection activeCell="I21" sqref="I21"/>
    </sheetView>
  </sheetViews>
  <sheetFormatPr defaultColWidth="10.69921875" defaultRowHeight="25.2" x14ac:dyDescent="0.3"/>
  <cols>
    <col min="1" max="1" width="11.8984375" style="152" customWidth="1"/>
    <col min="2" max="10" width="8.19921875" style="154" customWidth="1"/>
    <col min="11" max="13" width="10.69921875" style="153"/>
    <col min="14" max="16384" width="10.69921875" style="154"/>
  </cols>
  <sheetData>
    <row r="1" spans="1:11" s="151" customFormat="1" ht="13.8" x14ac:dyDescent="0.2">
      <c r="A1" s="159" t="s">
        <v>0</v>
      </c>
      <c r="B1" s="160" t="s">
        <v>779</v>
      </c>
      <c r="C1" s="160" t="s">
        <v>780</v>
      </c>
      <c r="D1" s="160" t="s">
        <v>781</v>
      </c>
      <c r="E1" s="160" t="s">
        <v>782</v>
      </c>
      <c r="F1" s="160" t="s">
        <v>783</v>
      </c>
      <c r="G1" s="160" t="s">
        <v>784</v>
      </c>
      <c r="H1" s="160" t="s">
        <v>1687</v>
      </c>
      <c r="I1" s="160" t="s">
        <v>786</v>
      </c>
      <c r="J1" s="161" t="s">
        <v>787</v>
      </c>
      <c r="K1" s="155"/>
    </row>
    <row r="2" spans="1:11" ht="21" customHeight="1" x14ac:dyDescent="0.3">
      <c r="A2" s="162">
        <v>1531051</v>
      </c>
      <c r="B2" s="119">
        <v>2.8</v>
      </c>
      <c r="C2" s="119">
        <v>1</v>
      </c>
      <c r="D2" s="119">
        <v>5</v>
      </c>
      <c r="E2" s="119">
        <v>5.36</v>
      </c>
      <c r="F2" s="119">
        <v>63.46</v>
      </c>
      <c r="G2" s="119">
        <v>215.1</v>
      </c>
      <c r="H2" s="119">
        <v>173</v>
      </c>
      <c r="I2" s="119">
        <v>36.799999999999997</v>
      </c>
      <c r="J2" s="163">
        <v>13.9</v>
      </c>
      <c r="K2" s="156"/>
    </row>
    <row r="3" spans="1:11" ht="21" customHeight="1" x14ac:dyDescent="0.3">
      <c r="A3" s="162">
        <v>1531052</v>
      </c>
      <c r="B3" s="119">
        <v>3.7</v>
      </c>
      <c r="C3" s="119">
        <v>1</v>
      </c>
      <c r="D3" s="119">
        <v>5</v>
      </c>
      <c r="E3" s="119">
        <v>3.56</v>
      </c>
      <c r="F3" s="119">
        <v>124.76</v>
      </c>
      <c r="G3" s="119">
        <v>84.2</v>
      </c>
      <c r="H3" s="119">
        <v>293</v>
      </c>
      <c r="I3" s="119">
        <v>17.8</v>
      </c>
      <c r="J3" s="163">
        <v>7.1</v>
      </c>
      <c r="K3" s="156"/>
    </row>
    <row r="4" spans="1:11" ht="21" customHeight="1" x14ac:dyDescent="0.3">
      <c r="A4" s="162">
        <v>1531053</v>
      </c>
      <c r="B4" s="119">
        <v>3.4</v>
      </c>
      <c r="C4" s="119">
        <v>3</v>
      </c>
      <c r="D4" s="119">
        <v>5</v>
      </c>
      <c r="E4" s="119">
        <v>2.64</v>
      </c>
      <c r="F4" s="119">
        <v>61.08</v>
      </c>
      <c r="G4" s="119">
        <v>103.8</v>
      </c>
      <c r="H4" s="119">
        <v>153</v>
      </c>
      <c r="I4" s="119">
        <v>23.5</v>
      </c>
      <c r="J4" s="163">
        <v>10.4</v>
      </c>
      <c r="K4" s="156"/>
    </row>
    <row r="5" spans="1:11" ht="21" customHeight="1" x14ac:dyDescent="0.3">
      <c r="A5" s="162">
        <v>1531054</v>
      </c>
      <c r="B5" s="119">
        <v>5.0999999999999996</v>
      </c>
      <c r="C5" s="119">
        <v>3</v>
      </c>
      <c r="D5" s="119">
        <v>5</v>
      </c>
      <c r="E5" s="119">
        <v>3.9</v>
      </c>
      <c r="F5" s="119">
        <v>240.85</v>
      </c>
      <c r="G5" s="119">
        <v>76</v>
      </c>
      <c r="H5" s="119">
        <v>253</v>
      </c>
      <c r="I5" s="119">
        <v>15.3</v>
      </c>
      <c r="J5" s="163">
        <v>4.5999999999999996</v>
      </c>
      <c r="K5" s="156"/>
    </row>
    <row r="6" spans="1:11" ht="21" customHeight="1" x14ac:dyDescent="0.3">
      <c r="A6" s="162">
        <v>1531055</v>
      </c>
      <c r="B6" s="119">
        <v>0.2</v>
      </c>
      <c r="C6" s="119">
        <v>1</v>
      </c>
      <c r="D6" s="119">
        <v>5</v>
      </c>
      <c r="E6" s="119">
        <v>6.63</v>
      </c>
      <c r="F6" s="119">
        <v>54.68</v>
      </c>
      <c r="G6" s="119">
        <v>404.9</v>
      </c>
      <c r="H6" s="119">
        <v>189</v>
      </c>
      <c r="I6" s="119">
        <v>89.2</v>
      </c>
      <c r="J6" s="163">
        <v>40.6</v>
      </c>
      <c r="K6" s="156"/>
    </row>
    <row r="7" spans="1:11" ht="21" customHeight="1" x14ac:dyDescent="0.3">
      <c r="A7" s="162">
        <v>1531251</v>
      </c>
      <c r="B7" s="119">
        <v>5.8</v>
      </c>
      <c r="C7" s="119">
        <v>1</v>
      </c>
      <c r="D7" s="119">
        <v>5</v>
      </c>
      <c r="E7" s="119">
        <v>1.51</v>
      </c>
      <c r="F7" s="119">
        <v>170.91</v>
      </c>
      <c r="G7" s="119">
        <v>187.4</v>
      </c>
      <c r="H7" s="119">
        <v>325</v>
      </c>
      <c r="I7" s="119">
        <v>220.2</v>
      </c>
      <c r="J7" s="163">
        <v>47.5</v>
      </c>
      <c r="K7" s="156"/>
    </row>
    <row r="8" spans="1:11" ht="21" customHeight="1" x14ac:dyDescent="0.3">
      <c r="A8" s="162">
        <v>1531252</v>
      </c>
      <c r="B8" s="119">
        <v>5.9</v>
      </c>
      <c r="C8" s="119">
        <v>1</v>
      </c>
      <c r="D8" s="119">
        <v>5</v>
      </c>
      <c r="E8" s="119">
        <v>1.18</v>
      </c>
      <c r="F8" s="119">
        <v>200.33</v>
      </c>
      <c r="G8" s="119">
        <v>126.8</v>
      </c>
      <c r="H8" s="119">
        <v>315</v>
      </c>
      <c r="I8" s="119">
        <v>72.2</v>
      </c>
      <c r="J8" s="163">
        <v>17.100000000000001</v>
      </c>
      <c r="K8" s="156"/>
    </row>
    <row r="9" spans="1:11" ht="21" customHeight="1" x14ac:dyDescent="0.3">
      <c r="A9" s="162">
        <v>1531253</v>
      </c>
      <c r="B9" s="119">
        <v>2.7</v>
      </c>
      <c r="C9" s="119">
        <v>5</v>
      </c>
      <c r="D9" s="119">
        <v>5</v>
      </c>
      <c r="E9" s="119">
        <v>2.13</v>
      </c>
      <c r="F9" s="119">
        <v>104.4</v>
      </c>
      <c r="G9" s="119">
        <v>263.8</v>
      </c>
      <c r="H9" s="119">
        <v>203</v>
      </c>
      <c r="I9" s="119">
        <v>158.30000000000001</v>
      </c>
      <c r="J9" s="163">
        <v>51.6</v>
      </c>
      <c r="K9" s="156"/>
    </row>
    <row r="10" spans="1:11" ht="21" customHeight="1" x14ac:dyDescent="0.3">
      <c r="A10" s="162">
        <v>1531364</v>
      </c>
      <c r="B10" s="119">
        <v>4.8</v>
      </c>
      <c r="C10" s="119">
        <v>5</v>
      </c>
      <c r="D10" s="119">
        <v>5</v>
      </c>
      <c r="E10" s="119">
        <v>1.66</v>
      </c>
      <c r="F10" s="119">
        <v>147.16</v>
      </c>
      <c r="G10" s="119">
        <v>255.5</v>
      </c>
      <c r="H10" s="119">
        <v>269</v>
      </c>
      <c r="I10" s="119">
        <v>270.60000000000002</v>
      </c>
      <c r="J10" s="163">
        <v>64.2</v>
      </c>
      <c r="K10" s="156"/>
    </row>
    <row r="11" spans="1:11" ht="21" customHeight="1" x14ac:dyDescent="0.3">
      <c r="A11" s="162">
        <v>1531365</v>
      </c>
      <c r="B11" s="119">
        <v>3.7</v>
      </c>
      <c r="C11" s="119">
        <v>3</v>
      </c>
      <c r="D11" s="119">
        <v>12</v>
      </c>
      <c r="E11" s="119">
        <v>2.15</v>
      </c>
      <c r="F11" s="119">
        <v>135.46</v>
      </c>
      <c r="G11" s="119">
        <v>250.9</v>
      </c>
      <c r="H11" s="119">
        <v>225</v>
      </c>
      <c r="I11" s="119">
        <v>242.8</v>
      </c>
      <c r="J11" s="163">
        <v>53.4</v>
      </c>
      <c r="K11" s="156"/>
    </row>
    <row r="12" spans="1:11" ht="21" customHeight="1" x14ac:dyDescent="0.3">
      <c r="A12" s="162">
        <v>1531366</v>
      </c>
      <c r="B12" s="119">
        <v>2.7</v>
      </c>
      <c r="C12" s="119">
        <v>4</v>
      </c>
      <c r="D12" s="119">
        <v>5</v>
      </c>
      <c r="E12" s="119">
        <v>2.2799999999999998</v>
      </c>
      <c r="F12" s="119">
        <v>133.56</v>
      </c>
      <c r="G12" s="119">
        <v>237.6</v>
      </c>
      <c r="H12" s="119">
        <v>154</v>
      </c>
      <c r="I12" s="119">
        <v>332.3</v>
      </c>
      <c r="J12" s="163">
        <v>79.599999999999994</v>
      </c>
      <c r="K12" s="156"/>
    </row>
    <row r="13" spans="1:11" ht="21" customHeight="1" x14ac:dyDescent="0.3">
      <c r="A13" s="162">
        <v>1531367</v>
      </c>
      <c r="B13" s="119">
        <v>2.5</v>
      </c>
      <c r="C13" s="119">
        <v>9</v>
      </c>
      <c r="D13" s="119">
        <v>5</v>
      </c>
      <c r="E13" s="119">
        <v>4.7</v>
      </c>
      <c r="F13" s="119">
        <v>92.4</v>
      </c>
      <c r="G13" s="119">
        <v>251.6</v>
      </c>
      <c r="H13" s="119">
        <v>253</v>
      </c>
      <c r="I13" s="119">
        <v>225.2</v>
      </c>
      <c r="J13" s="163">
        <v>77.8</v>
      </c>
      <c r="K13" s="156"/>
    </row>
    <row r="14" spans="1:11" ht="21" customHeight="1" x14ac:dyDescent="0.3">
      <c r="A14" s="162">
        <v>1531368</v>
      </c>
      <c r="B14" s="119">
        <v>2</v>
      </c>
      <c r="C14" s="119">
        <v>1</v>
      </c>
      <c r="D14" s="119">
        <v>5</v>
      </c>
      <c r="E14" s="119">
        <v>3.77</v>
      </c>
      <c r="F14" s="119">
        <v>30.14</v>
      </c>
      <c r="G14" s="119">
        <v>293.39999999999998</v>
      </c>
      <c r="H14" s="119">
        <v>115</v>
      </c>
      <c r="I14" s="119">
        <v>93.8</v>
      </c>
      <c r="J14" s="163">
        <v>67.900000000000006</v>
      </c>
      <c r="K14" s="156"/>
    </row>
    <row r="15" spans="1:11" ht="21" customHeight="1" thickBot="1" x14ac:dyDescent="0.35">
      <c r="A15" s="164">
        <v>1531369</v>
      </c>
      <c r="B15" s="165">
        <v>12.9</v>
      </c>
      <c r="C15" s="165">
        <v>8</v>
      </c>
      <c r="D15" s="165">
        <v>12</v>
      </c>
      <c r="E15" s="165">
        <v>0.62</v>
      </c>
      <c r="F15" s="165">
        <v>325.85000000000002</v>
      </c>
      <c r="G15" s="165">
        <v>109</v>
      </c>
      <c r="H15" s="165">
        <v>393</v>
      </c>
      <c r="I15" s="165">
        <v>631</v>
      </c>
      <c r="J15" s="166">
        <v>99.3</v>
      </c>
      <c r="K15" s="156"/>
    </row>
    <row r="16" spans="1:11" x14ac:dyDescent="0.3">
      <c r="A16" s="157"/>
      <c r="B16" s="158"/>
      <c r="C16" s="158"/>
      <c r="D16" s="158"/>
      <c r="E16" s="158"/>
      <c r="F16" s="158"/>
      <c r="G16" s="158"/>
      <c r="H16" s="158"/>
      <c r="I16" s="158"/>
      <c r="J16" s="158"/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H25" sqref="H25"/>
    </sheetView>
  </sheetViews>
  <sheetFormatPr defaultRowHeight="15.6" x14ac:dyDescent="0.3"/>
  <cols>
    <col min="2" max="2" width="6.796875" customWidth="1"/>
    <col min="3" max="12" width="6.296875" customWidth="1"/>
    <col min="16" max="16" width="6.59765625" customWidth="1"/>
    <col min="17" max="26" width="5.59765625" customWidth="1"/>
  </cols>
  <sheetData>
    <row r="1" spans="1:27" s="117" customFormat="1" ht="17.399999999999999" customHeight="1" thickBot="1" x14ac:dyDescent="0.25">
      <c r="A1" s="122" t="s">
        <v>0</v>
      </c>
      <c r="B1" s="122" t="s">
        <v>789</v>
      </c>
      <c r="C1" s="123" t="s">
        <v>779</v>
      </c>
      <c r="D1" s="123" t="s">
        <v>780</v>
      </c>
      <c r="E1" s="123" t="s">
        <v>781</v>
      </c>
      <c r="F1" s="123" t="s">
        <v>782</v>
      </c>
      <c r="G1" s="123" t="s">
        <v>783</v>
      </c>
      <c r="H1" s="123" t="s">
        <v>784</v>
      </c>
      <c r="I1" s="123" t="s">
        <v>785</v>
      </c>
      <c r="J1" s="123" t="s">
        <v>786</v>
      </c>
      <c r="K1" s="123" t="s">
        <v>787</v>
      </c>
      <c r="L1" s="123" t="s">
        <v>788</v>
      </c>
      <c r="M1" s="118"/>
      <c r="N1" s="124"/>
      <c r="O1" s="122" t="s">
        <v>0</v>
      </c>
      <c r="P1" s="122" t="s">
        <v>789</v>
      </c>
      <c r="Q1" s="123" t="s">
        <v>779</v>
      </c>
      <c r="R1" s="123" t="s">
        <v>780</v>
      </c>
      <c r="S1" s="123" t="s">
        <v>781</v>
      </c>
      <c r="T1" s="123" t="s">
        <v>782</v>
      </c>
      <c r="U1" s="123" t="s">
        <v>783</v>
      </c>
      <c r="V1" s="123" t="s">
        <v>784</v>
      </c>
      <c r="W1" s="123" t="s">
        <v>785</v>
      </c>
      <c r="X1" s="123" t="s">
        <v>786</v>
      </c>
      <c r="Y1" s="123" t="s">
        <v>787</v>
      </c>
      <c r="Z1" s="123" t="s">
        <v>788</v>
      </c>
      <c r="AA1" s="118"/>
    </row>
    <row r="2" spans="1:27" s="60" customFormat="1" ht="16.2" thickBot="1" x14ac:dyDescent="0.35">
      <c r="A2" s="119">
        <v>1531254</v>
      </c>
      <c r="B2" s="119">
        <v>0.5</v>
      </c>
      <c r="C2" s="120">
        <v>2</v>
      </c>
      <c r="D2" s="121">
        <v>1</v>
      </c>
      <c r="E2" s="121">
        <v>1.4</v>
      </c>
      <c r="F2" s="121">
        <v>1.4</v>
      </c>
      <c r="G2" s="121">
        <v>65.8</v>
      </c>
      <c r="H2" s="120">
        <v>14</v>
      </c>
      <c r="I2" s="121">
        <v>0.1</v>
      </c>
      <c r="J2" s="121">
        <v>11.1</v>
      </c>
      <c r="K2" s="121">
        <v>20.5</v>
      </c>
      <c r="L2" s="120">
        <v>30</v>
      </c>
      <c r="M2" s="59"/>
      <c r="N2" s="125"/>
      <c r="O2" s="119">
        <v>1531254</v>
      </c>
      <c r="P2" s="119">
        <v>0.5</v>
      </c>
      <c r="Q2" s="120">
        <v>2</v>
      </c>
      <c r="R2" s="121">
        <v>1</v>
      </c>
      <c r="S2" s="121">
        <v>1.4</v>
      </c>
      <c r="T2" s="121">
        <v>1.4</v>
      </c>
      <c r="U2" s="121">
        <v>65.8</v>
      </c>
      <c r="V2" s="120">
        <v>14</v>
      </c>
      <c r="W2" s="121">
        <v>0.1</v>
      </c>
      <c r="X2" s="121">
        <v>11.1</v>
      </c>
      <c r="Y2" s="121">
        <v>20.5</v>
      </c>
      <c r="Z2" s="120">
        <v>30</v>
      </c>
      <c r="AA2" s="59"/>
    </row>
    <row r="3" spans="1:27" s="60" customFormat="1" ht="16.2" thickBot="1" x14ac:dyDescent="0.35">
      <c r="A3" s="119">
        <v>1531255</v>
      </c>
      <c r="B3" s="119">
        <v>0.4</v>
      </c>
      <c r="C3" s="120">
        <v>2</v>
      </c>
      <c r="D3" s="121">
        <v>1.2</v>
      </c>
      <c r="E3" s="121">
        <v>1.4</v>
      </c>
      <c r="F3" s="121">
        <v>1</v>
      </c>
      <c r="G3" s="121">
        <v>149.9</v>
      </c>
      <c r="H3" s="120">
        <v>22</v>
      </c>
      <c r="I3" s="121">
        <v>0.4</v>
      </c>
      <c r="J3" s="121">
        <v>16</v>
      </c>
      <c r="K3" s="121">
        <v>38.299999999999997</v>
      </c>
      <c r="L3" s="120">
        <v>53</v>
      </c>
      <c r="M3" s="59"/>
      <c r="N3" s="125"/>
      <c r="O3" s="119">
        <v>1531255</v>
      </c>
      <c r="P3" s="119">
        <v>0.4</v>
      </c>
      <c r="Q3" s="120">
        <v>2</v>
      </c>
      <c r="R3" s="121">
        <v>1.2</v>
      </c>
      <c r="S3" s="121">
        <v>1.4</v>
      </c>
      <c r="T3" s="121">
        <v>1</v>
      </c>
      <c r="U3" s="121">
        <v>149.9</v>
      </c>
      <c r="V3" s="120">
        <v>22</v>
      </c>
      <c r="W3" s="121">
        <v>0.4</v>
      </c>
      <c r="X3" s="121">
        <v>16</v>
      </c>
      <c r="Y3" s="121">
        <v>38.299999999999997</v>
      </c>
      <c r="Z3" s="120">
        <v>53</v>
      </c>
      <c r="AA3" s="59"/>
    </row>
    <row r="4" spans="1:27" s="60" customFormat="1" ht="16.2" thickBot="1" x14ac:dyDescent="0.35">
      <c r="A4" s="119">
        <v>1531256</v>
      </c>
      <c r="B4" s="119">
        <v>0.4</v>
      </c>
      <c r="C4" s="120">
        <v>2</v>
      </c>
      <c r="D4" s="121">
        <v>3.3</v>
      </c>
      <c r="E4" s="121">
        <v>2.6</v>
      </c>
      <c r="F4" s="121">
        <v>4.5</v>
      </c>
      <c r="G4" s="121">
        <v>81.099999999999994</v>
      </c>
      <c r="H4" s="120">
        <v>27</v>
      </c>
      <c r="I4" s="121">
        <v>0.4</v>
      </c>
      <c r="J4" s="121">
        <v>16.399999999999999</v>
      </c>
      <c r="K4" s="121">
        <v>12.9</v>
      </c>
      <c r="L4" s="120">
        <v>43</v>
      </c>
      <c r="M4" s="59"/>
      <c r="N4" s="125"/>
      <c r="O4" s="119">
        <v>1531256</v>
      </c>
      <c r="P4" s="119">
        <v>0.4</v>
      </c>
      <c r="Q4" s="120">
        <v>2</v>
      </c>
      <c r="R4" s="121">
        <v>3.3</v>
      </c>
      <c r="S4" s="121">
        <v>2.6</v>
      </c>
      <c r="T4" s="121">
        <v>4.5</v>
      </c>
      <c r="U4" s="121">
        <v>81.099999999999994</v>
      </c>
      <c r="V4" s="120">
        <v>27</v>
      </c>
      <c r="W4" s="121">
        <v>0.4</v>
      </c>
      <c r="X4" s="121">
        <v>16.399999999999999</v>
      </c>
      <c r="Y4" s="121">
        <v>12.9</v>
      </c>
      <c r="Z4" s="120">
        <v>43</v>
      </c>
      <c r="AA4" s="59"/>
    </row>
    <row r="5" spans="1:27" s="60" customFormat="1" ht="16.2" thickBot="1" x14ac:dyDescent="0.35">
      <c r="A5" s="119">
        <v>1531257</v>
      </c>
      <c r="B5" s="119">
        <v>0.4</v>
      </c>
      <c r="C5" s="120">
        <v>1</v>
      </c>
      <c r="D5" s="121">
        <v>1.3</v>
      </c>
      <c r="E5" s="121">
        <v>1.5</v>
      </c>
      <c r="F5" s="121">
        <v>3.4</v>
      </c>
      <c r="G5" s="121">
        <v>62.6</v>
      </c>
      <c r="H5" s="120">
        <v>59</v>
      </c>
      <c r="I5" s="121">
        <v>0.2</v>
      </c>
      <c r="J5" s="121">
        <v>14.7</v>
      </c>
      <c r="K5" s="121">
        <v>14.5</v>
      </c>
      <c r="L5" s="120">
        <v>54</v>
      </c>
      <c r="M5" s="59"/>
      <c r="N5" s="125"/>
      <c r="O5" s="119">
        <v>1531257</v>
      </c>
      <c r="P5" s="119">
        <v>0.4</v>
      </c>
      <c r="Q5" s="120">
        <v>1</v>
      </c>
      <c r="R5" s="121">
        <v>1.3</v>
      </c>
      <c r="S5" s="121">
        <v>1.5</v>
      </c>
      <c r="T5" s="121">
        <v>3.4</v>
      </c>
      <c r="U5" s="121">
        <v>62.6</v>
      </c>
      <c r="V5" s="120">
        <v>59</v>
      </c>
      <c r="W5" s="121">
        <v>0.2</v>
      </c>
      <c r="X5" s="121">
        <v>14.7</v>
      </c>
      <c r="Y5" s="121">
        <v>14.5</v>
      </c>
      <c r="Z5" s="120">
        <v>54</v>
      </c>
      <c r="AA5" s="59"/>
    </row>
    <row r="6" spans="1:27" s="60" customFormat="1" ht="16.2" thickBot="1" x14ac:dyDescent="0.35">
      <c r="A6" s="119">
        <v>1531258</v>
      </c>
      <c r="B6" s="119">
        <v>0.5</v>
      </c>
      <c r="C6" s="120">
        <v>25</v>
      </c>
      <c r="D6" s="121">
        <v>7.1</v>
      </c>
      <c r="E6" s="121">
        <v>9.4</v>
      </c>
      <c r="F6" s="121">
        <v>3.1</v>
      </c>
      <c r="G6" s="121">
        <v>67.099999999999994</v>
      </c>
      <c r="H6" s="120">
        <v>114</v>
      </c>
      <c r="I6" s="121">
        <v>0.7</v>
      </c>
      <c r="J6" s="121">
        <v>63.7</v>
      </c>
      <c r="K6" s="121">
        <v>28.1</v>
      </c>
      <c r="L6" s="120">
        <v>271</v>
      </c>
      <c r="M6" s="59"/>
      <c r="N6" s="125"/>
      <c r="O6" s="119">
        <v>1531264</v>
      </c>
      <c r="P6" s="119" t="s">
        <v>712</v>
      </c>
      <c r="Q6" s="120">
        <v>2</v>
      </c>
      <c r="R6" s="121">
        <v>0.7</v>
      </c>
      <c r="S6" s="121">
        <v>1.1000000000000001</v>
      </c>
      <c r="T6" s="121">
        <v>3.4</v>
      </c>
      <c r="U6" s="121">
        <v>38</v>
      </c>
      <c r="V6" s="120">
        <v>15</v>
      </c>
      <c r="W6" s="121">
        <v>0.3</v>
      </c>
      <c r="X6" s="121">
        <v>5.0999999999999996</v>
      </c>
      <c r="Y6" s="121">
        <v>6.9</v>
      </c>
      <c r="Z6" s="120">
        <v>36</v>
      </c>
      <c r="AA6" s="59"/>
    </row>
    <row r="7" spans="1:27" s="60" customFormat="1" ht="16.2" thickBot="1" x14ac:dyDescent="0.35">
      <c r="A7" s="119">
        <v>1531259</v>
      </c>
      <c r="B7" s="119">
        <v>0.4</v>
      </c>
      <c r="C7" s="120">
        <v>352</v>
      </c>
      <c r="D7" s="121">
        <v>1.1000000000000001</v>
      </c>
      <c r="E7" s="121">
        <v>1.5</v>
      </c>
      <c r="F7" s="121">
        <v>20.8</v>
      </c>
      <c r="G7" s="121">
        <v>51.5</v>
      </c>
      <c r="H7" s="120">
        <v>51</v>
      </c>
      <c r="I7" s="121">
        <v>0.2</v>
      </c>
      <c r="J7" s="121">
        <v>52.3</v>
      </c>
      <c r="K7" s="121">
        <v>17.5</v>
      </c>
      <c r="L7" s="120">
        <v>46</v>
      </c>
      <c r="M7" s="59"/>
      <c r="N7" s="125"/>
      <c r="O7" s="119">
        <v>1531265</v>
      </c>
      <c r="P7" s="119" t="s">
        <v>712</v>
      </c>
      <c r="Q7" s="120">
        <v>2</v>
      </c>
      <c r="R7" s="121">
        <v>0.9</v>
      </c>
      <c r="S7" s="121">
        <v>1.3</v>
      </c>
      <c r="T7" s="121">
        <v>0.8</v>
      </c>
      <c r="U7" s="121">
        <v>54.1</v>
      </c>
      <c r="V7" s="120">
        <v>37</v>
      </c>
      <c r="W7" s="121">
        <v>0.3</v>
      </c>
      <c r="X7" s="121">
        <v>11.9</v>
      </c>
      <c r="Y7" s="121">
        <v>14.4</v>
      </c>
      <c r="Z7" s="120">
        <v>92</v>
      </c>
      <c r="AA7" s="59"/>
    </row>
    <row r="8" spans="1:27" s="60" customFormat="1" ht="16.2" thickBot="1" x14ac:dyDescent="0.35">
      <c r="A8" s="119">
        <v>1531260</v>
      </c>
      <c r="B8" s="119">
        <v>0.8</v>
      </c>
      <c r="C8" s="120">
        <v>13</v>
      </c>
      <c r="D8" s="121">
        <v>1.7</v>
      </c>
      <c r="E8" s="121">
        <v>2.5</v>
      </c>
      <c r="F8" s="121">
        <v>28.2</v>
      </c>
      <c r="G8" s="121">
        <v>106.6</v>
      </c>
      <c r="H8" s="120">
        <v>92</v>
      </c>
      <c r="I8" s="121">
        <v>0.2</v>
      </c>
      <c r="J8" s="121">
        <v>100.6</v>
      </c>
      <c r="K8" s="121">
        <v>27.9</v>
      </c>
      <c r="L8" s="120">
        <v>62</v>
      </c>
      <c r="M8" s="59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spans="1:27" s="60" customFormat="1" ht="16.2" thickBot="1" x14ac:dyDescent="0.35">
      <c r="A9" s="119">
        <v>1531261</v>
      </c>
      <c r="B9" s="119">
        <v>1.2</v>
      </c>
      <c r="C9" s="120">
        <v>12</v>
      </c>
      <c r="D9" s="121">
        <v>2.2000000000000002</v>
      </c>
      <c r="E9" s="121">
        <v>2.8</v>
      </c>
      <c r="F9" s="121">
        <v>15.7</v>
      </c>
      <c r="G9" s="121">
        <v>40.299999999999997</v>
      </c>
      <c r="H9" s="120">
        <v>85</v>
      </c>
      <c r="I9" s="121">
        <v>0.2</v>
      </c>
      <c r="J9" s="121">
        <v>28.3</v>
      </c>
      <c r="K9" s="121">
        <v>14.1</v>
      </c>
      <c r="L9" s="120">
        <v>21</v>
      </c>
      <c r="M9" s="59"/>
    </row>
    <row r="10" spans="1:27" s="60" customFormat="1" ht="16.2" thickBot="1" x14ac:dyDescent="0.35">
      <c r="A10" s="119">
        <v>1531262</v>
      </c>
      <c r="B10" s="119">
        <v>2</v>
      </c>
      <c r="C10" s="120">
        <v>13</v>
      </c>
      <c r="D10" s="121">
        <v>2</v>
      </c>
      <c r="E10" s="121">
        <v>2.9</v>
      </c>
      <c r="F10" s="121">
        <v>40.1</v>
      </c>
      <c r="G10" s="121">
        <v>41.8</v>
      </c>
      <c r="H10" s="120">
        <v>81</v>
      </c>
      <c r="I10" s="121">
        <v>0.4</v>
      </c>
      <c r="J10" s="121">
        <v>26</v>
      </c>
      <c r="K10" s="121">
        <v>12.9</v>
      </c>
      <c r="L10" s="120">
        <v>19</v>
      </c>
      <c r="M10" s="59"/>
      <c r="O10" s="122" t="s">
        <v>0</v>
      </c>
      <c r="P10" s="122" t="s">
        <v>789</v>
      </c>
      <c r="Q10" s="123" t="s">
        <v>779</v>
      </c>
      <c r="R10" s="123" t="s">
        <v>780</v>
      </c>
      <c r="S10" s="123" t="s">
        <v>781</v>
      </c>
      <c r="T10" s="123" t="s">
        <v>782</v>
      </c>
      <c r="U10" s="123" t="s">
        <v>783</v>
      </c>
      <c r="V10" s="123" t="s">
        <v>784</v>
      </c>
      <c r="W10" s="123" t="s">
        <v>785</v>
      </c>
      <c r="X10" s="123" t="s">
        <v>786</v>
      </c>
      <c r="Y10" s="123" t="s">
        <v>787</v>
      </c>
      <c r="Z10" s="123" t="s">
        <v>788</v>
      </c>
    </row>
    <row r="11" spans="1:27" s="60" customFormat="1" ht="16.2" thickBot="1" x14ac:dyDescent="0.35">
      <c r="A11" s="119">
        <v>1531263</v>
      </c>
      <c r="B11" s="119">
        <v>0.6</v>
      </c>
      <c r="C11" s="120">
        <v>14</v>
      </c>
      <c r="D11" s="121">
        <v>2.2000000000000002</v>
      </c>
      <c r="E11" s="121">
        <v>4.5999999999999996</v>
      </c>
      <c r="F11" s="121">
        <v>28.9</v>
      </c>
      <c r="G11" s="121">
        <v>82</v>
      </c>
      <c r="H11" s="120">
        <v>1770</v>
      </c>
      <c r="I11" s="121">
        <v>0.4</v>
      </c>
      <c r="J11" s="121">
        <v>40</v>
      </c>
      <c r="K11" s="121">
        <v>7.8</v>
      </c>
      <c r="L11" s="120">
        <v>20</v>
      </c>
      <c r="M11" s="59"/>
      <c r="O11" s="119">
        <v>1531258</v>
      </c>
      <c r="P11" s="119">
        <v>0.5</v>
      </c>
      <c r="Q11" s="120">
        <v>25</v>
      </c>
      <c r="R11" s="121">
        <v>7.1</v>
      </c>
      <c r="S11" s="121">
        <v>9.4</v>
      </c>
      <c r="T11" s="121">
        <v>3.1</v>
      </c>
      <c r="U11" s="121">
        <v>67.099999999999994</v>
      </c>
      <c r="V11" s="120">
        <v>114</v>
      </c>
      <c r="W11" s="121">
        <v>0.7</v>
      </c>
      <c r="X11" s="121">
        <v>63.7</v>
      </c>
      <c r="Y11" s="121">
        <v>28.1</v>
      </c>
      <c r="Z11" s="120">
        <v>271</v>
      </c>
    </row>
    <row r="12" spans="1:27" s="60" customFormat="1" ht="16.2" thickBot="1" x14ac:dyDescent="0.35">
      <c r="A12" s="119">
        <v>1531264</v>
      </c>
      <c r="B12" s="119" t="s">
        <v>712</v>
      </c>
      <c r="C12" s="120">
        <v>2</v>
      </c>
      <c r="D12" s="121">
        <v>0.7</v>
      </c>
      <c r="E12" s="121">
        <v>1.1000000000000001</v>
      </c>
      <c r="F12" s="121">
        <v>3.4</v>
      </c>
      <c r="G12" s="121">
        <v>38</v>
      </c>
      <c r="H12" s="120">
        <v>15</v>
      </c>
      <c r="I12" s="121">
        <v>0.3</v>
      </c>
      <c r="J12" s="121">
        <v>5.0999999999999996</v>
      </c>
      <c r="K12" s="121">
        <v>6.9</v>
      </c>
      <c r="L12" s="120">
        <v>36</v>
      </c>
      <c r="M12" s="59"/>
      <c r="O12" s="119">
        <v>1531259</v>
      </c>
      <c r="P12" s="119">
        <v>0.4</v>
      </c>
      <c r="Q12" s="120">
        <v>352</v>
      </c>
      <c r="R12" s="121">
        <v>1.1000000000000001</v>
      </c>
      <c r="S12" s="121">
        <v>1.5</v>
      </c>
      <c r="T12" s="121">
        <v>20.8</v>
      </c>
      <c r="U12" s="121">
        <v>51.5</v>
      </c>
      <c r="V12" s="120">
        <v>51</v>
      </c>
      <c r="W12" s="121">
        <v>0.2</v>
      </c>
      <c r="X12" s="121">
        <v>52.3</v>
      </c>
      <c r="Y12" s="121">
        <v>17.5</v>
      </c>
      <c r="Z12" s="120">
        <v>46</v>
      </c>
    </row>
    <row r="13" spans="1:27" s="60" customFormat="1" ht="16.2" thickBot="1" x14ac:dyDescent="0.35">
      <c r="A13" s="119">
        <v>1531265</v>
      </c>
      <c r="B13" s="119" t="s">
        <v>712</v>
      </c>
      <c r="C13" s="120">
        <v>2</v>
      </c>
      <c r="D13" s="121">
        <v>0.9</v>
      </c>
      <c r="E13" s="121">
        <v>1.3</v>
      </c>
      <c r="F13" s="121">
        <v>0.8</v>
      </c>
      <c r="G13" s="121">
        <v>54.1</v>
      </c>
      <c r="H13" s="120">
        <v>37</v>
      </c>
      <c r="I13" s="121">
        <v>0.3</v>
      </c>
      <c r="J13" s="121">
        <v>11.9</v>
      </c>
      <c r="K13" s="121">
        <v>14.4</v>
      </c>
      <c r="L13" s="120">
        <v>92</v>
      </c>
      <c r="M13" s="59"/>
      <c r="O13" s="119">
        <v>1531260</v>
      </c>
      <c r="P13" s="119">
        <v>0.8</v>
      </c>
      <c r="Q13" s="120">
        <v>13</v>
      </c>
      <c r="R13" s="121">
        <v>1.7</v>
      </c>
      <c r="S13" s="121">
        <v>2.5</v>
      </c>
      <c r="T13" s="121">
        <v>28.2</v>
      </c>
      <c r="U13" s="121">
        <v>106.6</v>
      </c>
      <c r="V13" s="120">
        <v>92</v>
      </c>
      <c r="W13" s="121">
        <v>0.2</v>
      </c>
      <c r="X13" s="121">
        <v>100.6</v>
      </c>
      <c r="Y13" s="121">
        <v>27.9</v>
      </c>
      <c r="Z13" s="120">
        <v>62</v>
      </c>
    </row>
    <row r="14" spans="1:27" x14ac:dyDescent="0.3">
      <c r="O14" s="119">
        <v>1531261</v>
      </c>
      <c r="P14" s="119">
        <v>1.2</v>
      </c>
      <c r="Q14" s="120">
        <v>12</v>
      </c>
      <c r="R14" s="121">
        <v>2.2000000000000002</v>
      </c>
      <c r="S14" s="121">
        <v>2.8</v>
      </c>
      <c r="T14" s="121">
        <v>15.7</v>
      </c>
      <c r="U14" s="121">
        <v>40.299999999999997</v>
      </c>
      <c r="V14" s="120">
        <v>85</v>
      </c>
      <c r="W14" s="121">
        <v>0.2</v>
      </c>
      <c r="X14" s="121">
        <v>28.3</v>
      </c>
      <c r="Y14" s="121">
        <v>14.1</v>
      </c>
      <c r="Z14" s="120">
        <v>21</v>
      </c>
    </row>
    <row r="15" spans="1:27" x14ac:dyDescent="0.3">
      <c r="O15" s="119">
        <v>1531262</v>
      </c>
      <c r="P15" s="119">
        <v>2</v>
      </c>
      <c r="Q15" s="120">
        <v>13</v>
      </c>
      <c r="R15" s="121">
        <v>2</v>
      </c>
      <c r="S15" s="121">
        <v>2.9</v>
      </c>
      <c r="T15" s="121">
        <v>40.1</v>
      </c>
      <c r="U15" s="121">
        <v>41.8</v>
      </c>
      <c r="V15" s="120">
        <v>81</v>
      </c>
      <c r="W15" s="121">
        <v>0.4</v>
      </c>
      <c r="X15" s="121">
        <v>26</v>
      </c>
      <c r="Y15" s="121">
        <v>12.9</v>
      </c>
      <c r="Z15" s="120">
        <v>19</v>
      </c>
    </row>
    <row r="16" spans="1:27" x14ac:dyDescent="0.3">
      <c r="O16" s="119">
        <v>1531263</v>
      </c>
      <c r="P16" s="119">
        <v>0.6</v>
      </c>
      <c r="Q16" s="120">
        <v>14</v>
      </c>
      <c r="R16" s="121">
        <v>2.2000000000000002</v>
      </c>
      <c r="S16" s="121">
        <v>4.5999999999999996</v>
      </c>
      <c r="T16" s="121">
        <v>28.9</v>
      </c>
      <c r="U16" s="121">
        <v>82</v>
      </c>
      <c r="V16" s="120">
        <v>1770</v>
      </c>
      <c r="W16" s="121">
        <v>0.4</v>
      </c>
      <c r="X16" s="121">
        <v>40</v>
      </c>
      <c r="Y16" s="121">
        <v>7.8</v>
      </c>
      <c r="Z16" s="120"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H21" sqref="H21"/>
    </sheetView>
  </sheetViews>
  <sheetFormatPr defaultRowHeight="15.6" x14ac:dyDescent="0.3"/>
  <cols>
    <col min="2" max="2" width="16.796875" customWidth="1"/>
  </cols>
  <sheetData>
    <row r="1" spans="1:2" ht="31.2" x14ac:dyDescent="0.3">
      <c r="A1" s="149" t="s">
        <v>74</v>
      </c>
      <c r="B1" s="150"/>
    </row>
    <row r="2" spans="1:2" x14ac:dyDescent="0.3">
      <c r="A2" s="147"/>
      <c r="B2" s="147"/>
    </row>
    <row r="3" spans="1:2" x14ac:dyDescent="0.3">
      <c r="A3" s="147" t="s">
        <v>1674</v>
      </c>
      <c r="B3" s="147">
        <v>0.46086065573770518</v>
      </c>
    </row>
    <row r="4" spans="1:2" x14ac:dyDescent="0.3">
      <c r="A4" s="147" t="s">
        <v>1675</v>
      </c>
      <c r="B4" s="147">
        <v>1.2703659845036516E-2</v>
      </c>
    </row>
    <row r="5" spans="1:2" x14ac:dyDescent="0.3">
      <c r="A5" s="147" t="s">
        <v>1676</v>
      </c>
      <c r="B5" s="147">
        <v>0.45</v>
      </c>
    </row>
    <row r="6" spans="1:2" x14ac:dyDescent="0.3">
      <c r="A6" s="147" t="s">
        <v>1677</v>
      </c>
      <c r="B6" s="147">
        <v>0.6</v>
      </c>
    </row>
    <row r="7" spans="1:2" x14ac:dyDescent="0.3">
      <c r="A7" s="147" t="s">
        <v>1678</v>
      </c>
      <c r="B7" s="147">
        <v>0.19843751037504964</v>
      </c>
    </row>
    <row r="8" spans="1:2" x14ac:dyDescent="0.3">
      <c r="A8" s="147" t="s">
        <v>1679</v>
      </c>
      <c r="B8" s="147">
        <v>3.9377445523847934E-2</v>
      </c>
    </row>
    <row r="9" spans="1:2" x14ac:dyDescent="0.3">
      <c r="A9" s="147" t="s">
        <v>1680</v>
      </c>
      <c r="B9" s="147">
        <v>-0.86938420298792485</v>
      </c>
    </row>
    <row r="10" spans="1:2" x14ac:dyDescent="0.3">
      <c r="A10" s="147" t="s">
        <v>1681</v>
      </c>
      <c r="B10" s="147">
        <v>0.32486476182814622</v>
      </c>
    </row>
    <row r="11" spans="1:2" x14ac:dyDescent="0.3">
      <c r="A11" s="147" t="s">
        <v>1682</v>
      </c>
      <c r="B11" s="147">
        <v>0.85</v>
      </c>
    </row>
    <row r="12" spans="1:2" x14ac:dyDescent="0.3">
      <c r="A12" s="147" t="s">
        <v>1683</v>
      </c>
      <c r="B12" s="147">
        <v>0.15</v>
      </c>
    </row>
    <row r="13" spans="1:2" x14ac:dyDescent="0.3">
      <c r="A13" s="147" t="s">
        <v>1684</v>
      </c>
      <c r="B13" s="147">
        <v>1</v>
      </c>
    </row>
    <row r="14" spans="1:2" x14ac:dyDescent="0.3">
      <c r="A14" s="147" t="s">
        <v>1685</v>
      </c>
      <c r="B14" s="147">
        <v>112.45000000000006</v>
      </c>
    </row>
    <row r="15" spans="1:2" ht="16.2" thickBot="1" x14ac:dyDescent="0.35">
      <c r="A15" s="148" t="s">
        <v>1686</v>
      </c>
      <c r="B15" s="148">
        <v>244</v>
      </c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SOIL</vt:lpstr>
      <vt:lpstr>SILT</vt:lpstr>
      <vt:lpstr>ROCK</vt:lpstr>
      <vt:lpstr>SPRUCE</vt:lpstr>
      <vt:lpstr>BAGS</vt:lpstr>
      <vt:lpstr>#'S</vt:lpstr>
      <vt:lpstr>silt short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Debbie James</cp:lastModifiedBy>
  <dcterms:created xsi:type="dcterms:W3CDTF">2016-09-04T16:27:31Z</dcterms:created>
  <dcterms:modified xsi:type="dcterms:W3CDTF">2017-01-13T18:44:02Z</dcterms:modified>
</cp:coreProperties>
</file>