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macks\Carmacks Copper\Trenching\2016\"/>
    </mc:Choice>
  </mc:AlternateContent>
  <bookViews>
    <workbookView xWindow="0" yWindow="0" windowWidth="25200" windowHeight="119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B21" i="1"/>
  <c r="B20" i="1"/>
  <c r="B19" i="1"/>
  <c r="B18" i="1"/>
  <c r="B17" i="1"/>
  <c r="B16" i="1"/>
  <c r="B15" i="1"/>
  <c r="L11" i="1"/>
  <c r="M11" i="1"/>
  <c r="L10" i="1"/>
  <c r="M10" i="1"/>
  <c r="L6" i="1"/>
  <c r="M6" i="1"/>
  <c r="L7" i="1"/>
  <c r="M7" i="1"/>
  <c r="L8" i="1"/>
  <c r="M8" i="1"/>
  <c r="L9" i="1"/>
  <c r="M9" i="1"/>
  <c r="L4" i="1"/>
  <c r="M4" i="1"/>
  <c r="L5" i="1"/>
  <c r="M5" i="1"/>
  <c r="M3" i="1"/>
  <c r="L3" i="1"/>
</calcChain>
</file>

<file path=xl/sharedStrings.xml><?xml version="1.0" encoding="utf-8"?>
<sst xmlns="http://schemas.openxmlformats.org/spreadsheetml/2006/main" count="98" uniqueCount="64">
  <si>
    <t>Trench</t>
  </si>
  <si>
    <t>Claim</t>
  </si>
  <si>
    <t>Claim 2</t>
  </si>
  <si>
    <t>Title</t>
  </si>
  <si>
    <t>Length</t>
  </si>
  <si>
    <t>depth</t>
  </si>
  <si>
    <t>width</t>
  </si>
  <si>
    <t>surface area</t>
  </si>
  <si>
    <t>A1</t>
  </si>
  <si>
    <t>A2</t>
  </si>
  <si>
    <t>A3</t>
  </si>
  <si>
    <t>Claim 1</t>
  </si>
  <si>
    <t>BOY 52 (60%)</t>
  </si>
  <si>
    <t>BOY 51 (40%)</t>
  </si>
  <si>
    <t>BOY 52</t>
  </si>
  <si>
    <t>B1</t>
  </si>
  <si>
    <t>W 42</t>
  </si>
  <si>
    <t>B2</t>
  </si>
  <si>
    <t>C1</t>
  </si>
  <si>
    <t>W 4</t>
  </si>
  <si>
    <t>D1</t>
  </si>
  <si>
    <t>GAP 4 (80%)</t>
  </si>
  <si>
    <t>W 17 (20%)</t>
  </si>
  <si>
    <t>D2</t>
  </si>
  <si>
    <t>W 17</t>
  </si>
  <si>
    <t>D3</t>
  </si>
  <si>
    <t>GAP 4 (60%)</t>
  </si>
  <si>
    <t>W 17 (40%)</t>
  </si>
  <si>
    <t>Reclaimed?</t>
  </si>
  <si>
    <t>Yes</t>
  </si>
  <si>
    <t>Average (m)</t>
  </si>
  <si>
    <t>Start</t>
  </si>
  <si>
    <t>End</t>
  </si>
  <si>
    <t>Easting</t>
  </si>
  <si>
    <t>Northing</t>
  </si>
  <si>
    <t>volume</t>
  </si>
  <si>
    <r>
      <t>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</si>
  <si>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</si>
  <si>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Trenching per claim</t>
  </si>
  <si>
    <t>BOY 51</t>
  </si>
  <si>
    <t>GAP 4</t>
  </si>
  <si>
    <t>TOTAL</t>
  </si>
  <si>
    <r>
      <t>Volume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</si>
  <si>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Location</t>
  </si>
  <si>
    <t>Cu-AA62</t>
  </si>
  <si>
    <t>Cu-AA05</t>
  </si>
  <si>
    <t>Au-AA23</t>
  </si>
  <si>
    <t>ME-ICP61</t>
  </si>
  <si>
    <t>SAMPLE</t>
  </si>
  <si>
    <t>Total Cu</t>
  </si>
  <si>
    <t>Acid-soluble Cu</t>
  </si>
  <si>
    <t>Au</t>
  </si>
  <si>
    <t>Ag</t>
  </si>
  <si>
    <t>UTM NAD83 Z8N</t>
  </si>
  <si>
    <t>%</t>
  </si>
  <si>
    <t>g/t</t>
  </si>
  <si>
    <t>S045051</t>
  </si>
  <si>
    <t>Foliated amphibolite with malachite stain on fracture surfaces</t>
  </si>
  <si>
    <t>S045052</t>
  </si>
  <si>
    <t>Amphibolite with malachite stain on fracture surfaces and some limonite/hematite stain</t>
  </si>
  <si>
    <t>S045054</t>
  </si>
  <si>
    <t>Foliated microdiorite with minor malachite stain on fracture surfaces</t>
  </si>
  <si>
    <t>S045053</t>
  </si>
  <si>
    <t xml:space="preserve">Foliated amphibolite with abundant copper stain on fractures.  Bornite with minor chalcopyrite altered to copper limonite, following foliation planes.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</si>
</sst>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4" fontId="0" fillId="2" borderId="1" xfId="0" applyNumberFormat="1" applyFill="1" applyBorder="1"/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4" fontId="1" fillId="2" borderId="1" xfId="0" applyNumberFormat="1" applyFont="1" applyFill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Fill="1" applyBorder="1"/>
    <xf numFmtId="0" fontId="0" fillId="3" borderId="1" xfId="0" applyFill="1" applyBorder="1"/>
    <xf numFmtId="0" fontId="1" fillId="3" borderId="1" xfId="0" applyFont="1" applyFill="1" applyBorder="1" applyAlignment="1">
      <alignment wrapText="1"/>
    </xf>
    <xf numFmtId="2" fontId="1" fillId="2" borderId="2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selection activeCell="E17" sqref="E17"/>
    </sheetView>
  </sheetViews>
  <sheetFormatPr defaultRowHeight="15" x14ac:dyDescent="0.25"/>
  <cols>
    <col min="1" max="1" width="9.5703125" customWidth="1"/>
    <col min="2" max="2" width="8.28515625" customWidth="1"/>
    <col min="3" max="3" width="9.140625" bestFit="1" customWidth="1"/>
    <col min="4" max="4" width="7.5703125" bestFit="1" customWidth="1"/>
    <col min="5" max="5" width="44.28515625" customWidth="1"/>
    <col min="6" max="7" width="12.42578125" bestFit="1" customWidth="1"/>
    <col min="8" max="8" width="6" bestFit="1" customWidth="1"/>
    <col min="9" max="9" width="7" bestFit="1" customWidth="1"/>
    <col min="10" max="10" width="6.28515625" bestFit="1" customWidth="1"/>
    <col min="11" max="11" width="6.140625" bestFit="1" customWidth="1"/>
    <col min="12" max="12" width="7.7109375" bestFit="1" customWidth="1"/>
    <col min="13" max="13" width="11.7109375" bestFit="1" customWidth="1"/>
    <col min="14" max="14" width="11.28515625" bestFit="1" customWidth="1"/>
  </cols>
  <sheetData>
    <row r="1" spans="1:14" ht="17.25" x14ac:dyDescent="0.25">
      <c r="A1" s="1"/>
      <c r="B1" s="15" t="s">
        <v>31</v>
      </c>
      <c r="C1" s="16"/>
      <c r="D1" s="15" t="s">
        <v>32</v>
      </c>
      <c r="E1" s="16"/>
      <c r="F1" s="15" t="s">
        <v>43</v>
      </c>
      <c r="G1" s="16"/>
      <c r="H1" s="2"/>
      <c r="I1" s="12" t="s">
        <v>30</v>
      </c>
      <c r="J1" s="13"/>
      <c r="K1" s="14"/>
      <c r="L1" s="6" t="s">
        <v>36</v>
      </c>
      <c r="M1" s="6" t="s">
        <v>37</v>
      </c>
      <c r="N1" s="3"/>
    </row>
    <row r="2" spans="1:14" x14ac:dyDescent="0.25">
      <c r="A2" s="1" t="s">
        <v>0</v>
      </c>
      <c r="B2" s="1" t="s">
        <v>33</v>
      </c>
      <c r="C2" s="1" t="s">
        <v>34</v>
      </c>
      <c r="D2" s="1" t="s">
        <v>33</v>
      </c>
      <c r="E2" s="1" t="s">
        <v>34</v>
      </c>
      <c r="F2" s="1" t="s">
        <v>11</v>
      </c>
      <c r="G2" s="1" t="s">
        <v>2</v>
      </c>
      <c r="H2" s="1" t="s">
        <v>3</v>
      </c>
      <c r="I2" s="4" t="s">
        <v>4</v>
      </c>
      <c r="J2" s="5" t="s">
        <v>5</v>
      </c>
      <c r="K2" s="5" t="s">
        <v>6</v>
      </c>
      <c r="L2" s="6" t="s">
        <v>35</v>
      </c>
      <c r="M2" s="6" t="s">
        <v>7</v>
      </c>
      <c r="N2" s="6" t="s">
        <v>28</v>
      </c>
    </row>
    <row r="3" spans="1:14" x14ac:dyDescent="0.25">
      <c r="A3" s="7" t="s">
        <v>8</v>
      </c>
      <c r="B3" s="8">
        <v>413051.15464000002</v>
      </c>
      <c r="C3" s="8">
        <v>6913919.9018900003</v>
      </c>
      <c r="D3" s="8">
        <v>413103.011895</v>
      </c>
      <c r="E3" s="8">
        <v>6913899.7968899999</v>
      </c>
      <c r="F3" s="7" t="s">
        <v>12</v>
      </c>
      <c r="G3" s="7" t="s">
        <v>13</v>
      </c>
      <c r="H3" s="7" t="s">
        <v>1</v>
      </c>
      <c r="I3" s="7">
        <v>55</v>
      </c>
      <c r="J3" s="7">
        <v>2</v>
      </c>
      <c r="K3" s="7">
        <v>3</v>
      </c>
      <c r="L3" s="7">
        <f>K3*J3*I3</f>
        <v>330</v>
      </c>
      <c r="M3" s="7">
        <f>K3*I3</f>
        <v>165</v>
      </c>
      <c r="N3" s="7" t="s">
        <v>29</v>
      </c>
    </row>
    <row r="4" spans="1:14" x14ac:dyDescent="0.25">
      <c r="A4" s="7" t="s">
        <v>9</v>
      </c>
      <c r="B4" s="8">
        <v>413066.36841900001</v>
      </c>
      <c r="C4" s="8">
        <v>6913970.7010500003</v>
      </c>
      <c r="D4" s="8">
        <v>413112.406915</v>
      </c>
      <c r="E4" s="8">
        <v>6913949.2712099999</v>
      </c>
      <c r="F4" s="7" t="s">
        <v>14</v>
      </c>
      <c r="G4" s="7"/>
      <c r="H4" s="7" t="s">
        <v>1</v>
      </c>
      <c r="I4" s="7">
        <v>50</v>
      </c>
      <c r="J4" s="7">
        <v>2</v>
      </c>
      <c r="K4" s="7">
        <v>3</v>
      </c>
      <c r="L4" s="7">
        <f t="shared" ref="L4:L5" si="0">K4*J4*I4</f>
        <v>300</v>
      </c>
      <c r="M4" s="7">
        <f t="shared" ref="M4:M5" si="1">K4*I4</f>
        <v>150</v>
      </c>
      <c r="N4" s="7" t="s">
        <v>29</v>
      </c>
    </row>
    <row r="5" spans="1:14" x14ac:dyDescent="0.25">
      <c r="A5" s="7" t="s">
        <v>10</v>
      </c>
      <c r="B5" s="8">
        <v>412994.53306500003</v>
      </c>
      <c r="C5" s="8">
        <v>6914058.4107600003</v>
      </c>
      <c r="D5" s="8">
        <v>413077.08222500002</v>
      </c>
      <c r="E5" s="8">
        <v>6914064.7678100001</v>
      </c>
      <c r="F5" s="7" t="s">
        <v>14</v>
      </c>
      <c r="G5" s="7"/>
      <c r="H5" s="7" t="s">
        <v>1</v>
      </c>
      <c r="I5" s="7">
        <v>82</v>
      </c>
      <c r="J5" s="7">
        <v>2.5</v>
      </c>
      <c r="K5" s="7">
        <v>3</v>
      </c>
      <c r="L5" s="7">
        <f t="shared" si="0"/>
        <v>615</v>
      </c>
      <c r="M5" s="7">
        <f t="shared" si="1"/>
        <v>246</v>
      </c>
      <c r="N5" s="7" t="s">
        <v>29</v>
      </c>
    </row>
    <row r="6" spans="1:14" x14ac:dyDescent="0.25">
      <c r="A6" s="7" t="s">
        <v>15</v>
      </c>
      <c r="B6" s="8">
        <v>413211.49160900002</v>
      </c>
      <c r="C6" s="8">
        <v>6912862.4985400001</v>
      </c>
      <c r="D6" s="8">
        <v>413322.61569399998</v>
      </c>
      <c r="E6" s="8">
        <v>6912894.2424600003</v>
      </c>
      <c r="F6" s="7" t="s">
        <v>16</v>
      </c>
      <c r="G6" s="7"/>
      <c r="H6" s="7" t="s">
        <v>1</v>
      </c>
      <c r="I6" s="7">
        <v>115</v>
      </c>
      <c r="J6" s="7">
        <v>1.5</v>
      </c>
      <c r="K6" s="7">
        <v>4</v>
      </c>
      <c r="L6" s="7">
        <f t="shared" ref="L6:L11" si="2">K6*J6*I6</f>
        <v>690</v>
      </c>
      <c r="M6" s="7">
        <f t="shared" ref="M6:M11" si="3">K6*I6</f>
        <v>460</v>
      </c>
      <c r="N6" s="7" t="s">
        <v>29</v>
      </c>
    </row>
    <row r="7" spans="1:14" x14ac:dyDescent="0.25">
      <c r="A7" s="7" t="s">
        <v>17</v>
      </c>
      <c r="B7" s="8">
        <v>413178.68329100002</v>
      </c>
      <c r="C7" s="8">
        <v>6912991.6141900001</v>
      </c>
      <c r="D7" s="8">
        <v>413276.05161000002</v>
      </c>
      <c r="E7" s="8">
        <v>6913005.3653999995</v>
      </c>
      <c r="F7" s="7" t="s">
        <v>16</v>
      </c>
      <c r="G7" s="7"/>
      <c r="H7" s="7" t="s">
        <v>1</v>
      </c>
      <c r="I7" s="7">
        <v>98</v>
      </c>
      <c r="J7" s="7">
        <v>1.5</v>
      </c>
      <c r="K7" s="7">
        <v>4</v>
      </c>
      <c r="L7" s="7">
        <f t="shared" si="2"/>
        <v>588</v>
      </c>
      <c r="M7" s="7">
        <f t="shared" si="3"/>
        <v>392</v>
      </c>
      <c r="N7" s="7" t="s">
        <v>29</v>
      </c>
    </row>
    <row r="8" spans="1:14" x14ac:dyDescent="0.25">
      <c r="A8" s="7" t="s">
        <v>18</v>
      </c>
      <c r="B8" s="8">
        <v>413031.13770600001</v>
      </c>
      <c r="C8" s="8">
        <v>6915516.1697899997</v>
      </c>
      <c r="D8" s="8">
        <v>413039.56274199998</v>
      </c>
      <c r="E8" s="8">
        <v>6915534.4106900003</v>
      </c>
      <c r="F8" s="7" t="s">
        <v>19</v>
      </c>
      <c r="G8" s="7"/>
      <c r="H8" s="7" t="s">
        <v>1</v>
      </c>
      <c r="I8" s="7">
        <v>20</v>
      </c>
      <c r="J8" s="7">
        <v>1</v>
      </c>
      <c r="K8" s="7">
        <v>4</v>
      </c>
      <c r="L8" s="7">
        <f t="shared" si="2"/>
        <v>80</v>
      </c>
      <c r="M8" s="7">
        <f t="shared" si="3"/>
        <v>80</v>
      </c>
      <c r="N8" s="7" t="s">
        <v>29</v>
      </c>
    </row>
    <row r="9" spans="1:14" x14ac:dyDescent="0.25">
      <c r="A9" s="7" t="s">
        <v>20</v>
      </c>
      <c r="B9" s="8">
        <v>413061.008187</v>
      </c>
      <c r="C9" s="8">
        <v>6915225.9028099999</v>
      </c>
      <c r="D9" s="8">
        <v>413116.00061300001</v>
      </c>
      <c r="E9" s="8">
        <v>6915195.9441099996</v>
      </c>
      <c r="F9" s="7" t="s">
        <v>21</v>
      </c>
      <c r="G9" s="7" t="s">
        <v>22</v>
      </c>
      <c r="H9" s="7" t="s">
        <v>1</v>
      </c>
      <c r="I9" s="7">
        <v>63</v>
      </c>
      <c r="J9" s="7">
        <v>1</v>
      </c>
      <c r="K9" s="7">
        <v>3.5</v>
      </c>
      <c r="L9" s="7">
        <f t="shared" si="2"/>
        <v>220.5</v>
      </c>
      <c r="M9" s="7">
        <f t="shared" si="3"/>
        <v>220.5</v>
      </c>
      <c r="N9" s="7" t="s">
        <v>29</v>
      </c>
    </row>
    <row r="10" spans="1:14" x14ac:dyDescent="0.25">
      <c r="A10" s="7" t="s">
        <v>23</v>
      </c>
      <c r="B10" s="8">
        <v>413050.99890200002</v>
      </c>
      <c r="C10" s="8">
        <v>6915163.4124699999</v>
      </c>
      <c r="D10" s="8">
        <v>413062.87832399999</v>
      </c>
      <c r="E10" s="8">
        <v>6915170.2411500001</v>
      </c>
      <c r="F10" s="7" t="s">
        <v>24</v>
      </c>
      <c r="G10" s="7"/>
      <c r="H10" s="7" t="s">
        <v>1</v>
      </c>
      <c r="I10" s="7">
        <v>13</v>
      </c>
      <c r="J10" s="7">
        <v>1</v>
      </c>
      <c r="K10" s="7">
        <v>2</v>
      </c>
      <c r="L10" s="7">
        <f t="shared" si="2"/>
        <v>26</v>
      </c>
      <c r="M10" s="7">
        <f t="shared" si="3"/>
        <v>26</v>
      </c>
      <c r="N10" s="7" t="s">
        <v>29</v>
      </c>
    </row>
    <row r="11" spans="1:14" x14ac:dyDescent="0.25">
      <c r="A11" s="7" t="s">
        <v>25</v>
      </c>
      <c r="B11" s="8">
        <v>413134.33675299998</v>
      </c>
      <c r="C11" s="8">
        <v>6915208.06116</v>
      </c>
      <c r="D11" s="8">
        <v>413154.59579200001</v>
      </c>
      <c r="E11" s="8">
        <v>6915222.3611500002</v>
      </c>
      <c r="F11" s="7" t="s">
        <v>26</v>
      </c>
      <c r="G11" s="7" t="s">
        <v>27</v>
      </c>
      <c r="H11" s="7" t="s">
        <v>1</v>
      </c>
      <c r="I11" s="7">
        <v>24</v>
      </c>
      <c r="J11" s="7">
        <v>2</v>
      </c>
      <c r="K11" s="7">
        <v>3</v>
      </c>
      <c r="L11" s="7">
        <f t="shared" si="2"/>
        <v>144</v>
      </c>
      <c r="M11" s="7">
        <f t="shared" si="3"/>
        <v>72</v>
      </c>
      <c r="N11" s="7" t="s">
        <v>29</v>
      </c>
    </row>
    <row r="12" spans="1:14" x14ac:dyDescent="0.25">
      <c r="K12" s="10" t="s">
        <v>41</v>
      </c>
      <c r="L12" s="9">
        <f>SUM(L3:L11)</f>
        <v>2993.5</v>
      </c>
    </row>
    <row r="14" spans="1:14" ht="45" x14ac:dyDescent="0.25">
      <c r="A14" s="11" t="s">
        <v>38</v>
      </c>
      <c r="B14" s="11" t="s">
        <v>42</v>
      </c>
    </row>
    <row r="15" spans="1:14" x14ac:dyDescent="0.25">
      <c r="A15" s="7" t="s">
        <v>14</v>
      </c>
      <c r="B15" s="7">
        <f>(0.6*L3)+L4+L5</f>
        <v>1113</v>
      </c>
    </row>
    <row r="16" spans="1:14" x14ac:dyDescent="0.25">
      <c r="A16" s="7" t="s">
        <v>39</v>
      </c>
      <c r="B16" s="7">
        <f>0.4*L3</f>
        <v>132</v>
      </c>
    </row>
    <row r="17" spans="1:9" x14ac:dyDescent="0.25">
      <c r="A17" s="7" t="s">
        <v>16</v>
      </c>
      <c r="B17" s="7">
        <f>L6+L7</f>
        <v>1278</v>
      </c>
    </row>
    <row r="18" spans="1:9" x14ac:dyDescent="0.25">
      <c r="A18" s="7" t="s">
        <v>19</v>
      </c>
      <c r="B18" s="7">
        <f>L8</f>
        <v>80</v>
      </c>
    </row>
    <row r="19" spans="1:9" x14ac:dyDescent="0.25">
      <c r="A19" s="7" t="s">
        <v>40</v>
      </c>
      <c r="B19" s="7">
        <f>(0.8*L9)+(0.6*L11)</f>
        <v>262.8</v>
      </c>
    </row>
    <row r="20" spans="1:9" x14ac:dyDescent="0.25">
      <c r="A20" s="7" t="s">
        <v>24</v>
      </c>
      <c r="B20" s="7">
        <f>L10+(0.2*L9)+(0.4*L11)</f>
        <v>127.69999999999999</v>
      </c>
    </row>
    <row r="21" spans="1:9" x14ac:dyDescent="0.25">
      <c r="A21" s="10" t="s">
        <v>41</v>
      </c>
      <c r="B21" s="7">
        <f>SUM(B15:B20)</f>
        <v>2993.5</v>
      </c>
    </row>
    <row r="23" spans="1:9" x14ac:dyDescent="0.25">
      <c r="A23" s="17"/>
      <c r="B23" s="17"/>
      <c r="C23" s="17"/>
      <c r="D23" s="17"/>
      <c r="E23" s="17"/>
      <c r="F23" s="17" t="s">
        <v>44</v>
      </c>
      <c r="G23" s="17" t="s">
        <v>45</v>
      </c>
      <c r="H23" s="17" t="s">
        <v>46</v>
      </c>
      <c r="I23" s="17" t="s">
        <v>47</v>
      </c>
    </row>
    <row r="24" spans="1:9" x14ac:dyDescent="0.25">
      <c r="A24" s="17" t="s">
        <v>48</v>
      </c>
      <c r="B24" s="17" t="s">
        <v>33</v>
      </c>
      <c r="C24" s="17" t="s">
        <v>34</v>
      </c>
      <c r="D24" s="17" t="s">
        <v>0</v>
      </c>
      <c r="E24" s="17"/>
      <c r="F24" s="17" t="s">
        <v>49</v>
      </c>
      <c r="G24" s="17" t="s">
        <v>50</v>
      </c>
      <c r="H24" s="17" t="s">
        <v>51</v>
      </c>
      <c r="I24" s="17" t="s">
        <v>52</v>
      </c>
    </row>
    <row r="25" spans="1:9" x14ac:dyDescent="0.25">
      <c r="A25" s="17"/>
      <c r="B25" s="18" t="s">
        <v>53</v>
      </c>
      <c r="C25" s="18"/>
      <c r="D25" s="17"/>
      <c r="E25" s="17"/>
      <c r="F25" s="17" t="s">
        <v>54</v>
      </c>
      <c r="G25" s="17" t="s">
        <v>54</v>
      </c>
      <c r="H25" s="17" t="s">
        <v>55</v>
      </c>
      <c r="I25" s="17" t="s">
        <v>55</v>
      </c>
    </row>
    <row r="26" spans="1:9" ht="26.25" x14ac:dyDescent="0.25">
      <c r="A26" s="19" t="s">
        <v>56</v>
      </c>
      <c r="B26" s="20">
        <v>413089.083232</v>
      </c>
      <c r="C26" s="20">
        <v>6915210.2356899995</v>
      </c>
      <c r="D26" s="19" t="s">
        <v>20</v>
      </c>
      <c r="E26" s="21" t="s">
        <v>57</v>
      </c>
      <c r="F26" s="19">
        <v>1.2390000000000001</v>
      </c>
      <c r="G26" s="19">
        <v>1.175</v>
      </c>
      <c r="H26" s="19">
        <v>0.60299999999999998</v>
      </c>
      <c r="I26" s="19">
        <v>8.9</v>
      </c>
    </row>
    <row r="27" spans="1:9" ht="26.25" x14ac:dyDescent="0.25">
      <c r="A27" s="19" t="s">
        <v>58</v>
      </c>
      <c r="B27" s="20">
        <v>413107.22722900001</v>
      </c>
      <c r="C27" s="20">
        <v>6915201.0764499996</v>
      </c>
      <c r="D27" s="19" t="s">
        <v>20</v>
      </c>
      <c r="E27" s="21" t="s">
        <v>59</v>
      </c>
      <c r="F27" s="19">
        <v>0.68400000000000005</v>
      </c>
      <c r="G27" s="19">
        <v>0.61099999999999999</v>
      </c>
      <c r="H27" s="19">
        <v>8.8999999999999996E-2</v>
      </c>
      <c r="I27" s="19">
        <v>3.4</v>
      </c>
    </row>
    <row r="28" spans="1:9" ht="26.25" x14ac:dyDescent="0.25">
      <c r="A28" s="19" t="s">
        <v>60</v>
      </c>
      <c r="B28" s="20">
        <v>413072.54445599997</v>
      </c>
      <c r="C28" s="20">
        <v>6915219.3626699997</v>
      </c>
      <c r="D28" s="19" t="s">
        <v>20</v>
      </c>
      <c r="E28" s="21" t="s">
        <v>61</v>
      </c>
      <c r="F28" s="19">
        <v>0.71599999999999997</v>
      </c>
      <c r="G28" s="19">
        <v>0.61599999999999999</v>
      </c>
      <c r="H28" s="19">
        <v>0.35799999999999998</v>
      </c>
      <c r="I28" s="19">
        <v>4.4000000000000004</v>
      </c>
    </row>
    <row r="29" spans="1:9" ht="39" x14ac:dyDescent="0.25">
      <c r="A29" s="19" t="s">
        <v>62</v>
      </c>
      <c r="B29" s="20">
        <v>413144.61820500001</v>
      </c>
      <c r="C29" s="20">
        <v>6915215.0437099999</v>
      </c>
      <c r="D29" s="19" t="s">
        <v>25</v>
      </c>
      <c r="E29" s="21" t="s">
        <v>63</v>
      </c>
      <c r="F29" s="19">
        <v>1.772</v>
      </c>
      <c r="G29" s="19">
        <v>1.56</v>
      </c>
      <c r="H29" s="19">
        <v>0.80200000000000005</v>
      </c>
      <c r="I29" s="19">
        <v>6.9</v>
      </c>
    </row>
  </sheetData>
  <mergeCells count="5">
    <mergeCell ref="I1:K1"/>
    <mergeCell ref="B1:C1"/>
    <mergeCell ref="D1:E1"/>
    <mergeCell ref="F1:G1"/>
    <mergeCell ref="B25:C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Milton</dc:creator>
  <cp:lastModifiedBy>Jack Milton</cp:lastModifiedBy>
  <dcterms:created xsi:type="dcterms:W3CDTF">2017-01-10T19:12:47Z</dcterms:created>
  <dcterms:modified xsi:type="dcterms:W3CDTF">2017-01-20T18:00:29Z</dcterms:modified>
</cp:coreProperties>
</file>