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ukon_1\Gimlex\IndianRiver\IndianRiver_Drilling\"/>
    </mc:Choice>
  </mc:AlternateContent>
  <xr:revisionPtr revIDLastSave="0" documentId="13_ncr:1_{D4D7A397-C321-446E-8B54-3CE2173E6586}" xr6:coauthVersionLast="46" xr6:coauthVersionMax="46" xr10:uidLastSave="{00000000-0000-0000-0000-000000000000}"/>
  <bookViews>
    <workbookView xWindow="20370" yWindow="-120" windowWidth="19440" windowHeight="15000" xr2:uid="{00000000-000D-0000-FFFF-FFFF00000000}"/>
  </bookViews>
  <sheets>
    <sheet name="Collars" sheetId="1" r:id="rId1"/>
    <sheet name="Driller_Notes" sheetId="2" r:id="rId2"/>
    <sheet name="Logging" sheetId="3" r:id="rId3"/>
    <sheet name="Sample" sheetId="4" r:id="rId4"/>
    <sheet name="Sheet1" sheetId="5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O2" i="1" l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I3" i="1" l="1"/>
  <c r="L3" i="1" l="1"/>
  <c r="K3" i="1" s="1"/>
  <c r="I4" i="1"/>
  <c r="L4" i="1" s="1"/>
  <c r="K4" i="1" s="1"/>
  <c r="I5" i="1"/>
  <c r="L5" i="1" s="1"/>
  <c r="K5" i="1" s="1"/>
  <c r="I6" i="1"/>
  <c r="L6" i="1" s="1"/>
  <c r="K6" i="1" s="1"/>
  <c r="I7" i="1"/>
  <c r="L7" i="1" s="1"/>
  <c r="K7" i="1" s="1"/>
  <c r="I8" i="1"/>
  <c r="L8" i="1" s="1"/>
  <c r="K8" i="1" s="1"/>
  <c r="I9" i="1"/>
  <c r="L9" i="1" s="1"/>
  <c r="K9" i="1" s="1"/>
  <c r="I10" i="1"/>
  <c r="L10" i="1" s="1"/>
  <c r="K10" i="1" s="1"/>
  <c r="I11" i="1"/>
  <c r="L11" i="1" s="1"/>
  <c r="K11" i="1" s="1"/>
  <c r="I12" i="1"/>
  <c r="L12" i="1" s="1"/>
  <c r="K12" i="1" s="1"/>
  <c r="I13" i="1"/>
  <c r="L13" i="1" s="1"/>
  <c r="K13" i="1" s="1"/>
  <c r="I14" i="1"/>
  <c r="L14" i="1" s="1"/>
  <c r="K14" i="1" s="1"/>
  <c r="I15" i="1"/>
  <c r="L15" i="1" s="1"/>
  <c r="K15" i="1" s="1"/>
  <c r="I16" i="1"/>
  <c r="L16" i="1" s="1"/>
  <c r="K16" i="1" s="1"/>
  <c r="I17" i="1"/>
  <c r="L17" i="1" s="1"/>
  <c r="K17" i="1" s="1"/>
  <c r="I18" i="1"/>
  <c r="L18" i="1" s="1"/>
  <c r="K18" i="1" s="1"/>
  <c r="I19" i="1"/>
  <c r="L19" i="1" s="1"/>
  <c r="K19" i="1" s="1"/>
  <c r="I20" i="1"/>
  <c r="L20" i="1" s="1"/>
  <c r="K20" i="1" s="1"/>
  <c r="I21" i="1"/>
  <c r="L21" i="1" s="1"/>
  <c r="K21" i="1" s="1"/>
  <c r="I22" i="1"/>
  <c r="L22" i="1" s="1"/>
  <c r="K22" i="1" s="1"/>
  <c r="I2" i="1"/>
</calcChain>
</file>

<file path=xl/sharedStrings.xml><?xml version="1.0" encoding="utf-8"?>
<sst xmlns="http://schemas.openxmlformats.org/spreadsheetml/2006/main" count="544" uniqueCount="157">
  <si>
    <t>IR20-17</t>
  </si>
  <si>
    <t>448 m</t>
  </si>
  <si>
    <t>IR20-18</t>
  </si>
  <si>
    <t>469 m</t>
  </si>
  <si>
    <t>IR20-19</t>
  </si>
  <si>
    <t>455 m</t>
  </si>
  <si>
    <t>IR20-20</t>
  </si>
  <si>
    <t>445 m</t>
  </si>
  <si>
    <t>IR20-8</t>
  </si>
  <si>
    <t>IR20-9</t>
  </si>
  <si>
    <t>447 m</t>
  </si>
  <si>
    <t>446 m</t>
  </si>
  <si>
    <t>IR20-1</t>
  </si>
  <si>
    <t>IR20-2</t>
  </si>
  <si>
    <t>IR20-4</t>
  </si>
  <si>
    <t>IR20-5</t>
  </si>
  <si>
    <t>440 m</t>
  </si>
  <si>
    <t>441 m</t>
  </si>
  <si>
    <t>442 m</t>
  </si>
  <si>
    <t>443 m</t>
  </si>
  <si>
    <t>IR20-10</t>
  </si>
  <si>
    <t>444 m</t>
  </si>
  <si>
    <t>North_NAD83_Z7</t>
  </si>
  <si>
    <t>Elev</t>
  </si>
  <si>
    <t>Collar_ID</t>
  </si>
  <si>
    <t>IR20-6</t>
  </si>
  <si>
    <t>IR20-7</t>
  </si>
  <si>
    <t>IR20-12</t>
  </si>
  <si>
    <t>IR20-13</t>
  </si>
  <si>
    <t>IR20-14</t>
  </si>
  <si>
    <t>IR20-15</t>
  </si>
  <si>
    <t>IR20-16</t>
  </si>
  <si>
    <t>IR20-21</t>
  </si>
  <si>
    <t>From_ft</t>
  </si>
  <si>
    <t>to_ft</t>
  </si>
  <si>
    <t>Notes</t>
  </si>
  <si>
    <t>Frozen Mud</t>
  </si>
  <si>
    <t>Gravel some cobbles (sampling starts)</t>
  </si>
  <si>
    <t>tough going</t>
  </si>
  <si>
    <t>easy drilling</t>
  </si>
  <si>
    <t>smooth to hard</t>
  </si>
  <si>
    <t>hard</t>
  </si>
  <si>
    <t>bedrock (end of hole)</t>
  </si>
  <si>
    <t>Gravel.. 15 to 18 cobbles and slow (sample starts)</t>
  </si>
  <si>
    <t>easier drilling</t>
  </si>
  <si>
    <t>smooths out</t>
  </si>
  <si>
    <t>IR20-3</t>
  </si>
  <si>
    <t>Frozen sand</t>
  </si>
  <si>
    <t>Gravel (sample starts)</t>
  </si>
  <si>
    <t>hard (cobbles)</t>
  </si>
  <si>
    <t>smooth drilling</t>
  </si>
  <si>
    <t>Sandy gravel (sample starts)</t>
  </si>
  <si>
    <t xml:space="preserve">very hard change bits @ 10' </t>
  </si>
  <si>
    <t>Silt and sand</t>
  </si>
  <si>
    <t>hard gravel</t>
  </si>
  <si>
    <t>hardergravel</t>
  </si>
  <si>
    <t>smooth - decomposed BR</t>
  </si>
  <si>
    <t>mud silt</t>
  </si>
  <si>
    <t>gravel</t>
  </si>
  <si>
    <t>smooth but slow drilling</t>
  </si>
  <si>
    <t>bedrock? (end of hole)</t>
  </si>
  <si>
    <t>muck</t>
  </si>
  <si>
    <t xml:space="preserve">mud  </t>
  </si>
  <si>
    <t>mud and sand</t>
  </si>
  <si>
    <t>gray gravel (sample starts)</t>
  </si>
  <si>
    <t>hard cobbles</t>
  </si>
  <si>
    <t>smoother brown/grey gravel</t>
  </si>
  <si>
    <t>hard br?</t>
  </si>
  <si>
    <t>IR20-11</t>
  </si>
  <si>
    <t>Frozen mud and sand</t>
  </si>
  <si>
    <t>change bits</t>
  </si>
  <si>
    <t>very hard and cobble</t>
  </si>
  <si>
    <t>BR?</t>
  </si>
  <si>
    <t xml:space="preserve">frozen mud </t>
  </si>
  <si>
    <t>hard drilling</t>
  </si>
  <si>
    <t>frozen mud</t>
  </si>
  <si>
    <t>dry grey fine gravel</t>
  </si>
  <si>
    <t>cobbles change change but</t>
  </si>
  <si>
    <t>mud</t>
  </si>
  <si>
    <t>gray gravel</t>
  </si>
  <si>
    <t>frozen organic</t>
  </si>
  <si>
    <t>dark gray gravel larger stones</t>
  </si>
  <si>
    <t>cobbles</t>
  </si>
  <si>
    <t>bedrock?</t>
  </si>
  <si>
    <t>smooth</t>
  </si>
  <si>
    <t>Frozen mud</t>
  </si>
  <si>
    <t>cobbles then easy drilling</t>
  </si>
  <si>
    <t>br?</t>
  </si>
  <si>
    <t>Depth_ft</t>
  </si>
  <si>
    <t>sandy thawed</t>
  </si>
  <si>
    <t>darker grey gravel</t>
  </si>
  <si>
    <t>mud &amp; sand</t>
  </si>
  <si>
    <t>harder gravel (grey)</t>
  </si>
  <si>
    <t>hard (br?)</t>
  </si>
  <si>
    <t>rocks</t>
  </si>
  <si>
    <t>grey gravel (sample starts)</t>
  </si>
  <si>
    <t>IR20-22</t>
  </si>
  <si>
    <t>bad frozen mud</t>
  </si>
  <si>
    <t>very hard drilling</t>
  </si>
  <si>
    <t>abandoned to water</t>
  </si>
  <si>
    <t>451 m</t>
  </si>
  <si>
    <t>452 m</t>
  </si>
  <si>
    <t>East_NAD83_Z7</t>
  </si>
  <si>
    <t>Azimuth</t>
  </si>
  <si>
    <t>Inclination</t>
  </si>
  <si>
    <t>Total_Buckets</t>
  </si>
  <si>
    <t>Base_of_Muck</t>
  </si>
  <si>
    <t>Gravel_Thickness</t>
  </si>
  <si>
    <t>BedRock_Depth</t>
  </si>
  <si>
    <t>Sample_A_mg</t>
  </si>
  <si>
    <t>Sample_B_mg</t>
  </si>
  <si>
    <t>Ft_per_bucket</t>
  </si>
  <si>
    <t>To_ft</t>
  </si>
  <si>
    <t>Code</t>
  </si>
  <si>
    <t>Muck</t>
  </si>
  <si>
    <t>U_Gravel</t>
  </si>
  <si>
    <t>L_Gravel</t>
  </si>
  <si>
    <t>Bedrock</t>
  </si>
  <si>
    <t>Sample_ID</t>
  </si>
  <si>
    <t>IR-20-13-A</t>
  </si>
  <si>
    <t>IR-20-10-A</t>
  </si>
  <si>
    <t>IR-20-10-B</t>
  </si>
  <si>
    <t>IR-20-17-A</t>
  </si>
  <si>
    <t>IR-20-15-A</t>
  </si>
  <si>
    <t>IR-20-15-B</t>
  </si>
  <si>
    <t>IR-20-12-A</t>
  </si>
  <si>
    <t>IR-20-12-B</t>
  </si>
  <si>
    <t>IR-20-14-A</t>
  </si>
  <si>
    <t>IR-20-14-B</t>
  </si>
  <si>
    <t>IR-20-4-A</t>
  </si>
  <si>
    <t>IR-20-4-B</t>
  </si>
  <si>
    <t>IR-20-5-A</t>
  </si>
  <si>
    <t>IR-20-5-B</t>
  </si>
  <si>
    <t>IR-20-2-A</t>
  </si>
  <si>
    <t>IR-20-2-B</t>
  </si>
  <si>
    <t>IR-20-1-A</t>
  </si>
  <si>
    <t>IR-20-1-B</t>
  </si>
  <si>
    <t>IR-20-7-A</t>
  </si>
  <si>
    <t>IR-20-16-A</t>
  </si>
  <si>
    <t>IR-20-16-B</t>
  </si>
  <si>
    <t>IR-20-18-A</t>
  </si>
  <si>
    <t>IR-20-18-B</t>
  </si>
  <si>
    <t>IR-20-19-A</t>
  </si>
  <si>
    <t>IR-20-19-B</t>
  </si>
  <si>
    <t>IR-20-9-A</t>
  </si>
  <si>
    <t>IR-20-9-B</t>
  </si>
  <si>
    <t>IR-20-20-A</t>
  </si>
  <si>
    <t>IR-20-8-A</t>
  </si>
  <si>
    <t>IR-20-8-B</t>
  </si>
  <si>
    <t>IR-20-11-A</t>
  </si>
  <si>
    <t>IR-20-11-B</t>
  </si>
  <si>
    <t>IR-20-6-A</t>
  </si>
  <si>
    <t>IR-20-3-A</t>
  </si>
  <si>
    <t>IR-20-3-B</t>
  </si>
  <si>
    <t>IR-21-21-A</t>
  </si>
  <si>
    <t>Total_Au_mg</t>
  </si>
  <si>
    <t>Au_g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</si>
</sst>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1" fontId="0" fillId="0" borderId="0" xfId="0" applyNumberFormat="1" applyFill="1" applyAlignment="1">
      <alignment horizontal="center"/>
    </xf>
    <xf numFmtId="0" fontId="0" fillId="0" borderId="2" xfId="0" applyFill="1" applyBorder="1"/>
    <xf numFmtId="1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0" sqref="P10"/>
    </sheetView>
  </sheetViews>
  <sheetFormatPr defaultRowHeight="15" x14ac:dyDescent="0.25"/>
  <cols>
    <col min="2" max="2" width="14.42578125" style="1" bestFit="1" customWidth="1"/>
    <col min="3" max="3" width="16.28515625" style="1" bestFit="1" customWidth="1"/>
    <col min="6" max="6" width="10.42578125" bestFit="1" customWidth="1"/>
    <col min="8" max="8" width="13.42578125" bestFit="1" customWidth="1"/>
    <col min="9" max="9" width="13.42578125" customWidth="1"/>
    <col min="10" max="10" width="13.85546875" bestFit="1" customWidth="1"/>
    <col min="11" max="11" width="16.42578125" bestFit="1" customWidth="1"/>
    <col min="12" max="12" width="15.140625" bestFit="1" customWidth="1"/>
    <col min="13" max="13" width="13.5703125" bestFit="1" customWidth="1"/>
    <col min="14" max="14" width="13.7109375" bestFit="1" customWidth="1"/>
    <col min="15" max="15" width="12.5703125" bestFit="1" customWidth="1"/>
  </cols>
  <sheetData>
    <row r="1" spans="1:17" x14ac:dyDescent="0.25">
      <c r="A1" t="s">
        <v>24</v>
      </c>
      <c r="B1" s="1" t="s">
        <v>102</v>
      </c>
      <c r="C1" s="1" t="s">
        <v>22</v>
      </c>
      <c r="D1" t="s">
        <v>23</v>
      </c>
      <c r="E1" t="s">
        <v>103</v>
      </c>
      <c r="F1" t="s">
        <v>104</v>
      </c>
      <c r="G1" t="s">
        <v>88</v>
      </c>
      <c r="H1" t="s">
        <v>105</v>
      </c>
      <c r="I1" t="s">
        <v>111</v>
      </c>
      <c r="J1" t="s">
        <v>106</v>
      </c>
      <c r="K1" t="s">
        <v>107</v>
      </c>
      <c r="L1" t="s">
        <v>108</v>
      </c>
      <c r="M1" t="s">
        <v>110</v>
      </c>
      <c r="N1" t="s">
        <v>109</v>
      </c>
      <c r="O1" t="s">
        <v>155</v>
      </c>
      <c r="P1" s="3"/>
      <c r="Q1" s="3"/>
    </row>
    <row r="2" spans="1:17" x14ac:dyDescent="0.25">
      <c r="A2" t="s">
        <v>12</v>
      </c>
      <c r="B2" s="1">
        <v>597039</v>
      </c>
      <c r="C2" s="1">
        <v>7067394</v>
      </c>
      <c r="D2" t="s">
        <v>11</v>
      </c>
      <c r="E2">
        <v>0</v>
      </c>
      <c r="F2">
        <v>-90</v>
      </c>
      <c r="G2">
        <v>24.5</v>
      </c>
      <c r="H2">
        <v>13</v>
      </c>
      <c r="I2">
        <f>(G2-J2)/H2</f>
        <v>1.1923076923076923</v>
      </c>
      <c r="J2">
        <v>9</v>
      </c>
      <c r="K2" s="2">
        <f>L2-J2</f>
        <v>11.923076923076923</v>
      </c>
      <c r="L2" s="2">
        <f>(10*I2)+J2</f>
        <v>20.923076923076923</v>
      </c>
      <c r="M2">
        <v>10</v>
      </c>
      <c r="N2">
        <v>8</v>
      </c>
      <c r="O2">
        <f t="shared" ref="O2:O22" si="0">M2+N2</f>
        <v>18</v>
      </c>
      <c r="P2" s="3"/>
      <c r="Q2" s="3"/>
    </row>
    <row r="3" spans="1:17" x14ac:dyDescent="0.25">
      <c r="A3" t="s">
        <v>13</v>
      </c>
      <c r="B3" s="1">
        <v>597002</v>
      </c>
      <c r="C3" s="1">
        <v>7067402</v>
      </c>
      <c r="D3" t="s">
        <v>5</v>
      </c>
      <c r="E3">
        <v>0</v>
      </c>
      <c r="F3">
        <v>-90</v>
      </c>
      <c r="G3">
        <v>24</v>
      </c>
      <c r="H3">
        <v>11</v>
      </c>
      <c r="I3">
        <f>(G3-J3)/H3</f>
        <v>1.2727272727272727</v>
      </c>
      <c r="J3">
        <v>10</v>
      </c>
      <c r="K3" s="2">
        <f t="shared" ref="K3:K22" si="1">L3-J3</f>
        <v>9.5454545454545467</v>
      </c>
      <c r="L3" s="2">
        <f>(7.5*I3)+J3</f>
        <v>19.545454545454547</v>
      </c>
      <c r="M3">
        <v>8</v>
      </c>
      <c r="N3">
        <v>30</v>
      </c>
      <c r="O3">
        <f t="shared" si="0"/>
        <v>38</v>
      </c>
      <c r="P3" s="3"/>
      <c r="Q3" s="3"/>
    </row>
    <row r="4" spans="1:17" x14ac:dyDescent="0.25">
      <c r="A4" t="s">
        <v>46</v>
      </c>
      <c r="B4" s="1">
        <v>597020</v>
      </c>
      <c r="C4" s="1">
        <v>7067365</v>
      </c>
      <c r="D4" t="s">
        <v>101</v>
      </c>
      <c r="E4">
        <v>0</v>
      </c>
      <c r="F4">
        <v>-90</v>
      </c>
      <c r="G4">
        <v>22</v>
      </c>
      <c r="H4">
        <v>12</v>
      </c>
      <c r="I4">
        <f t="shared" ref="I4:I22" si="2">(G4-J4)/H4</f>
        <v>1</v>
      </c>
      <c r="J4">
        <v>10</v>
      </c>
      <c r="K4" s="2">
        <f t="shared" si="1"/>
        <v>10</v>
      </c>
      <c r="L4" s="2">
        <f>(10*I4)+J4</f>
        <v>20</v>
      </c>
      <c r="M4">
        <v>16</v>
      </c>
      <c r="N4">
        <v>22</v>
      </c>
      <c r="O4">
        <f t="shared" si="0"/>
        <v>38</v>
      </c>
      <c r="P4" s="3"/>
      <c r="Q4" s="3"/>
    </row>
    <row r="5" spans="1:17" x14ac:dyDescent="0.25">
      <c r="A5" t="s">
        <v>14</v>
      </c>
      <c r="B5" s="1">
        <v>597022</v>
      </c>
      <c r="C5" s="1">
        <v>7067429</v>
      </c>
      <c r="D5" t="s">
        <v>5</v>
      </c>
      <c r="E5">
        <v>0</v>
      </c>
      <c r="F5">
        <v>-90</v>
      </c>
      <c r="G5">
        <v>21</v>
      </c>
      <c r="H5">
        <v>10</v>
      </c>
      <c r="I5">
        <f t="shared" si="2"/>
        <v>1.2</v>
      </c>
      <c r="J5">
        <v>9</v>
      </c>
      <c r="K5" s="2">
        <f>L5-J5</f>
        <v>9.6000000000000014</v>
      </c>
      <c r="L5" s="2">
        <f>(8*I5)+J5</f>
        <v>18.600000000000001</v>
      </c>
      <c r="M5">
        <v>12</v>
      </c>
      <c r="N5">
        <v>22</v>
      </c>
      <c r="O5">
        <f t="shared" si="0"/>
        <v>34</v>
      </c>
      <c r="P5" s="3"/>
      <c r="Q5" s="3"/>
    </row>
    <row r="6" spans="1:17" x14ac:dyDescent="0.25">
      <c r="A6" t="s">
        <v>15</v>
      </c>
      <c r="B6" s="1">
        <v>597036</v>
      </c>
      <c r="C6" s="1">
        <v>7067457</v>
      </c>
      <c r="D6" t="s">
        <v>16</v>
      </c>
      <c r="E6">
        <v>0</v>
      </c>
      <c r="F6">
        <v>-90</v>
      </c>
      <c r="G6">
        <v>18</v>
      </c>
      <c r="H6">
        <v>12</v>
      </c>
      <c r="I6">
        <f t="shared" si="2"/>
        <v>1.125</v>
      </c>
      <c r="J6">
        <v>4.5</v>
      </c>
      <c r="K6" s="2">
        <f t="shared" si="1"/>
        <v>10.6875</v>
      </c>
      <c r="L6" s="2">
        <f>(9.5*I6)+J6</f>
        <v>15.1875</v>
      </c>
      <c r="M6">
        <v>4</v>
      </c>
      <c r="N6">
        <v>16</v>
      </c>
      <c r="O6">
        <f t="shared" si="0"/>
        <v>20</v>
      </c>
      <c r="P6" s="3"/>
      <c r="Q6" s="3"/>
    </row>
    <row r="7" spans="1:17" x14ac:dyDescent="0.25">
      <c r="A7" t="s">
        <v>25</v>
      </c>
      <c r="B7" s="1">
        <v>596979</v>
      </c>
      <c r="C7" s="1">
        <v>7067368</v>
      </c>
      <c r="D7" t="s">
        <v>11</v>
      </c>
      <c r="E7">
        <v>0</v>
      </c>
      <c r="F7">
        <v>-90</v>
      </c>
      <c r="G7">
        <v>17</v>
      </c>
      <c r="H7">
        <v>9</v>
      </c>
      <c r="I7">
        <f t="shared" si="2"/>
        <v>0.88888888888888884</v>
      </c>
      <c r="J7">
        <v>9</v>
      </c>
      <c r="K7" s="2">
        <f t="shared" si="1"/>
        <v>6.2222222222222214</v>
      </c>
      <c r="L7" s="2">
        <f>(7*I7)+J7</f>
        <v>15.222222222222221</v>
      </c>
      <c r="N7">
        <v>22</v>
      </c>
      <c r="O7">
        <f t="shared" si="0"/>
        <v>22</v>
      </c>
      <c r="P7" s="3"/>
      <c r="Q7" s="3"/>
    </row>
    <row r="8" spans="1:17" x14ac:dyDescent="0.25">
      <c r="A8" t="s">
        <v>26</v>
      </c>
      <c r="B8" s="1">
        <v>596968</v>
      </c>
      <c r="C8" s="1">
        <v>7067423</v>
      </c>
      <c r="D8" t="s">
        <v>7</v>
      </c>
      <c r="E8">
        <v>0</v>
      </c>
      <c r="F8">
        <v>-90</v>
      </c>
      <c r="G8">
        <v>19</v>
      </c>
      <c r="H8">
        <v>13</v>
      </c>
      <c r="I8">
        <f t="shared" si="2"/>
        <v>1.1153846153846154</v>
      </c>
      <c r="J8">
        <v>4.5</v>
      </c>
      <c r="K8" s="2">
        <f t="shared" si="1"/>
        <v>14.388461538461542</v>
      </c>
      <c r="L8" s="2">
        <f>(12.9*I8)+J8</f>
        <v>18.888461538461542</v>
      </c>
      <c r="N8">
        <v>16</v>
      </c>
      <c r="O8">
        <f t="shared" si="0"/>
        <v>16</v>
      </c>
      <c r="P8" s="3"/>
      <c r="Q8" s="3"/>
    </row>
    <row r="9" spans="1:17" x14ac:dyDescent="0.25">
      <c r="A9" t="s">
        <v>8</v>
      </c>
      <c r="B9" s="1">
        <v>596989</v>
      </c>
      <c r="C9" s="1">
        <v>7067452</v>
      </c>
      <c r="D9" t="s">
        <v>1</v>
      </c>
      <c r="E9">
        <v>0</v>
      </c>
      <c r="F9">
        <v>-90</v>
      </c>
      <c r="G9">
        <v>21</v>
      </c>
      <c r="H9">
        <v>13</v>
      </c>
      <c r="I9">
        <f t="shared" si="2"/>
        <v>1.3846153846153846</v>
      </c>
      <c r="J9">
        <v>3</v>
      </c>
      <c r="K9" s="2">
        <f t="shared" si="1"/>
        <v>15.23076923076923</v>
      </c>
      <c r="L9" s="2">
        <f>(11*I9)+J9</f>
        <v>18.23076923076923</v>
      </c>
      <c r="M9">
        <v>6</v>
      </c>
      <c r="N9">
        <v>22</v>
      </c>
      <c r="O9">
        <f t="shared" si="0"/>
        <v>28</v>
      </c>
      <c r="P9" s="3"/>
      <c r="Q9" s="3"/>
    </row>
    <row r="10" spans="1:17" x14ac:dyDescent="0.25">
      <c r="A10" t="s">
        <v>9</v>
      </c>
      <c r="B10" s="1">
        <v>596924</v>
      </c>
      <c r="C10" s="1">
        <v>7067439</v>
      </c>
      <c r="D10" t="s">
        <v>10</v>
      </c>
      <c r="E10">
        <v>0</v>
      </c>
      <c r="F10">
        <v>-90</v>
      </c>
      <c r="G10">
        <v>26</v>
      </c>
      <c r="H10">
        <v>13</v>
      </c>
      <c r="I10">
        <f t="shared" si="2"/>
        <v>1.6153846153846154</v>
      </c>
      <c r="J10">
        <v>5</v>
      </c>
      <c r="K10" s="2">
        <f t="shared" si="1"/>
        <v>16.961538461538463</v>
      </c>
      <c r="L10" s="2">
        <f>(10.5*I10)+J10</f>
        <v>21.961538461538463</v>
      </c>
      <c r="M10">
        <v>8</v>
      </c>
      <c r="N10">
        <v>6</v>
      </c>
      <c r="O10">
        <f t="shared" si="0"/>
        <v>14</v>
      </c>
      <c r="P10" s="3"/>
      <c r="Q10" s="3"/>
    </row>
    <row r="11" spans="1:17" x14ac:dyDescent="0.25">
      <c r="A11" t="s">
        <v>20</v>
      </c>
      <c r="B11" s="1">
        <v>596796</v>
      </c>
      <c r="C11" s="1">
        <v>7067486</v>
      </c>
      <c r="D11" t="s">
        <v>21</v>
      </c>
      <c r="E11">
        <v>0</v>
      </c>
      <c r="F11">
        <v>-90</v>
      </c>
      <c r="G11">
        <v>22.5</v>
      </c>
      <c r="H11">
        <v>12</v>
      </c>
      <c r="I11">
        <f t="shared" si="2"/>
        <v>1.75</v>
      </c>
      <c r="J11">
        <v>1.5</v>
      </c>
      <c r="K11" s="2">
        <f t="shared" si="1"/>
        <v>19.25</v>
      </c>
      <c r="L11" s="2">
        <f>(11*I11)+J11</f>
        <v>20.75</v>
      </c>
      <c r="M11">
        <v>30</v>
      </c>
      <c r="N11">
        <v>16</v>
      </c>
      <c r="O11">
        <f t="shared" si="0"/>
        <v>46</v>
      </c>
      <c r="P11" s="3"/>
      <c r="Q11" s="3"/>
    </row>
    <row r="12" spans="1:17" x14ac:dyDescent="0.25">
      <c r="A12" t="s">
        <v>68</v>
      </c>
      <c r="B12" s="1">
        <v>596821</v>
      </c>
      <c r="C12" s="1">
        <v>7067503</v>
      </c>
      <c r="D12" t="s">
        <v>100</v>
      </c>
      <c r="E12">
        <v>0</v>
      </c>
      <c r="F12">
        <v>-90</v>
      </c>
      <c r="G12">
        <v>21</v>
      </c>
      <c r="H12">
        <v>10</v>
      </c>
      <c r="I12">
        <f t="shared" si="2"/>
        <v>1.2</v>
      </c>
      <c r="J12">
        <v>9</v>
      </c>
      <c r="K12" s="2">
        <f t="shared" si="1"/>
        <v>11.399999999999999</v>
      </c>
      <c r="L12" s="2">
        <f>(9.5*I12)+J12</f>
        <v>20.399999999999999</v>
      </c>
      <c r="M12">
        <v>12</v>
      </c>
      <c r="N12">
        <v>4</v>
      </c>
      <c r="O12">
        <f t="shared" si="0"/>
        <v>16</v>
      </c>
      <c r="P12" s="3"/>
      <c r="Q12" s="3"/>
    </row>
    <row r="13" spans="1:17" x14ac:dyDescent="0.25">
      <c r="A13" t="s">
        <v>27</v>
      </c>
      <c r="B13" s="1">
        <v>596839</v>
      </c>
      <c r="C13" s="1">
        <v>7067534</v>
      </c>
      <c r="D13" t="s">
        <v>17</v>
      </c>
      <c r="E13">
        <v>0</v>
      </c>
      <c r="F13">
        <v>-90</v>
      </c>
      <c r="G13">
        <v>19</v>
      </c>
      <c r="H13">
        <v>12</v>
      </c>
      <c r="I13">
        <f t="shared" si="2"/>
        <v>1.25</v>
      </c>
      <c r="J13">
        <v>4</v>
      </c>
      <c r="K13" s="2">
        <f t="shared" si="1"/>
        <v>12.5</v>
      </c>
      <c r="L13" s="2">
        <f>(10*I13)+J13</f>
        <v>16.5</v>
      </c>
      <c r="M13">
        <v>10</v>
      </c>
      <c r="N13">
        <v>8</v>
      </c>
      <c r="O13">
        <f t="shared" si="0"/>
        <v>18</v>
      </c>
      <c r="P13" s="3"/>
      <c r="Q13" s="3"/>
    </row>
    <row r="14" spans="1:17" x14ac:dyDescent="0.25">
      <c r="A14" t="s">
        <v>28</v>
      </c>
      <c r="B14" s="1">
        <v>596848</v>
      </c>
      <c r="C14" s="1">
        <v>7067565</v>
      </c>
      <c r="D14" t="s">
        <v>18</v>
      </c>
      <c r="E14">
        <v>0</v>
      </c>
      <c r="F14">
        <v>-90</v>
      </c>
      <c r="G14">
        <v>15</v>
      </c>
      <c r="H14">
        <v>7</v>
      </c>
      <c r="I14">
        <f t="shared" si="2"/>
        <v>1.0714285714285714</v>
      </c>
      <c r="J14">
        <v>7.5</v>
      </c>
      <c r="K14" s="2">
        <f t="shared" si="1"/>
        <v>5.3571428571428577</v>
      </c>
      <c r="L14" s="2">
        <f>(5*I14)+J14</f>
        <v>12.857142857142858</v>
      </c>
      <c r="N14">
        <v>10</v>
      </c>
      <c r="O14">
        <f t="shared" si="0"/>
        <v>10</v>
      </c>
      <c r="P14" s="3"/>
      <c r="Q14" s="3"/>
    </row>
    <row r="15" spans="1:17" x14ac:dyDescent="0.25">
      <c r="A15" t="s">
        <v>29</v>
      </c>
      <c r="B15" s="1">
        <v>596905</v>
      </c>
      <c r="C15" s="1">
        <v>7067535</v>
      </c>
      <c r="D15" t="s">
        <v>19</v>
      </c>
      <c r="E15">
        <v>0</v>
      </c>
      <c r="F15">
        <v>-90</v>
      </c>
      <c r="G15">
        <v>21</v>
      </c>
      <c r="H15">
        <v>14</v>
      </c>
      <c r="I15">
        <f t="shared" si="2"/>
        <v>1.3571428571428572</v>
      </c>
      <c r="J15">
        <v>2</v>
      </c>
      <c r="K15" s="2">
        <f t="shared" si="1"/>
        <v>14.928571428571431</v>
      </c>
      <c r="L15" s="2">
        <f>(11*I15)+J15</f>
        <v>16.928571428571431</v>
      </c>
      <c r="M15">
        <v>4</v>
      </c>
      <c r="N15">
        <v>12</v>
      </c>
      <c r="O15">
        <f t="shared" si="0"/>
        <v>16</v>
      </c>
      <c r="P15" s="3"/>
      <c r="Q15" s="3"/>
    </row>
    <row r="16" spans="1:17" x14ac:dyDescent="0.25">
      <c r="A16" t="s">
        <v>30</v>
      </c>
      <c r="B16" s="1">
        <v>596888</v>
      </c>
      <c r="C16" s="1">
        <v>7067505</v>
      </c>
      <c r="D16" t="s">
        <v>18</v>
      </c>
      <c r="E16">
        <v>0</v>
      </c>
      <c r="F16">
        <v>-90</v>
      </c>
      <c r="G16">
        <v>19</v>
      </c>
      <c r="H16">
        <v>11</v>
      </c>
      <c r="I16">
        <f t="shared" si="2"/>
        <v>1.1818181818181819</v>
      </c>
      <c r="J16">
        <v>6</v>
      </c>
      <c r="K16" s="2">
        <f t="shared" si="1"/>
        <v>9.454545454545455</v>
      </c>
      <c r="L16" s="2">
        <f>(8*I16)+J16</f>
        <v>15.454545454545455</v>
      </c>
      <c r="M16">
        <v>4</v>
      </c>
      <c r="N16">
        <v>24</v>
      </c>
      <c r="O16">
        <f t="shared" si="0"/>
        <v>28</v>
      </c>
      <c r="P16" s="3"/>
      <c r="Q16" s="3"/>
    </row>
    <row r="17" spans="1:17" x14ac:dyDescent="0.25">
      <c r="A17" t="s">
        <v>31</v>
      </c>
      <c r="B17" s="1">
        <v>596869</v>
      </c>
      <c r="C17" s="1">
        <v>7067476</v>
      </c>
      <c r="D17" t="s">
        <v>1</v>
      </c>
      <c r="E17">
        <v>0</v>
      </c>
      <c r="F17">
        <v>-90</v>
      </c>
      <c r="G17">
        <v>21</v>
      </c>
      <c r="H17">
        <v>14</v>
      </c>
      <c r="I17">
        <f t="shared" si="2"/>
        <v>1.3214285714285714</v>
      </c>
      <c r="J17">
        <v>2.5</v>
      </c>
      <c r="K17" s="2">
        <f t="shared" si="1"/>
        <v>16.517857142857142</v>
      </c>
      <c r="L17" s="2">
        <f>(12.5*I17)+J17</f>
        <v>19.017857142857142</v>
      </c>
      <c r="M17">
        <v>22</v>
      </c>
      <c r="N17">
        <v>20</v>
      </c>
      <c r="O17">
        <f t="shared" si="0"/>
        <v>42</v>
      </c>
      <c r="P17" s="3"/>
      <c r="Q17" s="3"/>
    </row>
    <row r="18" spans="1:17" x14ac:dyDescent="0.25">
      <c r="A18" t="s">
        <v>0</v>
      </c>
      <c r="B18" s="1">
        <v>596910</v>
      </c>
      <c r="C18" s="1">
        <v>7067472</v>
      </c>
      <c r="D18" t="s">
        <v>1</v>
      </c>
      <c r="E18">
        <v>0</v>
      </c>
      <c r="F18">
        <v>-90</v>
      </c>
      <c r="G18">
        <v>17</v>
      </c>
      <c r="H18">
        <v>8</v>
      </c>
      <c r="I18">
        <f t="shared" si="2"/>
        <v>1.1875</v>
      </c>
      <c r="J18">
        <v>7.5</v>
      </c>
      <c r="K18" s="2">
        <f t="shared" si="1"/>
        <v>5.9375</v>
      </c>
      <c r="L18" s="2">
        <f>(5*I18)+J18</f>
        <v>13.4375</v>
      </c>
      <c r="N18">
        <v>30</v>
      </c>
      <c r="O18">
        <f t="shared" si="0"/>
        <v>30</v>
      </c>
      <c r="P18" s="3"/>
      <c r="Q18" s="3"/>
    </row>
    <row r="19" spans="1:17" x14ac:dyDescent="0.25">
      <c r="A19" t="s">
        <v>2</v>
      </c>
      <c r="B19" s="1">
        <v>596886</v>
      </c>
      <c r="C19" s="1">
        <v>7067445</v>
      </c>
      <c r="D19" t="s">
        <v>3</v>
      </c>
      <c r="E19">
        <v>0</v>
      </c>
      <c r="F19">
        <v>-90</v>
      </c>
      <c r="G19">
        <v>18</v>
      </c>
      <c r="H19">
        <v>15</v>
      </c>
      <c r="I19">
        <f t="shared" si="2"/>
        <v>1</v>
      </c>
      <c r="J19">
        <v>3</v>
      </c>
      <c r="K19" s="2">
        <f t="shared" si="1"/>
        <v>12</v>
      </c>
      <c r="L19" s="2">
        <f>(12*I19)+J19</f>
        <v>15</v>
      </c>
      <c r="M19">
        <v>2</v>
      </c>
      <c r="N19">
        <v>22</v>
      </c>
      <c r="O19">
        <f t="shared" si="0"/>
        <v>24</v>
      </c>
      <c r="P19" s="3"/>
      <c r="Q19" s="3"/>
    </row>
    <row r="20" spans="1:17" x14ac:dyDescent="0.25">
      <c r="A20" t="s">
        <v>4</v>
      </c>
      <c r="B20" s="1">
        <v>596852</v>
      </c>
      <c r="C20" s="1">
        <v>7067457</v>
      </c>
      <c r="D20" t="s">
        <v>5</v>
      </c>
      <c r="E20">
        <v>0</v>
      </c>
      <c r="F20">
        <v>-90</v>
      </c>
      <c r="G20">
        <v>22</v>
      </c>
      <c r="H20">
        <v>15</v>
      </c>
      <c r="I20">
        <f t="shared" si="2"/>
        <v>1.2666666666666666</v>
      </c>
      <c r="J20">
        <v>3</v>
      </c>
      <c r="K20" s="2">
        <f t="shared" si="1"/>
        <v>15.833333333333332</v>
      </c>
      <c r="L20" s="2">
        <f>(12.5*I20)+J20</f>
        <v>18.833333333333332</v>
      </c>
      <c r="M20">
        <v>8</v>
      </c>
      <c r="N20">
        <v>34</v>
      </c>
      <c r="O20">
        <f t="shared" si="0"/>
        <v>42</v>
      </c>
      <c r="P20" s="3"/>
      <c r="Q20" s="3"/>
    </row>
    <row r="21" spans="1:17" x14ac:dyDescent="0.25">
      <c r="A21" t="s">
        <v>6</v>
      </c>
      <c r="B21" s="1">
        <v>596868</v>
      </c>
      <c r="C21" s="1">
        <v>7067535</v>
      </c>
      <c r="D21" t="s">
        <v>7</v>
      </c>
      <c r="E21">
        <v>0</v>
      </c>
      <c r="F21">
        <v>-90</v>
      </c>
      <c r="G21">
        <v>18</v>
      </c>
      <c r="H21">
        <v>8</v>
      </c>
      <c r="I21">
        <f t="shared" si="2"/>
        <v>1.625</v>
      </c>
      <c r="J21">
        <v>5</v>
      </c>
      <c r="K21" s="2">
        <f t="shared" si="1"/>
        <v>9.75</v>
      </c>
      <c r="L21" s="2">
        <f>(6*I21)+J21</f>
        <v>14.75</v>
      </c>
      <c r="N21">
        <v>18</v>
      </c>
      <c r="O21">
        <f t="shared" si="0"/>
        <v>18</v>
      </c>
      <c r="P21" s="3"/>
      <c r="Q21" s="3"/>
    </row>
    <row r="22" spans="1:17" x14ac:dyDescent="0.25">
      <c r="A22" t="s">
        <v>32</v>
      </c>
      <c r="B22" s="1">
        <v>596957</v>
      </c>
      <c r="C22" s="1">
        <v>7067496</v>
      </c>
      <c r="D22" t="s">
        <v>11</v>
      </c>
      <c r="E22">
        <v>0</v>
      </c>
      <c r="F22">
        <v>-90</v>
      </c>
      <c r="G22">
        <v>17</v>
      </c>
      <c r="H22">
        <v>7</v>
      </c>
      <c r="I22">
        <f t="shared" si="2"/>
        <v>1.4285714285714286</v>
      </c>
      <c r="J22">
        <v>7</v>
      </c>
      <c r="K22" s="2">
        <f t="shared" si="1"/>
        <v>8.5714285714285712</v>
      </c>
      <c r="L22" s="2">
        <f>(6*I22)+J22</f>
        <v>15.571428571428571</v>
      </c>
      <c r="N22">
        <v>14</v>
      </c>
      <c r="O22">
        <f t="shared" si="0"/>
        <v>14</v>
      </c>
      <c r="P22" s="3"/>
      <c r="Q22" s="3"/>
    </row>
    <row r="23" spans="1:17" x14ac:dyDescent="0.25">
      <c r="P23" s="3"/>
      <c r="Q23" s="3"/>
    </row>
    <row r="24" spans="1:17" x14ac:dyDescent="0.25">
      <c r="P24" s="3"/>
      <c r="Q2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8"/>
  <sheetViews>
    <sheetView topLeftCell="A79" workbookViewId="0">
      <selection activeCell="C80" sqref="C80"/>
    </sheetView>
  </sheetViews>
  <sheetFormatPr defaultRowHeight="15" x14ac:dyDescent="0.25"/>
  <cols>
    <col min="4" max="4" width="50" customWidth="1"/>
  </cols>
  <sheetData>
    <row r="1" spans="1:4" x14ac:dyDescent="0.25">
      <c r="A1" t="s">
        <v>24</v>
      </c>
      <c r="B1" t="s">
        <v>33</v>
      </c>
      <c r="C1" t="s">
        <v>34</v>
      </c>
      <c r="D1" t="s">
        <v>35</v>
      </c>
    </row>
    <row r="2" spans="1:4" x14ac:dyDescent="0.25">
      <c r="A2" t="s">
        <v>12</v>
      </c>
      <c r="B2">
        <v>0</v>
      </c>
      <c r="C2">
        <v>9</v>
      </c>
      <c r="D2" t="s">
        <v>36</v>
      </c>
    </row>
    <row r="3" spans="1:4" x14ac:dyDescent="0.25">
      <c r="A3" t="s">
        <v>12</v>
      </c>
      <c r="B3">
        <v>9</v>
      </c>
      <c r="C3">
        <v>12.5</v>
      </c>
      <c r="D3" t="s">
        <v>37</v>
      </c>
    </row>
    <row r="4" spans="1:4" x14ac:dyDescent="0.25">
      <c r="A4" t="s">
        <v>12</v>
      </c>
      <c r="B4">
        <v>12.5</v>
      </c>
      <c r="C4">
        <v>13</v>
      </c>
      <c r="D4" t="s">
        <v>38</v>
      </c>
    </row>
    <row r="5" spans="1:4" x14ac:dyDescent="0.25">
      <c r="A5" t="s">
        <v>12</v>
      </c>
      <c r="B5">
        <v>13</v>
      </c>
      <c r="C5">
        <v>15</v>
      </c>
      <c r="D5" t="s">
        <v>39</v>
      </c>
    </row>
    <row r="6" spans="1:4" x14ac:dyDescent="0.25">
      <c r="A6" t="s">
        <v>12</v>
      </c>
      <c r="B6">
        <v>15</v>
      </c>
      <c r="C6">
        <v>23.5</v>
      </c>
      <c r="D6" t="s">
        <v>40</v>
      </c>
    </row>
    <row r="7" spans="1:4" x14ac:dyDescent="0.25">
      <c r="A7" t="s">
        <v>12</v>
      </c>
      <c r="B7">
        <v>23.5</v>
      </c>
      <c r="C7">
        <v>24.5</v>
      </c>
      <c r="D7" t="s">
        <v>41</v>
      </c>
    </row>
    <row r="8" spans="1:4" x14ac:dyDescent="0.25">
      <c r="A8" t="s">
        <v>12</v>
      </c>
      <c r="B8">
        <v>24.5</v>
      </c>
      <c r="C8">
        <v>24.5</v>
      </c>
      <c r="D8" t="s">
        <v>42</v>
      </c>
    </row>
    <row r="9" spans="1:4" x14ac:dyDescent="0.25">
      <c r="A9" t="s">
        <v>13</v>
      </c>
      <c r="B9">
        <v>0</v>
      </c>
      <c r="C9">
        <v>10</v>
      </c>
      <c r="D9" t="s">
        <v>36</v>
      </c>
    </row>
    <row r="10" spans="1:4" x14ac:dyDescent="0.25">
      <c r="A10" t="s">
        <v>13</v>
      </c>
      <c r="B10">
        <v>10</v>
      </c>
      <c r="C10">
        <v>18</v>
      </c>
      <c r="D10" t="s">
        <v>43</v>
      </c>
    </row>
    <row r="11" spans="1:4" x14ac:dyDescent="0.25">
      <c r="A11" t="s">
        <v>13</v>
      </c>
      <c r="B11">
        <v>18</v>
      </c>
      <c r="C11">
        <v>23</v>
      </c>
      <c r="D11" t="s">
        <v>44</v>
      </c>
    </row>
    <row r="12" spans="1:4" x14ac:dyDescent="0.25">
      <c r="A12" t="s">
        <v>13</v>
      </c>
      <c r="B12">
        <v>23</v>
      </c>
      <c r="C12">
        <v>24</v>
      </c>
      <c r="D12" t="s">
        <v>45</v>
      </c>
    </row>
    <row r="13" spans="1:4" x14ac:dyDescent="0.25">
      <c r="A13" t="s">
        <v>13</v>
      </c>
      <c r="B13">
        <v>24</v>
      </c>
      <c r="C13">
        <v>24</v>
      </c>
      <c r="D13" t="s">
        <v>42</v>
      </c>
    </row>
    <row r="14" spans="1:4" x14ac:dyDescent="0.25">
      <c r="A14" t="s">
        <v>46</v>
      </c>
      <c r="B14">
        <v>0</v>
      </c>
      <c r="C14">
        <v>10</v>
      </c>
      <c r="D14" t="s">
        <v>47</v>
      </c>
    </row>
    <row r="15" spans="1:4" x14ac:dyDescent="0.25">
      <c r="A15" t="s">
        <v>46</v>
      </c>
      <c r="B15">
        <v>10</v>
      </c>
      <c r="C15">
        <v>21</v>
      </c>
      <c r="D15" t="s">
        <v>48</v>
      </c>
    </row>
    <row r="16" spans="1:4" x14ac:dyDescent="0.25">
      <c r="A16" t="s">
        <v>46</v>
      </c>
      <c r="B16">
        <v>21</v>
      </c>
      <c r="C16">
        <v>22</v>
      </c>
      <c r="D16" t="s">
        <v>41</v>
      </c>
    </row>
    <row r="17" spans="1:4" x14ac:dyDescent="0.25">
      <c r="A17" t="s">
        <v>46</v>
      </c>
      <c r="B17">
        <v>22</v>
      </c>
      <c r="C17">
        <v>22</v>
      </c>
      <c r="D17" t="s">
        <v>42</v>
      </c>
    </row>
    <row r="18" spans="1:4" x14ac:dyDescent="0.25">
      <c r="A18" t="s">
        <v>14</v>
      </c>
      <c r="B18">
        <v>0</v>
      </c>
      <c r="C18">
        <v>9</v>
      </c>
      <c r="D18" t="s">
        <v>36</v>
      </c>
    </row>
    <row r="19" spans="1:4" x14ac:dyDescent="0.25">
      <c r="A19" t="s">
        <v>14</v>
      </c>
      <c r="B19">
        <v>9</v>
      </c>
      <c r="C19">
        <v>14</v>
      </c>
      <c r="D19" t="s">
        <v>48</v>
      </c>
    </row>
    <row r="20" spans="1:4" x14ac:dyDescent="0.25">
      <c r="A20" t="s">
        <v>14</v>
      </c>
      <c r="B20">
        <v>14</v>
      </c>
      <c r="C20">
        <v>18</v>
      </c>
      <c r="D20" t="s">
        <v>49</v>
      </c>
    </row>
    <row r="21" spans="1:4" x14ac:dyDescent="0.25">
      <c r="A21" t="s">
        <v>14</v>
      </c>
      <c r="B21">
        <v>18</v>
      </c>
      <c r="C21">
        <v>21</v>
      </c>
      <c r="D21" t="s">
        <v>50</v>
      </c>
    </row>
    <row r="22" spans="1:4" x14ac:dyDescent="0.25">
      <c r="A22" t="s">
        <v>14</v>
      </c>
      <c r="B22">
        <v>21</v>
      </c>
      <c r="C22">
        <v>21</v>
      </c>
      <c r="D22" t="s">
        <v>42</v>
      </c>
    </row>
    <row r="23" spans="1:4" x14ac:dyDescent="0.25">
      <c r="A23" t="s">
        <v>15</v>
      </c>
      <c r="B23">
        <v>0</v>
      </c>
      <c r="C23">
        <v>4.5</v>
      </c>
      <c r="D23" t="s">
        <v>47</v>
      </c>
    </row>
    <row r="24" spans="1:4" x14ac:dyDescent="0.25">
      <c r="A24" t="s">
        <v>15</v>
      </c>
      <c r="B24">
        <v>4.5</v>
      </c>
      <c r="C24">
        <v>10</v>
      </c>
      <c r="D24" t="s">
        <v>51</v>
      </c>
    </row>
    <row r="25" spans="1:4" x14ac:dyDescent="0.25">
      <c r="A25" t="s">
        <v>15</v>
      </c>
      <c r="B25">
        <v>10</v>
      </c>
      <c r="C25">
        <v>16</v>
      </c>
      <c r="D25" t="s">
        <v>52</v>
      </c>
    </row>
    <row r="26" spans="1:4" x14ac:dyDescent="0.25">
      <c r="A26" t="s">
        <v>15</v>
      </c>
      <c r="B26">
        <v>16</v>
      </c>
      <c r="C26">
        <v>18</v>
      </c>
      <c r="D26" t="s">
        <v>41</v>
      </c>
    </row>
    <row r="27" spans="1:4" x14ac:dyDescent="0.25">
      <c r="A27" t="s">
        <v>15</v>
      </c>
      <c r="B27">
        <v>18</v>
      </c>
      <c r="C27">
        <v>18</v>
      </c>
      <c r="D27" t="s">
        <v>42</v>
      </c>
    </row>
    <row r="28" spans="1:4" x14ac:dyDescent="0.25">
      <c r="A28" t="s">
        <v>25</v>
      </c>
      <c r="B28">
        <v>0</v>
      </c>
      <c r="C28">
        <v>9</v>
      </c>
      <c r="D28" t="s">
        <v>53</v>
      </c>
    </row>
    <row r="29" spans="1:4" x14ac:dyDescent="0.25">
      <c r="A29" t="s">
        <v>25</v>
      </c>
      <c r="B29">
        <v>9</v>
      </c>
      <c r="C29">
        <v>10</v>
      </c>
      <c r="D29" t="s">
        <v>48</v>
      </c>
    </row>
    <row r="30" spans="1:4" x14ac:dyDescent="0.25">
      <c r="A30" t="s">
        <v>25</v>
      </c>
      <c r="B30">
        <v>10</v>
      </c>
      <c r="C30">
        <v>14</v>
      </c>
      <c r="D30" t="s">
        <v>54</v>
      </c>
    </row>
    <row r="31" spans="1:4" x14ac:dyDescent="0.25">
      <c r="A31" t="s">
        <v>25</v>
      </c>
      <c r="B31">
        <v>14</v>
      </c>
      <c r="C31">
        <v>15</v>
      </c>
      <c r="D31" t="s">
        <v>55</v>
      </c>
    </row>
    <row r="32" spans="1:4" x14ac:dyDescent="0.25">
      <c r="A32" t="s">
        <v>25</v>
      </c>
      <c r="B32">
        <v>15</v>
      </c>
      <c r="C32">
        <v>17</v>
      </c>
      <c r="D32" t="s">
        <v>56</v>
      </c>
    </row>
    <row r="33" spans="1:4" x14ac:dyDescent="0.25">
      <c r="A33" t="s">
        <v>25</v>
      </c>
      <c r="B33">
        <v>17</v>
      </c>
      <c r="C33">
        <v>17</v>
      </c>
      <c r="D33" t="s">
        <v>42</v>
      </c>
    </row>
    <row r="34" spans="1:4" x14ac:dyDescent="0.25">
      <c r="A34" t="s">
        <v>26</v>
      </c>
      <c r="B34">
        <v>0</v>
      </c>
      <c r="C34">
        <v>4.5</v>
      </c>
      <c r="D34" t="s">
        <v>47</v>
      </c>
    </row>
    <row r="35" spans="1:4" x14ac:dyDescent="0.25">
      <c r="A35" t="s">
        <v>26</v>
      </c>
      <c r="B35">
        <v>4.5</v>
      </c>
      <c r="C35">
        <v>19</v>
      </c>
      <c r="D35" t="s">
        <v>51</v>
      </c>
    </row>
    <row r="36" spans="1:4" x14ac:dyDescent="0.25">
      <c r="A36" t="s">
        <v>26</v>
      </c>
      <c r="B36">
        <v>19</v>
      </c>
      <c r="C36">
        <v>19</v>
      </c>
      <c r="D36" t="s">
        <v>60</v>
      </c>
    </row>
    <row r="37" spans="1:4" x14ac:dyDescent="0.25">
      <c r="A37" t="s">
        <v>8</v>
      </c>
      <c r="B37">
        <v>0</v>
      </c>
      <c r="C37">
        <v>3</v>
      </c>
      <c r="D37" t="s">
        <v>57</v>
      </c>
    </row>
    <row r="38" spans="1:4" x14ac:dyDescent="0.25">
      <c r="A38" t="s">
        <v>8</v>
      </c>
      <c r="B38">
        <v>3</v>
      </c>
      <c r="C38">
        <v>5</v>
      </c>
      <c r="D38" t="s">
        <v>51</v>
      </c>
    </row>
    <row r="39" spans="1:4" x14ac:dyDescent="0.25">
      <c r="A39" t="s">
        <v>8</v>
      </c>
      <c r="B39">
        <v>5</v>
      </c>
      <c r="C39">
        <v>15</v>
      </c>
      <c r="D39" t="s">
        <v>58</v>
      </c>
    </row>
    <row r="40" spans="1:4" x14ac:dyDescent="0.25">
      <c r="A40" t="s">
        <v>8</v>
      </c>
      <c r="B40">
        <v>15</v>
      </c>
      <c r="C40">
        <v>19</v>
      </c>
      <c r="D40" t="s">
        <v>41</v>
      </c>
    </row>
    <row r="41" spans="1:4" x14ac:dyDescent="0.25">
      <c r="A41" t="s">
        <v>8</v>
      </c>
      <c r="B41">
        <v>19</v>
      </c>
      <c r="C41">
        <v>21</v>
      </c>
      <c r="D41" t="s">
        <v>59</v>
      </c>
    </row>
    <row r="42" spans="1:4" x14ac:dyDescent="0.25">
      <c r="A42" t="s">
        <v>8</v>
      </c>
      <c r="B42">
        <v>21</v>
      </c>
      <c r="C42">
        <v>21</v>
      </c>
      <c r="D42" t="s">
        <v>42</v>
      </c>
    </row>
    <row r="43" spans="1:4" x14ac:dyDescent="0.25">
      <c r="A43" t="s">
        <v>9</v>
      </c>
      <c r="B43">
        <v>0</v>
      </c>
      <c r="C43">
        <v>5</v>
      </c>
      <c r="D43" t="s">
        <v>61</v>
      </c>
    </row>
    <row r="44" spans="1:4" x14ac:dyDescent="0.25">
      <c r="A44" t="s">
        <v>9</v>
      </c>
      <c r="B44">
        <v>5</v>
      </c>
      <c r="C44">
        <v>26</v>
      </c>
      <c r="D44" t="s">
        <v>48</v>
      </c>
    </row>
    <row r="45" spans="1:4" x14ac:dyDescent="0.25">
      <c r="A45" t="s">
        <v>9</v>
      </c>
      <c r="B45">
        <v>26</v>
      </c>
      <c r="C45">
        <v>26</v>
      </c>
      <c r="D45" t="s">
        <v>42</v>
      </c>
    </row>
    <row r="46" spans="1:4" x14ac:dyDescent="0.25">
      <c r="A46" t="s">
        <v>20</v>
      </c>
      <c r="B46">
        <v>0</v>
      </c>
      <c r="C46">
        <v>1.5</v>
      </c>
      <c r="D46" t="s">
        <v>62</v>
      </c>
    </row>
    <row r="47" spans="1:4" x14ac:dyDescent="0.25">
      <c r="A47" t="s">
        <v>20</v>
      </c>
      <c r="B47">
        <v>1.5</v>
      </c>
      <c r="C47">
        <v>3</v>
      </c>
      <c r="D47" t="s">
        <v>51</v>
      </c>
    </row>
    <row r="48" spans="1:4" x14ac:dyDescent="0.25">
      <c r="A48" t="s">
        <v>20</v>
      </c>
      <c r="B48">
        <v>3</v>
      </c>
      <c r="C48">
        <v>9</v>
      </c>
      <c r="D48" t="s">
        <v>63</v>
      </c>
    </row>
    <row r="49" spans="1:4" x14ac:dyDescent="0.25">
      <c r="A49" t="s">
        <v>20</v>
      </c>
      <c r="B49">
        <v>9</v>
      </c>
      <c r="C49">
        <v>14</v>
      </c>
      <c r="D49" t="s">
        <v>64</v>
      </c>
    </row>
    <row r="50" spans="1:4" x14ac:dyDescent="0.25">
      <c r="A50" t="s">
        <v>20</v>
      </c>
      <c r="B50">
        <v>14</v>
      </c>
      <c r="C50">
        <v>16</v>
      </c>
      <c r="D50" t="s">
        <v>65</v>
      </c>
    </row>
    <row r="51" spans="1:4" x14ac:dyDescent="0.25">
      <c r="A51" t="s">
        <v>20</v>
      </c>
      <c r="B51">
        <v>16</v>
      </c>
      <c r="C51">
        <v>19</v>
      </c>
      <c r="D51" t="s">
        <v>66</v>
      </c>
    </row>
    <row r="52" spans="1:4" x14ac:dyDescent="0.25">
      <c r="A52" t="s">
        <v>20</v>
      </c>
      <c r="B52">
        <v>19</v>
      </c>
      <c r="C52">
        <v>22.5</v>
      </c>
      <c r="D52" t="s">
        <v>67</v>
      </c>
    </row>
    <row r="53" spans="1:4" x14ac:dyDescent="0.25">
      <c r="A53" t="s">
        <v>20</v>
      </c>
      <c r="B53">
        <v>22.5</v>
      </c>
      <c r="C53">
        <v>22.5</v>
      </c>
      <c r="D53" t="s">
        <v>42</v>
      </c>
    </row>
    <row r="54" spans="1:4" x14ac:dyDescent="0.25">
      <c r="A54" t="s">
        <v>68</v>
      </c>
      <c r="B54">
        <v>0</v>
      </c>
      <c r="C54">
        <v>9</v>
      </c>
      <c r="D54" t="s">
        <v>69</v>
      </c>
    </row>
    <row r="55" spans="1:4" x14ac:dyDescent="0.25">
      <c r="A55" t="s">
        <v>68</v>
      </c>
      <c r="B55">
        <v>9</v>
      </c>
      <c r="C55">
        <v>16</v>
      </c>
      <c r="D55" t="s">
        <v>48</v>
      </c>
    </row>
    <row r="56" spans="1:4" x14ac:dyDescent="0.25">
      <c r="A56" t="s">
        <v>68</v>
      </c>
      <c r="B56">
        <v>16</v>
      </c>
      <c r="C56">
        <v>18</v>
      </c>
      <c r="D56" t="s">
        <v>70</v>
      </c>
    </row>
    <row r="57" spans="1:4" x14ac:dyDescent="0.25">
      <c r="A57" t="s">
        <v>68</v>
      </c>
      <c r="B57">
        <v>18</v>
      </c>
      <c r="C57">
        <v>20</v>
      </c>
      <c r="D57" t="s">
        <v>71</v>
      </c>
    </row>
    <row r="58" spans="1:4" x14ac:dyDescent="0.25">
      <c r="A58" t="s">
        <v>68</v>
      </c>
      <c r="B58">
        <v>20</v>
      </c>
      <c r="C58">
        <v>21</v>
      </c>
      <c r="D58" t="s">
        <v>72</v>
      </c>
    </row>
    <row r="59" spans="1:4" x14ac:dyDescent="0.25">
      <c r="A59" t="s">
        <v>68</v>
      </c>
      <c r="B59">
        <v>21</v>
      </c>
      <c r="C59">
        <v>21</v>
      </c>
      <c r="D59" t="s">
        <v>42</v>
      </c>
    </row>
    <row r="60" spans="1:4" x14ac:dyDescent="0.25">
      <c r="A60" t="s">
        <v>27</v>
      </c>
      <c r="B60">
        <v>0</v>
      </c>
      <c r="C60">
        <v>4</v>
      </c>
      <c r="D60" t="s">
        <v>73</v>
      </c>
    </row>
    <row r="61" spans="1:4" x14ac:dyDescent="0.25">
      <c r="A61" t="s">
        <v>27</v>
      </c>
      <c r="B61">
        <v>4</v>
      </c>
      <c r="C61">
        <v>17</v>
      </c>
      <c r="D61" t="s">
        <v>64</v>
      </c>
    </row>
    <row r="62" spans="1:4" x14ac:dyDescent="0.25">
      <c r="A62" t="s">
        <v>27</v>
      </c>
      <c r="B62">
        <v>17</v>
      </c>
      <c r="C62">
        <v>19</v>
      </c>
      <c r="D62" t="s">
        <v>74</v>
      </c>
    </row>
    <row r="63" spans="1:4" x14ac:dyDescent="0.25">
      <c r="A63" t="s">
        <v>27</v>
      </c>
      <c r="B63">
        <v>19</v>
      </c>
      <c r="C63">
        <v>19</v>
      </c>
      <c r="D63" t="s">
        <v>42</v>
      </c>
    </row>
    <row r="64" spans="1:4" x14ac:dyDescent="0.25">
      <c r="A64" t="s">
        <v>28</v>
      </c>
      <c r="B64">
        <v>0</v>
      </c>
      <c r="C64">
        <v>7.5</v>
      </c>
      <c r="D64" t="s">
        <v>75</v>
      </c>
    </row>
    <row r="65" spans="1:4" x14ac:dyDescent="0.25">
      <c r="A65" t="s">
        <v>28</v>
      </c>
      <c r="B65">
        <v>7.5</v>
      </c>
      <c r="C65">
        <v>10</v>
      </c>
      <c r="D65" t="s">
        <v>48</v>
      </c>
    </row>
    <row r="66" spans="1:4" x14ac:dyDescent="0.25">
      <c r="A66" t="s">
        <v>28</v>
      </c>
      <c r="B66">
        <v>10</v>
      </c>
      <c r="C66">
        <v>12</v>
      </c>
      <c r="D66" t="s">
        <v>76</v>
      </c>
    </row>
    <row r="67" spans="1:4" x14ac:dyDescent="0.25">
      <c r="A67" t="s">
        <v>28</v>
      </c>
      <c r="B67">
        <v>12</v>
      </c>
      <c r="C67">
        <v>13</v>
      </c>
      <c r="D67" t="s">
        <v>77</v>
      </c>
    </row>
    <row r="68" spans="1:4" x14ac:dyDescent="0.25">
      <c r="A68" t="s">
        <v>28</v>
      </c>
      <c r="B68">
        <v>13</v>
      </c>
      <c r="C68">
        <v>15</v>
      </c>
      <c r="D68" t="s">
        <v>44</v>
      </c>
    </row>
    <row r="69" spans="1:4" x14ac:dyDescent="0.25">
      <c r="A69" t="s">
        <v>28</v>
      </c>
      <c r="B69">
        <v>15</v>
      </c>
      <c r="C69">
        <v>15</v>
      </c>
      <c r="D69" t="s">
        <v>42</v>
      </c>
    </row>
    <row r="70" spans="1:4" x14ac:dyDescent="0.25">
      <c r="A70" t="s">
        <v>29</v>
      </c>
      <c r="B70">
        <v>0</v>
      </c>
      <c r="C70">
        <v>2</v>
      </c>
      <c r="D70" t="s">
        <v>78</v>
      </c>
    </row>
    <row r="71" spans="1:4" x14ac:dyDescent="0.25">
      <c r="A71" t="s">
        <v>29</v>
      </c>
      <c r="B71">
        <v>2</v>
      </c>
      <c r="C71">
        <v>12</v>
      </c>
      <c r="D71" t="s">
        <v>51</v>
      </c>
    </row>
    <row r="72" spans="1:4" x14ac:dyDescent="0.25">
      <c r="A72" t="s">
        <v>29</v>
      </c>
      <c r="B72">
        <v>12</v>
      </c>
      <c r="C72">
        <v>14</v>
      </c>
      <c r="D72" t="s">
        <v>79</v>
      </c>
    </row>
    <row r="73" spans="1:4" x14ac:dyDescent="0.25">
      <c r="A73" t="s">
        <v>29</v>
      </c>
      <c r="B73">
        <v>14</v>
      </c>
      <c r="C73">
        <v>19</v>
      </c>
      <c r="D73" t="s">
        <v>74</v>
      </c>
    </row>
    <row r="74" spans="1:4" x14ac:dyDescent="0.25">
      <c r="A74" t="s">
        <v>29</v>
      </c>
      <c r="B74">
        <v>19</v>
      </c>
      <c r="C74">
        <v>21</v>
      </c>
      <c r="D74" t="s">
        <v>50</v>
      </c>
    </row>
    <row r="75" spans="1:4" x14ac:dyDescent="0.25">
      <c r="A75" t="s">
        <v>29</v>
      </c>
      <c r="B75">
        <v>21</v>
      </c>
      <c r="C75">
        <v>21</v>
      </c>
      <c r="D75" t="s">
        <v>42</v>
      </c>
    </row>
    <row r="76" spans="1:4" x14ac:dyDescent="0.25">
      <c r="A76" t="s">
        <v>30</v>
      </c>
      <c r="B76">
        <v>0</v>
      </c>
      <c r="C76">
        <v>6</v>
      </c>
      <c r="D76" t="s">
        <v>80</v>
      </c>
    </row>
    <row r="77" spans="1:4" x14ac:dyDescent="0.25">
      <c r="A77" t="s">
        <v>30</v>
      </c>
      <c r="B77">
        <v>6</v>
      </c>
      <c r="C77">
        <v>11</v>
      </c>
      <c r="D77" t="s">
        <v>51</v>
      </c>
    </row>
    <row r="78" spans="1:4" x14ac:dyDescent="0.25">
      <c r="A78" t="s">
        <v>30</v>
      </c>
      <c r="B78">
        <v>11</v>
      </c>
      <c r="C78">
        <v>15</v>
      </c>
      <c r="D78" t="s">
        <v>81</v>
      </c>
    </row>
    <row r="79" spans="1:4" x14ac:dyDescent="0.25">
      <c r="A79" t="s">
        <v>30</v>
      </c>
      <c r="B79">
        <v>15</v>
      </c>
      <c r="C79">
        <v>16.5</v>
      </c>
      <c r="D79" t="s">
        <v>82</v>
      </c>
    </row>
    <row r="80" spans="1:4" x14ac:dyDescent="0.25">
      <c r="A80" t="s">
        <v>30</v>
      </c>
      <c r="B80">
        <v>16.5</v>
      </c>
      <c r="C80">
        <v>19</v>
      </c>
      <c r="D80" t="s">
        <v>83</v>
      </c>
    </row>
    <row r="81" spans="1:4" x14ac:dyDescent="0.25">
      <c r="A81" t="s">
        <v>30</v>
      </c>
      <c r="B81">
        <v>19</v>
      </c>
      <c r="C81">
        <v>19</v>
      </c>
      <c r="D81" t="s">
        <v>42</v>
      </c>
    </row>
    <row r="82" spans="1:4" x14ac:dyDescent="0.25">
      <c r="A82" t="s">
        <v>31</v>
      </c>
      <c r="B82">
        <v>0</v>
      </c>
      <c r="C82">
        <v>2.5</v>
      </c>
      <c r="D82" t="s">
        <v>78</v>
      </c>
    </row>
    <row r="83" spans="1:4" x14ac:dyDescent="0.25">
      <c r="A83" t="s">
        <v>31</v>
      </c>
      <c r="B83">
        <v>2.5</v>
      </c>
      <c r="C83">
        <v>8</v>
      </c>
      <c r="D83" t="s">
        <v>51</v>
      </c>
    </row>
    <row r="84" spans="1:4" x14ac:dyDescent="0.25">
      <c r="A84" t="s">
        <v>31</v>
      </c>
      <c r="B84">
        <v>8</v>
      </c>
      <c r="C84">
        <v>13</v>
      </c>
      <c r="D84" t="s">
        <v>58</v>
      </c>
    </row>
    <row r="85" spans="1:4" x14ac:dyDescent="0.25">
      <c r="A85" t="s">
        <v>31</v>
      </c>
      <c r="B85">
        <v>13</v>
      </c>
      <c r="C85">
        <v>16</v>
      </c>
      <c r="D85" t="s">
        <v>41</v>
      </c>
    </row>
    <row r="86" spans="1:4" x14ac:dyDescent="0.25">
      <c r="A86" t="s">
        <v>31</v>
      </c>
      <c r="B86">
        <v>16</v>
      </c>
      <c r="C86">
        <v>21</v>
      </c>
      <c r="D86" t="s">
        <v>84</v>
      </c>
    </row>
    <row r="87" spans="1:4" x14ac:dyDescent="0.25">
      <c r="A87" t="s">
        <v>31</v>
      </c>
      <c r="B87">
        <v>21</v>
      </c>
      <c r="C87">
        <v>21</v>
      </c>
      <c r="D87" t="s">
        <v>42</v>
      </c>
    </row>
    <row r="88" spans="1:4" x14ac:dyDescent="0.25">
      <c r="A88" t="s">
        <v>0</v>
      </c>
      <c r="B88">
        <v>0</v>
      </c>
      <c r="C88">
        <v>7.5</v>
      </c>
      <c r="D88" t="s">
        <v>85</v>
      </c>
    </row>
    <row r="89" spans="1:4" x14ac:dyDescent="0.25">
      <c r="A89" t="s">
        <v>0</v>
      </c>
      <c r="B89">
        <v>7.5</v>
      </c>
      <c r="C89">
        <v>12</v>
      </c>
      <c r="D89" t="s">
        <v>48</v>
      </c>
    </row>
    <row r="90" spans="1:4" x14ac:dyDescent="0.25">
      <c r="A90" t="s">
        <v>0</v>
      </c>
      <c r="B90">
        <v>12</v>
      </c>
      <c r="C90">
        <v>15</v>
      </c>
      <c r="D90" t="s">
        <v>44</v>
      </c>
    </row>
    <row r="91" spans="1:4" x14ac:dyDescent="0.25">
      <c r="A91" t="s">
        <v>0</v>
      </c>
      <c r="B91">
        <v>15</v>
      </c>
      <c r="C91">
        <v>17</v>
      </c>
      <c r="D91" t="s">
        <v>86</v>
      </c>
    </row>
    <row r="92" spans="1:4" x14ac:dyDescent="0.25">
      <c r="A92" t="s">
        <v>0</v>
      </c>
      <c r="B92">
        <v>17</v>
      </c>
      <c r="C92">
        <v>18</v>
      </c>
      <c r="D92" t="s">
        <v>87</v>
      </c>
    </row>
    <row r="93" spans="1:4" x14ac:dyDescent="0.25">
      <c r="A93" t="s">
        <v>0</v>
      </c>
      <c r="B93">
        <v>18</v>
      </c>
      <c r="C93">
        <v>18</v>
      </c>
      <c r="D93" t="s">
        <v>42</v>
      </c>
    </row>
    <row r="94" spans="1:4" x14ac:dyDescent="0.25">
      <c r="A94" t="s">
        <v>2</v>
      </c>
      <c r="B94">
        <v>0</v>
      </c>
      <c r="C94">
        <v>3</v>
      </c>
      <c r="D94" t="s">
        <v>89</v>
      </c>
    </row>
    <row r="95" spans="1:4" x14ac:dyDescent="0.25">
      <c r="A95" t="s">
        <v>2</v>
      </c>
      <c r="B95">
        <v>3</v>
      </c>
      <c r="C95">
        <v>11</v>
      </c>
      <c r="D95" t="s">
        <v>51</v>
      </c>
    </row>
    <row r="96" spans="1:4" x14ac:dyDescent="0.25">
      <c r="A96" t="s">
        <v>2</v>
      </c>
      <c r="B96">
        <v>11</v>
      </c>
      <c r="C96">
        <v>13.5</v>
      </c>
      <c r="D96" t="s">
        <v>82</v>
      </c>
    </row>
    <row r="97" spans="1:4" x14ac:dyDescent="0.25">
      <c r="A97" t="s">
        <v>2</v>
      </c>
      <c r="B97">
        <v>13.5</v>
      </c>
      <c r="C97">
        <v>15</v>
      </c>
      <c r="D97" t="s">
        <v>90</v>
      </c>
    </row>
    <row r="98" spans="1:4" x14ac:dyDescent="0.25">
      <c r="A98" t="s">
        <v>2</v>
      </c>
      <c r="B98">
        <v>15</v>
      </c>
      <c r="C98">
        <v>15.5</v>
      </c>
      <c r="D98" t="s">
        <v>82</v>
      </c>
    </row>
    <row r="99" spans="1:4" x14ac:dyDescent="0.25">
      <c r="A99" t="s">
        <v>2</v>
      </c>
      <c r="B99">
        <v>15.5</v>
      </c>
      <c r="C99">
        <v>18</v>
      </c>
      <c r="D99" t="s">
        <v>39</v>
      </c>
    </row>
    <row r="100" spans="1:4" x14ac:dyDescent="0.25">
      <c r="A100" t="s">
        <v>2</v>
      </c>
      <c r="B100">
        <v>18</v>
      </c>
      <c r="C100">
        <v>18</v>
      </c>
      <c r="D100" t="s">
        <v>42</v>
      </c>
    </row>
    <row r="101" spans="1:4" x14ac:dyDescent="0.25">
      <c r="A101" t="s">
        <v>4</v>
      </c>
      <c r="B101">
        <v>0</v>
      </c>
      <c r="C101">
        <v>3</v>
      </c>
      <c r="D101" t="s">
        <v>91</v>
      </c>
    </row>
    <row r="102" spans="1:4" x14ac:dyDescent="0.25">
      <c r="A102" t="s">
        <v>4</v>
      </c>
      <c r="B102">
        <v>3</v>
      </c>
      <c r="C102">
        <v>13</v>
      </c>
      <c r="D102" t="s">
        <v>51</v>
      </c>
    </row>
    <row r="103" spans="1:4" x14ac:dyDescent="0.25">
      <c r="A103" t="s">
        <v>4</v>
      </c>
      <c r="B103">
        <v>13</v>
      </c>
      <c r="C103">
        <v>18</v>
      </c>
      <c r="D103" t="s">
        <v>92</v>
      </c>
    </row>
    <row r="104" spans="1:4" x14ac:dyDescent="0.25">
      <c r="A104" t="s">
        <v>4</v>
      </c>
      <c r="B104">
        <v>18</v>
      </c>
      <c r="C104">
        <v>22</v>
      </c>
      <c r="D104" t="s">
        <v>93</v>
      </c>
    </row>
    <row r="105" spans="1:4" x14ac:dyDescent="0.25">
      <c r="A105" t="s">
        <v>4</v>
      </c>
      <c r="B105">
        <v>22</v>
      </c>
      <c r="C105">
        <v>22</v>
      </c>
      <c r="D105" t="s">
        <v>42</v>
      </c>
    </row>
    <row r="106" spans="1:4" x14ac:dyDescent="0.25">
      <c r="A106" t="s">
        <v>6</v>
      </c>
      <c r="B106">
        <v>0</v>
      </c>
      <c r="C106">
        <v>5</v>
      </c>
      <c r="D106" t="s">
        <v>80</v>
      </c>
    </row>
    <row r="107" spans="1:4" x14ac:dyDescent="0.25">
      <c r="A107" t="s">
        <v>6</v>
      </c>
      <c r="B107">
        <v>5</v>
      </c>
      <c r="C107">
        <v>14</v>
      </c>
      <c r="D107" t="s">
        <v>48</v>
      </c>
    </row>
    <row r="108" spans="1:4" x14ac:dyDescent="0.25">
      <c r="A108" t="s">
        <v>6</v>
      </c>
      <c r="B108">
        <v>14</v>
      </c>
      <c r="C108">
        <v>15</v>
      </c>
      <c r="D108" t="s">
        <v>94</v>
      </c>
    </row>
    <row r="109" spans="1:4" x14ac:dyDescent="0.25">
      <c r="A109" t="s">
        <v>6</v>
      </c>
      <c r="B109">
        <v>15</v>
      </c>
      <c r="C109">
        <v>18</v>
      </c>
      <c r="D109" t="s">
        <v>87</v>
      </c>
    </row>
    <row r="110" spans="1:4" x14ac:dyDescent="0.25">
      <c r="A110" t="s">
        <v>6</v>
      </c>
      <c r="B110">
        <v>18</v>
      </c>
      <c r="C110">
        <v>18</v>
      </c>
      <c r="D110" t="s">
        <v>42</v>
      </c>
    </row>
    <row r="111" spans="1:4" x14ac:dyDescent="0.25">
      <c r="A111" t="s">
        <v>32</v>
      </c>
      <c r="B111">
        <v>0</v>
      </c>
      <c r="C111">
        <v>7</v>
      </c>
      <c r="D111" t="s">
        <v>78</v>
      </c>
    </row>
    <row r="112" spans="1:4" x14ac:dyDescent="0.25">
      <c r="A112" t="s">
        <v>32</v>
      </c>
      <c r="B112">
        <v>7</v>
      </c>
      <c r="C112">
        <v>14</v>
      </c>
      <c r="D112" t="s">
        <v>95</v>
      </c>
    </row>
    <row r="113" spans="1:4" x14ac:dyDescent="0.25">
      <c r="A113" t="s">
        <v>32</v>
      </c>
      <c r="B113">
        <v>14</v>
      </c>
      <c r="C113">
        <v>17</v>
      </c>
      <c r="D113" t="s">
        <v>41</v>
      </c>
    </row>
    <row r="114" spans="1:4" x14ac:dyDescent="0.25">
      <c r="A114" t="s">
        <v>32</v>
      </c>
      <c r="B114">
        <v>17</v>
      </c>
      <c r="C114">
        <v>17</v>
      </c>
      <c r="D114" t="s">
        <v>42</v>
      </c>
    </row>
    <row r="115" spans="1:4" x14ac:dyDescent="0.25">
      <c r="A115" t="s">
        <v>96</v>
      </c>
      <c r="B115">
        <v>0</v>
      </c>
      <c r="C115">
        <v>7.5</v>
      </c>
      <c r="D115" t="s">
        <v>97</v>
      </c>
    </row>
    <row r="116" spans="1:4" x14ac:dyDescent="0.25">
      <c r="A116" t="s">
        <v>96</v>
      </c>
      <c r="B116">
        <v>7.5</v>
      </c>
      <c r="C116">
        <v>11</v>
      </c>
      <c r="D116" t="s">
        <v>58</v>
      </c>
    </row>
    <row r="117" spans="1:4" x14ac:dyDescent="0.25">
      <c r="A117" t="s">
        <v>96</v>
      </c>
      <c r="B117">
        <v>11</v>
      </c>
      <c r="C117">
        <v>13</v>
      </c>
      <c r="D117" t="s">
        <v>98</v>
      </c>
    </row>
    <row r="118" spans="1:4" x14ac:dyDescent="0.25">
      <c r="A118" t="s">
        <v>96</v>
      </c>
      <c r="B118">
        <v>13</v>
      </c>
      <c r="C118">
        <v>13</v>
      </c>
      <c r="D118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5"/>
  <sheetViews>
    <sheetView workbookViewId="0">
      <selection activeCell="B23" sqref="B23:C25"/>
    </sheetView>
  </sheetViews>
  <sheetFormatPr defaultRowHeight="15" x14ac:dyDescent="0.25"/>
  <cols>
    <col min="2" max="4" width="13.42578125" customWidth="1"/>
  </cols>
  <sheetData>
    <row r="1" spans="1:4" x14ac:dyDescent="0.25">
      <c r="A1" t="s">
        <v>24</v>
      </c>
      <c r="B1" t="s">
        <v>33</v>
      </c>
      <c r="C1" t="s">
        <v>112</v>
      </c>
      <c r="D1" t="s">
        <v>113</v>
      </c>
    </row>
    <row r="2" spans="1:4" x14ac:dyDescent="0.25">
      <c r="A2" t="s">
        <v>12</v>
      </c>
      <c r="B2">
        <v>0</v>
      </c>
      <c r="C2">
        <v>9</v>
      </c>
      <c r="D2" t="s">
        <v>114</v>
      </c>
    </row>
    <row r="3" spans="1:4" x14ac:dyDescent="0.25">
      <c r="A3" t="s">
        <v>12</v>
      </c>
      <c r="B3">
        <v>9</v>
      </c>
      <c r="C3">
        <v>14.961538461538462</v>
      </c>
      <c r="D3" t="s">
        <v>115</v>
      </c>
    </row>
    <row r="4" spans="1:4" x14ac:dyDescent="0.25">
      <c r="A4" t="s">
        <v>12</v>
      </c>
      <c r="B4">
        <v>14.961538461538462</v>
      </c>
      <c r="C4">
        <v>20.923076923076923</v>
      </c>
      <c r="D4" t="s">
        <v>116</v>
      </c>
    </row>
    <row r="5" spans="1:4" x14ac:dyDescent="0.25">
      <c r="A5" t="s">
        <v>12</v>
      </c>
      <c r="B5">
        <v>20.923076923076923</v>
      </c>
      <c r="C5">
        <v>24.5</v>
      </c>
      <c r="D5" t="s">
        <v>117</v>
      </c>
    </row>
    <row r="6" spans="1:4" x14ac:dyDescent="0.25">
      <c r="A6" t="s">
        <v>13</v>
      </c>
      <c r="B6">
        <v>0</v>
      </c>
      <c r="C6">
        <v>10</v>
      </c>
      <c r="D6" t="s">
        <v>114</v>
      </c>
    </row>
    <row r="7" spans="1:4" x14ac:dyDescent="0.25">
      <c r="A7" t="s">
        <v>13</v>
      </c>
      <c r="B7">
        <v>10</v>
      </c>
      <c r="C7">
        <v>16.363636363636363</v>
      </c>
      <c r="D7" t="s">
        <v>115</v>
      </c>
    </row>
    <row r="8" spans="1:4" x14ac:dyDescent="0.25">
      <c r="A8" t="s">
        <v>13</v>
      </c>
      <c r="B8">
        <v>16.363636363636363</v>
      </c>
      <c r="C8">
        <v>19.545454545454547</v>
      </c>
      <c r="D8" t="s">
        <v>116</v>
      </c>
    </row>
    <row r="9" spans="1:4" x14ac:dyDescent="0.25">
      <c r="A9" t="s">
        <v>13</v>
      </c>
      <c r="B9">
        <v>19.545454545454547</v>
      </c>
      <c r="C9">
        <v>24</v>
      </c>
      <c r="D9" t="s">
        <v>117</v>
      </c>
    </row>
    <row r="10" spans="1:4" x14ac:dyDescent="0.25">
      <c r="A10" t="s">
        <v>46</v>
      </c>
      <c r="B10">
        <v>0</v>
      </c>
      <c r="C10">
        <v>10</v>
      </c>
      <c r="D10" t="s">
        <v>114</v>
      </c>
    </row>
    <row r="11" spans="1:4" x14ac:dyDescent="0.25">
      <c r="A11" t="s">
        <v>46</v>
      </c>
      <c r="B11">
        <v>10</v>
      </c>
      <c r="C11">
        <v>16</v>
      </c>
      <c r="D11" t="s">
        <v>115</v>
      </c>
    </row>
    <row r="12" spans="1:4" x14ac:dyDescent="0.25">
      <c r="A12" t="s">
        <v>46</v>
      </c>
      <c r="B12">
        <v>16</v>
      </c>
      <c r="C12">
        <v>20</v>
      </c>
      <c r="D12" t="s">
        <v>116</v>
      </c>
    </row>
    <row r="13" spans="1:4" x14ac:dyDescent="0.25">
      <c r="A13" t="s">
        <v>46</v>
      </c>
      <c r="B13">
        <v>20</v>
      </c>
      <c r="C13">
        <v>22</v>
      </c>
      <c r="D13" t="s">
        <v>117</v>
      </c>
    </row>
    <row r="14" spans="1:4" x14ac:dyDescent="0.25">
      <c r="A14" t="s">
        <v>14</v>
      </c>
      <c r="B14">
        <v>0</v>
      </c>
      <c r="C14">
        <v>10</v>
      </c>
      <c r="D14" t="s">
        <v>114</v>
      </c>
    </row>
    <row r="15" spans="1:4" x14ac:dyDescent="0.25">
      <c r="A15" t="s">
        <v>14</v>
      </c>
      <c r="B15">
        <v>10</v>
      </c>
      <c r="C15">
        <v>16.600000000000001</v>
      </c>
      <c r="D15" t="s">
        <v>115</v>
      </c>
    </row>
    <row r="16" spans="1:4" x14ac:dyDescent="0.25">
      <c r="A16" t="s">
        <v>14</v>
      </c>
      <c r="B16">
        <v>16.600000000000001</v>
      </c>
      <c r="C16">
        <v>18.600000000000001</v>
      </c>
      <c r="D16" t="s">
        <v>116</v>
      </c>
    </row>
    <row r="17" spans="1:4" x14ac:dyDescent="0.25">
      <c r="A17" t="s">
        <v>14</v>
      </c>
      <c r="B17">
        <v>18.600000000000001</v>
      </c>
      <c r="C17">
        <v>21</v>
      </c>
      <c r="D17" t="s">
        <v>117</v>
      </c>
    </row>
    <row r="18" spans="1:4" x14ac:dyDescent="0.25">
      <c r="A18" t="s">
        <v>15</v>
      </c>
      <c r="B18">
        <v>0</v>
      </c>
      <c r="C18">
        <v>4.5</v>
      </c>
      <c r="D18" t="s">
        <v>114</v>
      </c>
    </row>
    <row r="19" spans="1:4" x14ac:dyDescent="0.25">
      <c r="A19" t="s">
        <v>15</v>
      </c>
      <c r="B19">
        <v>4.5</v>
      </c>
      <c r="C19">
        <v>12.9375</v>
      </c>
      <c r="D19" t="s">
        <v>115</v>
      </c>
    </row>
    <row r="20" spans="1:4" x14ac:dyDescent="0.25">
      <c r="A20" t="s">
        <v>15</v>
      </c>
      <c r="B20">
        <v>12.9375</v>
      </c>
      <c r="C20">
        <v>15.1875</v>
      </c>
      <c r="D20" t="s">
        <v>116</v>
      </c>
    </row>
    <row r="21" spans="1:4" x14ac:dyDescent="0.25">
      <c r="A21" t="s">
        <v>15</v>
      </c>
      <c r="B21">
        <v>15.1875</v>
      </c>
      <c r="C21">
        <v>18</v>
      </c>
      <c r="D21" t="s">
        <v>117</v>
      </c>
    </row>
    <row r="22" spans="1:4" x14ac:dyDescent="0.25">
      <c r="A22" t="s">
        <v>25</v>
      </c>
      <c r="B22">
        <v>0</v>
      </c>
      <c r="C22">
        <v>9</v>
      </c>
      <c r="D22" t="s">
        <v>114</v>
      </c>
    </row>
    <row r="23" spans="1:4" x14ac:dyDescent="0.25">
      <c r="A23" t="s">
        <v>25</v>
      </c>
      <c r="B23">
        <v>9</v>
      </c>
      <c r="C23">
        <v>13.444444444444445</v>
      </c>
      <c r="D23" t="s">
        <v>115</v>
      </c>
    </row>
    <row r="24" spans="1:4" x14ac:dyDescent="0.25">
      <c r="A24" t="s">
        <v>25</v>
      </c>
      <c r="B24">
        <v>13.444444444444445</v>
      </c>
      <c r="C24">
        <v>15.222222222222221</v>
      </c>
      <c r="D24" t="s">
        <v>116</v>
      </c>
    </row>
    <row r="25" spans="1:4" x14ac:dyDescent="0.25">
      <c r="A25" t="s">
        <v>25</v>
      </c>
      <c r="B25">
        <v>15.222222222222221</v>
      </c>
      <c r="C25">
        <v>17</v>
      </c>
      <c r="D25" t="s">
        <v>117</v>
      </c>
    </row>
    <row r="26" spans="1:4" x14ac:dyDescent="0.25">
      <c r="A26" t="s">
        <v>26</v>
      </c>
      <c r="B26">
        <v>0</v>
      </c>
      <c r="C26">
        <v>4.5</v>
      </c>
      <c r="D26" t="s">
        <v>114</v>
      </c>
    </row>
    <row r="27" spans="1:4" x14ac:dyDescent="0.25">
      <c r="A27" t="s">
        <v>26</v>
      </c>
      <c r="B27">
        <v>4.5</v>
      </c>
      <c r="C27">
        <v>18.888461538461542</v>
      </c>
      <c r="D27" t="s">
        <v>115</v>
      </c>
    </row>
    <row r="28" spans="1:4" x14ac:dyDescent="0.25">
      <c r="A28" t="s">
        <v>26</v>
      </c>
      <c r="B28">
        <v>18.888461538461542</v>
      </c>
      <c r="C28">
        <v>18.888461538461542</v>
      </c>
      <c r="D28" t="s">
        <v>116</v>
      </c>
    </row>
    <row r="29" spans="1:4" x14ac:dyDescent="0.25">
      <c r="A29" t="s">
        <v>26</v>
      </c>
      <c r="B29">
        <v>18.888461538461542</v>
      </c>
      <c r="C29">
        <v>19</v>
      </c>
      <c r="D29" t="s">
        <v>117</v>
      </c>
    </row>
    <row r="30" spans="1:4" x14ac:dyDescent="0.25">
      <c r="A30" t="s">
        <v>8</v>
      </c>
      <c r="B30">
        <v>0</v>
      </c>
      <c r="C30">
        <v>3</v>
      </c>
      <c r="D30" t="s">
        <v>114</v>
      </c>
    </row>
    <row r="31" spans="1:4" x14ac:dyDescent="0.25">
      <c r="A31" t="s">
        <v>8</v>
      </c>
      <c r="B31">
        <v>3</v>
      </c>
      <c r="C31">
        <v>12</v>
      </c>
      <c r="D31" t="s">
        <v>115</v>
      </c>
    </row>
    <row r="32" spans="1:4" x14ac:dyDescent="0.25">
      <c r="A32" t="s">
        <v>8</v>
      </c>
      <c r="B32">
        <v>12</v>
      </c>
      <c r="C32">
        <v>18.23076923076923</v>
      </c>
      <c r="D32" t="s">
        <v>116</v>
      </c>
    </row>
    <row r="33" spans="1:4" x14ac:dyDescent="0.25">
      <c r="A33" t="s">
        <v>8</v>
      </c>
      <c r="B33">
        <v>18.23076923076923</v>
      </c>
      <c r="C33">
        <v>21</v>
      </c>
      <c r="D33" t="s">
        <v>117</v>
      </c>
    </row>
    <row r="34" spans="1:4" x14ac:dyDescent="0.25">
      <c r="A34" t="s">
        <v>9</v>
      </c>
      <c r="B34">
        <v>0</v>
      </c>
      <c r="C34">
        <v>5</v>
      </c>
      <c r="D34" t="s">
        <v>114</v>
      </c>
    </row>
    <row r="35" spans="1:4" x14ac:dyDescent="0.25">
      <c r="A35" t="s">
        <v>9</v>
      </c>
      <c r="B35">
        <v>5</v>
      </c>
      <c r="C35">
        <v>15.5</v>
      </c>
      <c r="D35" t="s">
        <v>115</v>
      </c>
    </row>
    <row r="36" spans="1:4" x14ac:dyDescent="0.25">
      <c r="A36" t="s">
        <v>9</v>
      </c>
      <c r="B36">
        <v>15.5</v>
      </c>
      <c r="C36">
        <v>21.961538461538463</v>
      </c>
      <c r="D36" t="s">
        <v>116</v>
      </c>
    </row>
    <row r="37" spans="1:4" x14ac:dyDescent="0.25">
      <c r="A37" t="s">
        <v>9</v>
      </c>
      <c r="B37">
        <v>21.961538461538463</v>
      </c>
      <c r="C37">
        <v>26</v>
      </c>
      <c r="D37" t="s">
        <v>117</v>
      </c>
    </row>
    <row r="38" spans="1:4" x14ac:dyDescent="0.25">
      <c r="A38" t="s">
        <v>20</v>
      </c>
      <c r="B38">
        <v>0</v>
      </c>
      <c r="C38">
        <v>1.5</v>
      </c>
      <c r="D38" t="s">
        <v>114</v>
      </c>
    </row>
    <row r="39" spans="1:4" x14ac:dyDescent="0.25">
      <c r="A39" t="s">
        <v>20</v>
      </c>
      <c r="B39">
        <v>1.5</v>
      </c>
      <c r="C39">
        <v>12</v>
      </c>
      <c r="D39" t="s">
        <v>115</v>
      </c>
    </row>
    <row r="40" spans="1:4" x14ac:dyDescent="0.25">
      <c r="A40" t="s">
        <v>20</v>
      </c>
      <c r="B40">
        <v>12</v>
      </c>
      <c r="C40">
        <v>20.75</v>
      </c>
      <c r="D40" t="s">
        <v>116</v>
      </c>
    </row>
    <row r="41" spans="1:4" x14ac:dyDescent="0.25">
      <c r="A41" t="s">
        <v>20</v>
      </c>
      <c r="B41">
        <v>20.75</v>
      </c>
      <c r="C41">
        <v>22.5</v>
      </c>
      <c r="D41" t="s">
        <v>117</v>
      </c>
    </row>
    <row r="42" spans="1:4" x14ac:dyDescent="0.25">
      <c r="A42" t="s">
        <v>68</v>
      </c>
      <c r="B42">
        <v>0</v>
      </c>
      <c r="C42">
        <v>9</v>
      </c>
      <c r="D42" t="s">
        <v>114</v>
      </c>
    </row>
    <row r="43" spans="1:4" x14ac:dyDescent="0.25">
      <c r="A43" t="s">
        <v>68</v>
      </c>
      <c r="B43">
        <v>9</v>
      </c>
      <c r="C43">
        <v>16.8</v>
      </c>
      <c r="D43" t="s">
        <v>115</v>
      </c>
    </row>
    <row r="44" spans="1:4" x14ac:dyDescent="0.25">
      <c r="A44" t="s">
        <v>68</v>
      </c>
      <c r="B44">
        <v>16.8</v>
      </c>
      <c r="C44">
        <v>20.399999999999999</v>
      </c>
      <c r="D44" t="s">
        <v>116</v>
      </c>
    </row>
    <row r="45" spans="1:4" x14ac:dyDescent="0.25">
      <c r="A45" t="s">
        <v>68</v>
      </c>
      <c r="B45">
        <v>20.399999999999999</v>
      </c>
      <c r="C45">
        <v>21</v>
      </c>
      <c r="D45" t="s">
        <v>117</v>
      </c>
    </row>
    <row r="46" spans="1:4" x14ac:dyDescent="0.25">
      <c r="A46" t="s">
        <v>27</v>
      </c>
      <c r="B46">
        <v>0</v>
      </c>
      <c r="C46">
        <v>4</v>
      </c>
      <c r="D46" t="s">
        <v>114</v>
      </c>
    </row>
    <row r="47" spans="1:4" x14ac:dyDescent="0.25">
      <c r="A47" t="s">
        <v>27</v>
      </c>
      <c r="B47">
        <v>4</v>
      </c>
      <c r="C47">
        <v>12.125</v>
      </c>
      <c r="D47" t="s">
        <v>115</v>
      </c>
    </row>
    <row r="48" spans="1:4" x14ac:dyDescent="0.25">
      <c r="A48" t="s">
        <v>27</v>
      </c>
      <c r="B48">
        <v>12.125</v>
      </c>
      <c r="C48">
        <v>16.5</v>
      </c>
      <c r="D48" t="s">
        <v>116</v>
      </c>
    </row>
    <row r="49" spans="1:4" x14ac:dyDescent="0.25">
      <c r="A49" t="s">
        <v>27</v>
      </c>
      <c r="B49">
        <v>16.5</v>
      </c>
      <c r="C49">
        <v>19</v>
      </c>
      <c r="D49" t="s">
        <v>117</v>
      </c>
    </row>
    <row r="50" spans="1:4" x14ac:dyDescent="0.25">
      <c r="A50" t="s">
        <v>28</v>
      </c>
      <c r="B50">
        <v>0</v>
      </c>
      <c r="C50">
        <v>7.5</v>
      </c>
      <c r="D50" t="s">
        <v>114</v>
      </c>
    </row>
    <row r="51" spans="1:4" x14ac:dyDescent="0.25">
      <c r="A51" t="s">
        <v>28</v>
      </c>
      <c r="B51">
        <v>7.5</v>
      </c>
      <c r="C51">
        <v>10.714285714285715</v>
      </c>
      <c r="D51" t="s">
        <v>115</v>
      </c>
    </row>
    <row r="52" spans="1:4" x14ac:dyDescent="0.25">
      <c r="A52" t="s">
        <v>28</v>
      </c>
      <c r="B52">
        <v>10.714285714285715</v>
      </c>
      <c r="C52">
        <v>12.857142857142858</v>
      </c>
      <c r="D52" t="s">
        <v>116</v>
      </c>
    </row>
    <row r="53" spans="1:4" x14ac:dyDescent="0.25">
      <c r="A53" t="s">
        <v>28</v>
      </c>
      <c r="B53">
        <v>12.857142857142858</v>
      </c>
      <c r="C53">
        <v>15</v>
      </c>
      <c r="D53" t="s">
        <v>117</v>
      </c>
    </row>
    <row r="54" spans="1:4" x14ac:dyDescent="0.25">
      <c r="A54" t="s">
        <v>29</v>
      </c>
      <c r="B54">
        <v>0</v>
      </c>
      <c r="C54">
        <v>2</v>
      </c>
      <c r="D54" t="s">
        <v>114</v>
      </c>
    </row>
    <row r="55" spans="1:4" x14ac:dyDescent="0.25">
      <c r="A55" t="s">
        <v>29</v>
      </c>
      <c r="B55">
        <v>2</v>
      </c>
      <c r="C55">
        <v>16.25</v>
      </c>
      <c r="D55" t="s">
        <v>115</v>
      </c>
    </row>
    <row r="56" spans="1:4" x14ac:dyDescent="0.25">
      <c r="A56" t="s">
        <v>29</v>
      </c>
      <c r="B56">
        <v>16.25</v>
      </c>
      <c r="C56">
        <v>16.928571428571431</v>
      </c>
      <c r="D56" t="s">
        <v>116</v>
      </c>
    </row>
    <row r="57" spans="1:4" x14ac:dyDescent="0.25">
      <c r="A57" t="s">
        <v>29</v>
      </c>
      <c r="B57">
        <v>16.928571428571431</v>
      </c>
      <c r="C57">
        <v>21</v>
      </c>
      <c r="D57" t="s">
        <v>117</v>
      </c>
    </row>
    <row r="58" spans="1:4" x14ac:dyDescent="0.25">
      <c r="A58" t="s">
        <v>30</v>
      </c>
      <c r="B58">
        <v>0</v>
      </c>
      <c r="C58">
        <v>6</v>
      </c>
      <c r="D58" t="s">
        <v>114</v>
      </c>
    </row>
    <row r="59" spans="1:4" x14ac:dyDescent="0.25">
      <c r="A59" t="s">
        <v>30</v>
      </c>
      <c r="B59">
        <v>6</v>
      </c>
      <c r="C59">
        <v>9.5454545454545467</v>
      </c>
      <c r="D59" t="s">
        <v>115</v>
      </c>
    </row>
    <row r="60" spans="1:4" x14ac:dyDescent="0.25">
      <c r="A60" t="s">
        <v>30</v>
      </c>
      <c r="B60">
        <v>9.5454545454545467</v>
      </c>
      <c r="C60">
        <v>15.454545454545455</v>
      </c>
      <c r="D60" t="s">
        <v>116</v>
      </c>
    </row>
    <row r="61" spans="1:4" x14ac:dyDescent="0.25">
      <c r="A61" t="s">
        <v>30</v>
      </c>
      <c r="B61">
        <v>15.454545454545455</v>
      </c>
      <c r="C61">
        <v>19</v>
      </c>
      <c r="D61" t="s">
        <v>117</v>
      </c>
    </row>
    <row r="62" spans="1:4" x14ac:dyDescent="0.25">
      <c r="A62" t="s">
        <v>31</v>
      </c>
      <c r="B62">
        <v>0</v>
      </c>
      <c r="C62">
        <v>2.5</v>
      </c>
      <c r="D62" t="s">
        <v>114</v>
      </c>
    </row>
    <row r="63" spans="1:4" x14ac:dyDescent="0.25">
      <c r="A63" t="s">
        <v>31</v>
      </c>
      <c r="B63">
        <v>2.5</v>
      </c>
      <c r="C63">
        <v>14.392857142857142</v>
      </c>
      <c r="D63" t="s">
        <v>115</v>
      </c>
    </row>
    <row r="64" spans="1:4" x14ac:dyDescent="0.25">
      <c r="A64" t="s">
        <v>31</v>
      </c>
      <c r="B64">
        <v>14.392857142857142</v>
      </c>
      <c r="C64">
        <v>19.017857142857142</v>
      </c>
      <c r="D64" t="s">
        <v>116</v>
      </c>
    </row>
    <row r="65" spans="1:4" x14ac:dyDescent="0.25">
      <c r="A65" t="s">
        <v>31</v>
      </c>
      <c r="B65">
        <v>19.017857142857142</v>
      </c>
      <c r="C65">
        <v>21</v>
      </c>
      <c r="D65" t="s">
        <v>117</v>
      </c>
    </row>
    <row r="66" spans="1:4" x14ac:dyDescent="0.25">
      <c r="A66" t="s">
        <v>0</v>
      </c>
      <c r="B66">
        <v>0</v>
      </c>
      <c r="C66">
        <v>7.5</v>
      </c>
      <c r="D66" t="s">
        <v>114</v>
      </c>
    </row>
    <row r="67" spans="1:4" x14ac:dyDescent="0.25">
      <c r="A67" t="s">
        <v>0</v>
      </c>
      <c r="B67">
        <v>7.5</v>
      </c>
      <c r="C67">
        <v>12.25</v>
      </c>
      <c r="D67" t="s">
        <v>115</v>
      </c>
    </row>
    <row r="68" spans="1:4" x14ac:dyDescent="0.25">
      <c r="A68" t="s">
        <v>0</v>
      </c>
      <c r="B68">
        <v>12.25</v>
      </c>
      <c r="C68">
        <v>13.4375</v>
      </c>
      <c r="D68" t="s">
        <v>116</v>
      </c>
    </row>
    <row r="69" spans="1:4" x14ac:dyDescent="0.25">
      <c r="A69" t="s">
        <v>0</v>
      </c>
      <c r="B69">
        <v>13.4375</v>
      </c>
      <c r="C69">
        <v>17</v>
      </c>
      <c r="D69" t="s">
        <v>117</v>
      </c>
    </row>
    <row r="70" spans="1:4" x14ac:dyDescent="0.25">
      <c r="A70" t="s">
        <v>2</v>
      </c>
      <c r="B70">
        <v>0</v>
      </c>
      <c r="C70">
        <v>3</v>
      </c>
      <c r="D70" t="s">
        <v>114</v>
      </c>
    </row>
    <row r="71" spans="1:4" x14ac:dyDescent="0.25">
      <c r="A71" t="s">
        <v>2</v>
      </c>
      <c r="B71">
        <v>3</v>
      </c>
      <c r="C71">
        <v>12</v>
      </c>
      <c r="D71" t="s">
        <v>115</v>
      </c>
    </row>
    <row r="72" spans="1:4" x14ac:dyDescent="0.25">
      <c r="A72" t="s">
        <v>2</v>
      </c>
      <c r="B72">
        <v>12</v>
      </c>
      <c r="C72">
        <v>15</v>
      </c>
      <c r="D72" t="s">
        <v>116</v>
      </c>
    </row>
    <row r="73" spans="1:4" x14ac:dyDescent="0.25">
      <c r="A73" t="s">
        <v>2</v>
      </c>
      <c r="B73">
        <v>15</v>
      </c>
      <c r="C73">
        <v>18</v>
      </c>
      <c r="D73" t="s">
        <v>117</v>
      </c>
    </row>
    <row r="74" spans="1:4" x14ac:dyDescent="0.25">
      <c r="A74" t="s">
        <v>4</v>
      </c>
      <c r="B74">
        <v>0</v>
      </c>
      <c r="C74">
        <v>3</v>
      </c>
      <c r="D74" t="s">
        <v>114</v>
      </c>
    </row>
    <row r="75" spans="1:4" x14ac:dyDescent="0.25">
      <c r="A75" t="s">
        <v>4</v>
      </c>
      <c r="B75">
        <v>3</v>
      </c>
      <c r="C75">
        <v>13.766666666666666</v>
      </c>
      <c r="D75" t="s">
        <v>115</v>
      </c>
    </row>
    <row r="76" spans="1:4" x14ac:dyDescent="0.25">
      <c r="A76" t="s">
        <v>4</v>
      </c>
      <c r="B76">
        <v>13.766666666666666</v>
      </c>
      <c r="C76">
        <v>18.833333333333332</v>
      </c>
      <c r="D76" t="s">
        <v>116</v>
      </c>
    </row>
    <row r="77" spans="1:4" x14ac:dyDescent="0.25">
      <c r="A77" t="s">
        <v>4</v>
      </c>
      <c r="B77">
        <v>18.833333333333332</v>
      </c>
      <c r="C77">
        <v>22</v>
      </c>
      <c r="D77" t="s">
        <v>117</v>
      </c>
    </row>
    <row r="78" spans="1:4" x14ac:dyDescent="0.25">
      <c r="A78" t="s">
        <v>6</v>
      </c>
      <c r="B78">
        <v>0</v>
      </c>
      <c r="C78">
        <v>5</v>
      </c>
      <c r="D78" t="s">
        <v>114</v>
      </c>
    </row>
    <row r="79" spans="1:4" x14ac:dyDescent="0.25">
      <c r="A79" t="s">
        <v>6</v>
      </c>
      <c r="B79">
        <v>5</v>
      </c>
      <c r="C79">
        <v>8.25</v>
      </c>
      <c r="D79" t="s">
        <v>115</v>
      </c>
    </row>
    <row r="80" spans="1:4" x14ac:dyDescent="0.25">
      <c r="A80" t="s">
        <v>6</v>
      </c>
      <c r="B80">
        <v>8.25</v>
      </c>
      <c r="C80">
        <v>14.75</v>
      </c>
      <c r="D80" t="s">
        <v>116</v>
      </c>
    </row>
    <row r="81" spans="1:4" x14ac:dyDescent="0.25">
      <c r="A81" t="s">
        <v>6</v>
      </c>
      <c r="B81">
        <v>14.75</v>
      </c>
      <c r="C81">
        <v>18</v>
      </c>
      <c r="D81" t="s">
        <v>117</v>
      </c>
    </row>
    <row r="82" spans="1:4" x14ac:dyDescent="0.25">
      <c r="A82" t="s">
        <v>32</v>
      </c>
      <c r="B82">
        <v>0</v>
      </c>
      <c r="C82">
        <v>7</v>
      </c>
      <c r="D82" t="s">
        <v>114</v>
      </c>
    </row>
    <row r="83" spans="1:4" x14ac:dyDescent="0.25">
      <c r="A83" t="s">
        <v>32</v>
      </c>
      <c r="B83">
        <v>7</v>
      </c>
      <c r="C83">
        <v>11.285714285714285</v>
      </c>
      <c r="D83" t="s">
        <v>115</v>
      </c>
    </row>
    <row r="84" spans="1:4" x14ac:dyDescent="0.25">
      <c r="A84" t="s">
        <v>32</v>
      </c>
      <c r="B84">
        <v>11.285714285714285</v>
      </c>
      <c r="C84">
        <v>15.571428571428571</v>
      </c>
      <c r="D84" t="s">
        <v>116</v>
      </c>
    </row>
    <row r="85" spans="1:4" x14ac:dyDescent="0.25">
      <c r="A85" t="s">
        <v>32</v>
      </c>
      <c r="B85">
        <v>15.571428571428571</v>
      </c>
      <c r="C85">
        <v>17</v>
      </c>
      <c r="D8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opLeftCell="B1" workbookViewId="0">
      <selection activeCell="G8" sqref="G8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14.42578125" style="5" bestFit="1" customWidth="1"/>
    <col min="4" max="4" width="16.28515625" style="5" bestFit="1" customWidth="1"/>
    <col min="5" max="6" width="9.140625" style="4"/>
    <col min="7" max="7" width="11.140625" style="4" customWidth="1"/>
    <col min="8" max="8" width="10.7109375" style="5" customWidth="1"/>
    <col min="9" max="9" width="10.42578125" style="5" customWidth="1"/>
    <col min="10" max="10" width="10.28515625" style="5" customWidth="1"/>
    <col min="11" max="14" width="9.140625" style="5"/>
    <col min="15" max="16384" width="9.140625" style="4"/>
  </cols>
  <sheetData>
    <row r="1" spans="1:14" x14ac:dyDescent="0.25">
      <c r="A1" s="4" t="s">
        <v>24</v>
      </c>
      <c r="B1" s="4" t="s">
        <v>118</v>
      </c>
      <c r="C1" s="5" t="s">
        <v>33</v>
      </c>
      <c r="D1" s="5" t="s">
        <v>112</v>
      </c>
      <c r="E1" s="4" t="s">
        <v>156</v>
      </c>
      <c r="G1" s="6"/>
      <c r="H1" s="7"/>
      <c r="I1" s="7"/>
      <c r="J1" s="7"/>
      <c r="K1" s="7"/>
      <c r="L1" s="7"/>
      <c r="M1" s="7"/>
      <c r="N1" s="7"/>
    </row>
    <row r="2" spans="1:14" x14ac:dyDescent="0.25">
      <c r="A2" s="4" t="s">
        <v>12</v>
      </c>
      <c r="B2" s="4" t="s">
        <v>135</v>
      </c>
      <c r="C2" s="8">
        <v>13.76923076923077</v>
      </c>
      <c r="D2" s="8">
        <v>24.5</v>
      </c>
      <c r="E2" s="4">
        <v>8</v>
      </c>
      <c r="G2" s="9"/>
      <c r="H2" s="10"/>
      <c r="I2" s="10"/>
      <c r="J2" s="10"/>
      <c r="K2" s="11"/>
      <c r="L2" s="10"/>
      <c r="M2" s="10"/>
      <c r="N2" s="10"/>
    </row>
    <row r="3" spans="1:14" x14ac:dyDescent="0.25">
      <c r="A3" s="4" t="s">
        <v>12</v>
      </c>
      <c r="B3" s="4" t="s">
        <v>136</v>
      </c>
      <c r="C3" s="8">
        <v>9</v>
      </c>
      <c r="D3" s="8">
        <v>13.76923076923077</v>
      </c>
      <c r="E3" s="4">
        <v>10</v>
      </c>
      <c r="G3" s="9"/>
      <c r="H3" s="10"/>
      <c r="I3" s="10"/>
      <c r="J3" s="10"/>
      <c r="K3" s="10"/>
      <c r="L3" s="10"/>
      <c r="M3" s="10"/>
      <c r="N3" s="10"/>
    </row>
    <row r="4" spans="1:14" x14ac:dyDescent="0.25">
      <c r="A4" s="4" t="s">
        <v>13</v>
      </c>
      <c r="B4" s="4" t="s">
        <v>133</v>
      </c>
      <c r="C4" s="8">
        <v>16.363636363636363</v>
      </c>
      <c r="D4" s="8">
        <v>24</v>
      </c>
      <c r="E4" s="4">
        <v>30</v>
      </c>
      <c r="G4" s="9"/>
      <c r="H4" s="11"/>
      <c r="I4" s="11"/>
      <c r="J4" s="11"/>
      <c r="K4" s="11"/>
      <c r="L4" s="11"/>
      <c r="M4" s="11"/>
      <c r="N4" s="11"/>
    </row>
    <row r="5" spans="1:14" x14ac:dyDescent="0.25">
      <c r="A5" s="4" t="s">
        <v>13</v>
      </c>
      <c r="B5" s="4" t="s">
        <v>134</v>
      </c>
      <c r="C5" s="8">
        <v>10</v>
      </c>
      <c r="D5" s="8">
        <v>16.363636363636363</v>
      </c>
      <c r="E5" s="4">
        <v>8</v>
      </c>
      <c r="G5" s="9"/>
      <c r="H5" s="11"/>
      <c r="I5" s="11"/>
      <c r="J5" s="11"/>
      <c r="K5" s="11"/>
      <c r="L5" s="11"/>
      <c r="M5" s="11"/>
      <c r="N5" s="11"/>
    </row>
    <row r="6" spans="1:14" x14ac:dyDescent="0.25">
      <c r="A6" s="4" t="s">
        <v>46</v>
      </c>
      <c r="B6" s="4" t="s">
        <v>152</v>
      </c>
      <c r="C6" s="8">
        <v>16</v>
      </c>
      <c r="D6" s="8">
        <v>22</v>
      </c>
      <c r="E6" s="4">
        <v>22</v>
      </c>
      <c r="G6" s="9"/>
      <c r="H6" s="11"/>
      <c r="I6" s="11"/>
      <c r="J6" s="11"/>
      <c r="K6" s="11"/>
      <c r="L6" s="11"/>
      <c r="M6" s="11"/>
      <c r="N6" s="11"/>
    </row>
    <row r="7" spans="1:14" x14ac:dyDescent="0.25">
      <c r="A7" s="4" t="s">
        <v>46</v>
      </c>
      <c r="B7" s="4" t="s">
        <v>153</v>
      </c>
      <c r="C7" s="8">
        <v>10</v>
      </c>
      <c r="D7" s="8">
        <v>16</v>
      </c>
      <c r="E7" s="4">
        <v>16</v>
      </c>
      <c r="G7" s="9"/>
      <c r="H7" s="11"/>
      <c r="I7" s="11"/>
      <c r="J7" s="11"/>
      <c r="K7" s="11"/>
      <c r="L7" s="11"/>
      <c r="M7" s="11"/>
      <c r="N7" s="11"/>
    </row>
    <row r="8" spans="1:14" x14ac:dyDescent="0.25">
      <c r="A8" s="4" t="s">
        <v>14</v>
      </c>
      <c r="B8" s="4" t="s">
        <v>129</v>
      </c>
      <c r="C8" s="8">
        <v>15</v>
      </c>
      <c r="D8" s="8">
        <v>21</v>
      </c>
      <c r="E8" s="4">
        <v>22</v>
      </c>
      <c r="G8" s="9"/>
      <c r="H8" s="11"/>
      <c r="I8" s="11"/>
      <c r="J8" s="11"/>
      <c r="K8" s="11"/>
      <c r="L8" s="11"/>
      <c r="M8" s="11"/>
      <c r="N8" s="11"/>
    </row>
    <row r="9" spans="1:14" x14ac:dyDescent="0.25">
      <c r="A9" s="4" t="s">
        <v>14</v>
      </c>
      <c r="B9" s="4" t="s">
        <v>130</v>
      </c>
      <c r="C9" s="8">
        <v>9</v>
      </c>
      <c r="D9" s="8">
        <v>15</v>
      </c>
      <c r="E9" s="4">
        <v>12</v>
      </c>
      <c r="G9" s="9"/>
      <c r="H9" s="11"/>
      <c r="I9" s="11"/>
      <c r="J9" s="11"/>
      <c r="K9" s="11"/>
      <c r="L9" s="11"/>
      <c r="M9" s="11"/>
      <c r="N9" s="11"/>
    </row>
    <row r="10" spans="1:14" x14ac:dyDescent="0.25">
      <c r="A10" s="4" t="s">
        <v>15</v>
      </c>
      <c r="B10" s="4" t="s">
        <v>131</v>
      </c>
      <c r="C10" s="8">
        <v>12.375</v>
      </c>
      <c r="D10" s="8">
        <v>18</v>
      </c>
      <c r="E10" s="4">
        <v>16</v>
      </c>
      <c r="G10" s="9"/>
      <c r="H10" s="11"/>
      <c r="I10" s="11"/>
      <c r="J10" s="11"/>
      <c r="K10" s="11"/>
      <c r="L10" s="11"/>
      <c r="M10" s="11"/>
      <c r="N10" s="11"/>
    </row>
    <row r="11" spans="1:14" x14ac:dyDescent="0.25">
      <c r="A11" s="4" t="s">
        <v>15</v>
      </c>
      <c r="B11" s="4" t="s">
        <v>132</v>
      </c>
      <c r="C11" s="8">
        <v>4.5</v>
      </c>
      <c r="D11" s="8">
        <v>12.375</v>
      </c>
      <c r="E11" s="4">
        <v>4</v>
      </c>
      <c r="G11" s="9"/>
      <c r="H11" s="11"/>
      <c r="I11" s="11"/>
      <c r="J11" s="11"/>
      <c r="K11" s="11"/>
      <c r="L11" s="11"/>
      <c r="M11" s="11"/>
      <c r="N11" s="11"/>
    </row>
    <row r="12" spans="1:14" x14ac:dyDescent="0.25">
      <c r="A12" s="4" t="s">
        <v>25</v>
      </c>
      <c r="B12" s="4" t="s">
        <v>151</v>
      </c>
      <c r="C12" s="8">
        <v>9</v>
      </c>
      <c r="D12" s="8">
        <v>17</v>
      </c>
      <c r="E12" s="4">
        <v>22</v>
      </c>
      <c r="G12" s="9"/>
      <c r="H12" s="11"/>
      <c r="I12" s="11"/>
      <c r="J12" s="11"/>
      <c r="K12" s="11"/>
      <c r="L12" s="11"/>
      <c r="M12" s="11"/>
      <c r="N12" s="11"/>
    </row>
    <row r="13" spans="1:14" x14ac:dyDescent="0.25">
      <c r="A13" s="4" t="s">
        <v>26</v>
      </c>
      <c r="B13" s="4" t="s">
        <v>137</v>
      </c>
      <c r="C13" s="8">
        <v>4.5</v>
      </c>
      <c r="D13" s="8">
        <v>19</v>
      </c>
      <c r="E13" s="4">
        <v>16</v>
      </c>
      <c r="G13" s="9"/>
      <c r="H13" s="11"/>
      <c r="I13" s="11"/>
      <c r="J13" s="11"/>
      <c r="K13" s="11"/>
      <c r="L13" s="11"/>
      <c r="M13" s="11"/>
      <c r="N13" s="11"/>
    </row>
    <row r="14" spans="1:14" x14ac:dyDescent="0.25">
      <c r="A14" s="4" t="s">
        <v>8</v>
      </c>
      <c r="B14" s="4" t="s">
        <v>147</v>
      </c>
      <c r="C14" s="8">
        <v>11.307692307692307</v>
      </c>
      <c r="D14" s="8">
        <v>21</v>
      </c>
      <c r="E14" s="4">
        <v>22</v>
      </c>
      <c r="G14" s="9"/>
      <c r="H14" s="11"/>
      <c r="I14" s="11"/>
      <c r="J14" s="11"/>
      <c r="K14" s="11"/>
      <c r="L14" s="11"/>
      <c r="M14" s="11"/>
      <c r="N14" s="11"/>
    </row>
    <row r="15" spans="1:14" x14ac:dyDescent="0.25">
      <c r="A15" s="4" t="s">
        <v>8</v>
      </c>
      <c r="B15" s="4" t="s">
        <v>148</v>
      </c>
      <c r="C15" s="8">
        <v>3</v>
      </c>
      <c r="D15" s="8">
        <v>11.307692307692307</v>
      </c>
      <c r="E15" s="4">
        <v>6</v>
      </c>
      <c r="G15" s="9"/>
      <c r="H15" s="11"/>
      <c r="I15" s="11"/>
      <c r="J15" s="11"/>
      <c r="K15" s="11"/>
      <c r="L15" s="11"/>
      <c r="M15" s="11"/>
      <c r="N15" s="11"/>
    </row>
    <row r="16" spans="1:14" x14ac:dyDescent="0.25">
      <c r="A16" s="4" t="s">
        <v>9</v>
      </c>
      <c r="B16" s="4" t="s">
        <v>144</v>
      </c>
      <c r="C16" s="8">
        <v>14.692307692307693</v>
      </c>
      <c r="D16" s="8">
        <v>26</v>
      </c>
      <c r="E16" s="4">
        <v>6</v>
      </c>
      <c r="G16" s="9"/>
      <c r="H16" s="11"/>
      <c r="I16" s="11"/>
      <c r="J16" s="11"/>
      <c r="K16" s="11"/>
      <c r="L16" s="11"/>
      <c r="M16" s="11"/>
      <c r="N16" s="11"/>
    </row>
    <row r="17" spans="1:14" x14ac:dyDescent="0.25">
      <c r="A17" s="4" t="s">
        <v>9</v>
      </c>
      <c r="B17" s="4" t="s">
        <v>145</v>
      </c>
      <c r="C17" s="8">
        <v>5</v>
      </c>
      <c r="D17" s="8">
        <v>14.692307692307693</v>
      </c>
      <c r="E17" s="4">
        <v>8</v>
      </c>
      <c r="G17" s="9"/>
      <c r="H17" s="11"/>
      <c r="I17" s="11"/>
      <c r="J17" s="11"/>
      <c r="K17" s="11"/>
      <c r="L17" s="11"/>
      <c r="M17" s="11"/>
      <c r="N17" s="11"/>
    </row>
    <row r="18" spans="1:14" x14ac:dyDescent="0.25">
      <c r="A18" s="4" t="s">
        <v>20</v>
      </c>
      <c r="B18" s="4" t="s">
        <v>120</v>
      </c>
      <c r="C18" s="8">
        <v>12</v>
      </c>
      <c r="D18" s="8">
        <v>22.5</v>
      </c>
      <c r="E18" s="4">
        <v>16</v>
      </c>
      <c r="G18" s="9"/>
      <c r="H18" s="11"/>
      <c r="I18" s="11"/>
      <c r="J18" s="11"/>
      <c r="K18" s="11"/>
      <c r="L18" s="11"/>
      <c r="M18" s="11"/>
      <c r="N18" s="11"/>
    </row>
    <row r="19" spans="1:14" x14ac:dyDescent="0.25">
      <c r="A19" s="4" t="s">
        <v>20</v>
      </c>
      <c r="B19" s="4" t="s">
        <v>121</v>
      </c>
      <c r="C19" s="8">
        <v>1.5</v>
      </c>
      <c r="D19" s="8">
        <v>12</v>
      </c>
      <c r="E19" s="4">
        <v>30</v>
      </c>
      <c r="G19" s="9"/>
      <c r="H19" s="11"/>
      <c r="I19" s="11"/>
      <c r="J19" s="11"/>
      <c r="K19" s="11"/>
      <c r="L19" s="11"/>
      <c r="M19" s="11"/>
      <c r="N19" s="11"/>
    </row>
    <row r="20" spans="1:14" x14ac:dyDescent="0.25">
      <c r="A20" s="4" t="s">
        <v>68</v>
      </c>
      <c r="B20" s="4" t="s">
        <v>149</v>
      </c>
      <c r="C20" s="8">
        <v>16.2</v>
      </c>
      <c r="D20" s="8">
        <v>21</v>
      </c>
      <c r="E20" s="4">
        <v>4</v>
      </c>
      <c r="G20" s="9"/>
      <c r="H20" s="11"/>
      <c r="I20" s="11"/>
      <c r="J20" s="11"/>
      <c r="K20" s="11"/>
      <c r="L20" s="11"/>
      <c r="M20" s="11"/>
      <c r="N20" s="11"/>
    </row>
    <row r="21" spans="1:14" x14ac:dyDescent="0.25">
      <c r="A21" s="4" t="s">
        <v>68</v>
      </c>
      <c r="B21" s="4" t="s">
        <v>150</v>
      </c>
      <c r="C21" s="8">
        <v>9</v>
      </c>
      <c r="D21" s="8">
        <v>16.2</v>
      </c>
      <c r="E21" s="4">
        <v>12</v>
      </c>
      <c r="G21" s="9"/>
      <c r="H21" s="11"/>
      <c r="I21" s="11"/>
      <c r="J21" s="11"/>
      <c r="K21" s="11"/>
      <c r="L21" s="11"/>
      <c r="M21" s="11"/>
      <c r="N21" s="11"/>
    </row>
    <row r="22" spans="1:14" x14ac:dyDescent="0.25">
      <c r="A22" s="4" t="s">
        <v>27</v>
      </c>
      <c r="B22" s="4" t="s">
        <v>125</v>
      </c>
      <c r="C22" s="8">
        <v>11.5</v>
      </c>
      <c r="D22" s="8">
        <v>19</v>
      </c>
      <c r="E22" s="4">
        <v>8</v>
      </c>
      <c r="G22" s="12"/>
      <c r="H22" s="13"/>
      <c r="I22" s="13"/>
      <c r="J22" s="13"/>
      <c r="K22" s="13"/>
      <c r="L22" s="13"/>
      <c r="M22" s="13"/>
      <c r="N22" s="13"/>
    </row>
    <row r="23" spans="1:14" x14ac:dyDescent="0.25">
      <c r="A23" s="4" t="s">
        <v>27</v>
      </c>
      <c r="B23" s="4" t="s">
        <v>126</v>
      </c>
      <c r="C23" s="8">
        <v>4</v>
      </c>
      <c r="D23" s="8">
        <v>11.5</v>
      </c>
      <c r="E23" s="4">
        <v>10</v>
      </c>
    </row>
    <row r="24" spans="1:14" x14ac:dyDescent="0.25">
      <c r="A24" s="4" t="s">
        <v>28</v>
      </c>
      <c r="B24" s="4" t="s">
        <v>119</v>
      </c>
      <c r="C24" s="8">
        <v>7.5</v>
      </c>
      <c r="D24" s="8">
        <v>15</v>
      </c>
      <c r="E24" s="4">
        <v>10</v>
      </c>
    </row>
    <row r="25" spans="1:14" x14ac:dyDescent="0.25">
      <c r="A25" s="4" t="s">
        <v>29</v>
      </c>
      <c r="B25" s="4" t="s">
        <v>127</v>
      </c>
      <c r="C25" s="8">
        <v>11.5</v>
      </c>
      <c r="D25" s="8">
        <v>21</v>
      </c>
      <c r="E25" s="4">
        <v>12</v>
      </c>
    </row>
    <row r="26" spans="1:14" x14ac:dyDescent="0.25">
      <c r="A26" s="4" t="s">
        <v>29</v>
      </c>
      <c r="B26" s="4" t="s">
        <v>128</v>
      </c>
      <c r="C26" s="8">
        <v>2</v>
      </c>
      <c r="D26" s="8">
        <v>11.5</v>
      </c>
      <c r="E26" s="4">
        <v>4</v>
      </c>
    </row>
    <row r="27" spans="1:14" x14ac:dyDescent="0.25">
      <c r="A27" s="4" t="s">
        <v>30</v>
      </c>
      <c r="B27" s="4" t="s">
        <v>123</v>
      </c>
      <c r="C27" s="8">
        <v>9.5454545454545467</v>
      </c>
      <c r="D27" s="8">
        <v>19</v>
      </c>
      <c r="E27" s="4">
        <v>24</v>
      </c>
      <c r="H27" s="4"/>
      <c r="I27" s="4"/>
      <c r="J27" s="4"/>
      <c r="K27" s="4"/>
    </row>
    <row r="28" spans="1:14" x14ac:dyDescent="0.25">
      <c r="A28" s="4" t="s">
        <v>30</v>
      </c>
      <c r="B28" s="4" t="s">
        <v>124</v>
      </c>
      <c r="C28" s="8">
        <v>6</v>
      </c>
      <c r="D28" s="8">
        <v>9.5454545454545467</v>
      </c>
      <c r="E28" s="4">
        <v>4</v>
      </c>
      <c r="H28" s="4"/>
      <c r="I28" s="4"/>
      <c r="J28" s="4"/>
      <c r="K28" s="4"/>
      <c r="L28" s="4"/>
      <c r="M28" s="4"/>
      <c r="N28" s="4"/>
    </row>
    <row r="29" spans="1:14" x14ac:dyDescent="0.25">
      <c r="A29" s="4" t="s">
        <v>31</v>
      </c>
      <c r="B29" s="4" t="s">
        <v>138</v>
      </c>
      <c r="C29" s="8">
        <v>13.071428571428571</v>
      </c>
      <c r="D29" s="8">
        <v>21</v>
      </c>
      <c r="E29" s="4">
        <v>20</v>
      </c>
      <c r="H29" s="4"/>
      <c r="I29" s="4"/>
      <c r="J29" s="4"/>
      <c r="K29" s="4"/>
      <c r="L29" s="4"/>
      <c r="M29" s="4"/>
      <c r="N29" s="4"/>
    </row>
    <row r="30" spans="1:14" x14ac:dyDescent="0.25">
      <c r="A30" s="4" t="s">
        <v>31</v>
      </c>
      <c r="B30" s="4" t="s">
        <v>139</v>
      </c>
      <c r="C30" s="8">
        <v>2.5</v>
      </c>
      <c r="D30" s="8">
        <v>13.071428571428571</v>
      </c>
      <c r="E30" s="4">
        <v>22</v>
      </c>
      <c r="H30" s="4"/>
      <c r="I30" s="4"/>
      <c r="J30" s="4"/>
      <c r="K30" s="4"/>
      <c r="L30" s="4"/>
      <c r="M30" s="4"/>
      <c r="N30" s="4"/>
    </row>
    <row r="31" spans="1:14" x14ac:dyDescent="0.25">
      <c r="A31" s="4" t="s">
        <v>0</v>
      </c>
      <c r="B31" s="4" t="s">
        <v>122</v>
      </c>
      <c r="C31" s="8">
        <v>7.5</v>
      </c>
      <c r="D31" s="8">
        <v>17</v>
      </c>
      <c r="E31" s="4">
        <v>30</v>
      </c>
      <c r="H31" s="4"/>
      <c r="I31" s="4"/>
      <c r="J31" s="4"/>
      <c r="K31" s="4"/>
      <c r="L31" s="4"/>
      <c r="M31" s="4"/>
      <c r="N31" s="4"/>
    </row>
    <row r="32" spans="1:14" x14ac:dyDescent="0.25">
      <c r="A32" s="4" t="s">
        <v>2</v>
      </c>
      <c r="B32" s="4" t="s">
        <v>140</v>
      </c>
      <c r="C32" s="8">
        <v>12</v>
      </c>
      <c r="D32" s="8">
        <v>18</v>
      </c>
      <c r="E32" s="4">
        <v>22</v>
      </c>
      <c r="H32" s="4"/>
      <c r="I32" s="4"/>
      <c r="J32" s="4"/>
      <c r="K32" s="4"/>
      <c r="L32" s="4"/>
      <c r="M32" s="4"/>
      <c r="N32" s="4"/>
    </row>
    <row r="33" spans="1:14" x14ac:dyDescent="0.25">
      <c r="A33" s="4" t="s">
        <v>2</v>
      </c>
      <c r="B33" s="4" t="s">
        <v>141</v>
      </c>
      <c r="C33" s="8">
        <v>3</v>
      </c>
      <c r="D33" s="8">
        <v>12</v>
      </c>
      <c r="E33" s="4">
        <v>2</v>
      </c>
      <c r="H33" s="4"/>
      <c r="I33" s="4"/>
      <c r="J33" s="4"/>
      <c r="K33" s="4"/>
      <c r="L33" s="4"/>
      <c r="M33" s="4"/>
      <c r="N33" s="4"/>
    </row>
    <row r="34" spans="1:14" x14ac:dyDescent="0.25">
      <c r="A34" s="4" t="s">
        <v>4</v>
      </c>
      <c r="B34" s="4" t="s">
        <v>142</v>
      </c>
      <c r="C34" s="8">
        <v>13.133333333333333</v>
      </c>
      <c r="D34" s="8">
        <v>22</v>
      </c>
      <c r="E34" s="4">
        <v>34</v>
      </c>
      <c r="H34" s="4"/>
      <c r="I34" s="4"/>
      <c r="J34" s="4"/>
      <c r="K34" s="4"/>
      <c r="L34" s="4"/>
      <c r="M34" s="4"/>
      <c r="N34" s="4"/>
    </row>
    <row r="35" spans="1:14" x14ac:dyDescent="0.25">
      <c r="A35" s="4" t="s">
        <v>4</v>
      </c>
      <c r="B35" s="4" t="s">
        <v>143</v>
      </c>
      <c r="C35" s="8">
        <v>3</v>
      </c>
      <c r="D35" s="8">
        <v>13.133333333333333</v>
      </c>
      <c r="E35" s="4">
        <v>8</v>
      </c>
      <c r="H35" s="4"/>
      <c r="I35" s="4"/>
      <c r="J35" s="4"/>
      <c r="K35" s="4"/>
      <c r="L35" s="4"/>
      <c r="M35" s="4"/>
      <c r="N35" s="4"/>
    </row>
    <row r="36" spans="1:14" x14ac:dyDescent="0.25">
      <c r="A36" s="4" t="s">
        <v>6</v>
      </c>
      <c r="B36" s="4" t="s">
        <v>146</v>
      </c>
      <c r="C36" s="8">
        <v>5</v>
      </c>
      <c r="D36" s="8">
        <v>18</v>
      </c>
      <c r="E36" s="4">
        <v>18</v>
      </c>
      <c r="H36" s="4"/>
      <c r="I36" s="4"/>
      <c r="J36" s="4"/>
      <c r="K36" s="4"/>
      <c r="L36" s="4"/>
      <c r="M36" s="4"/>
      <c r="N36" s="4"/>
    </row>
    <row r="37" spans="1:14" x14ac:dyDescent="0.25">
      <c r="A37" s="4" t="s">
        <v>32</v>
      </c>
      <c r="B37" s="4" t="s">
        <v>154</v>
      </c>
      <c r="C37" s="8">
        <v>7</v>
      </c>
      <c r="D37" s="8">
        <v>17</v>
      </c>
      <c r="E37" s="4">
        <v>14</v>
      </c>
      <c r="H37" s="4"/>
      <c r="I37" s="4"/>
      <c r="J37" s="4"/>
      <c r="K37" s="4"/>
      <c r="L37" s="4"/>
      <c r="M37" s="4"/>
      <c r="N37" s="4"/>
    </row>
    <row r="38" spans="1:14" x14ac:dyDescent="0.25">
      <c r="H38" s="4"/>
      <c r="I38" s="4"/>
      <c r="J38" s="4"/>
      <c r="K38" s="4"/>
      <c r="L38" s="4"/>
      <c r="M38" s="4"/>
      <c r="N38" s="4"/>
    </row>
    <row r="39" spans="1:14" x14ac:dyDescent="0.25">
      <c r="H39" s="4"/>
      <c r="I39" s="4"/>
      <c r="J39" s="4"/>
      <c r="K39" s="4"/>
      <c r="L39" s="4"/>
      <c r="M39" s="4"/>
      <c r="N39" s="4"/>
    </row>
    <row r="40" spans="1:14" x14ac:dyDescent="0.25">
      <c r="H40" s="4"/>
      <c r="I40" s="4"/>
      <c r="J40" s="4"/>
      <c r="K40" s="4"/>
      <c r="L40" s="4"/>
      <c r="M40" s="4"/>
      <c r="N40" s="4"/>
    </row>
    <row r="41" spans="1:14" x14ac:dyDescent="0.25">
      <c r="H41" s="4"/>
      <c r="I41" s="4"/>
      <c r="J41" s="4"/>
      <c r="K41" s="4"/>
      <c r="L41" s="4"/>
      <c r="M41" s="4"/>
      <c r="N41" s="4"/>
    </row>
    <row r="42" spans="1:14" x14ac:dyDescent="0.25">
      <c r="H42" s="4"/>
      <c r="I42" s="4"/>
      <c r="J42" s="4"/>
      <c r="K42" s="4"/>
      <c r="L42" s="4"/>
      <c r="M42" s="4"/>
      <c r="N42" s="4"/>
    </row>
    <row r="43" spans="1:14" x14ac:dyDescent="0.25">
      <c r="H43" s="4"/>
      <c r="I43" s="4"/>
      <c r="J43" s="4"/>
      <c r="K43" s="4"/>
      <c r="L43" s="4"/>
      <c r="M43" s="4"/>
      <c r="N43" s="4"/>
    </row>
    <row r="44" spans="1:14" x14ac:dyDescent="0.25">
      <c r="H44" s="4"/>
      <c r="I44" s="4"/>
      <c r="J44" s="4"/>
      <c r="K44" s="4"/>
      <c r="L44" s="4"/>
      <c r="M44" s="4"/>
      <c r="N44" s="4"/>
    </row>
    <row r="45" spans="1:14" x14ac:dyDescent="0.25">
      <c r="H45" s="4"/>
      <c r="I45" s="4"/>
      <c r="J45" s="4"/>
      <c r="K45" s="4"/>
      <c r="L45" s="4"/>
      <c r="M45" s="4"/>
      <c r="N45" s="4"/>
    </row>
    <row r="46" spans="1:14" x14ac:dyDescent="0.25">
      <c r="H46" s="4"/>
      <c r="I46" s="4"/>
      <c r="J46" s="4"/>
      <c r="K46" s="4"/>
      <c r="L46" s="4"/>
      <c r="M46" s="4"/>
      <c r="N46" s="4"/>
    </row>
    <row r="47" spans="1:14" x14ac:dyDescent="0.25">
      <c r="H47" s="4"/>
      <c r="I47" s="4"/>
      <c r="J47" s="4"/>
      <c r="K47" s="4"/>
    </row>
    <row r="48" spans="1:14" x14ac:dyDescent="0.25">
      <c r="H48" s="4"/>
      <c r="I48" s="4"/>
      <c r="J48" s="4"/>
      <c r="K48" s="4"/>
    </row>
  </sheetData>
  <phoneticPr fontId="1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3755-71A1-4898-96C7-4BFFC5198AE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Collars</vt:lpstr>
      <vt:lpstr>Driller_Notes</vt:lpstr>
      <vt:lpstr>Logging</vt:lpstr>
      <vt:lpstr>Sample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2021-01-18T13:57:27Z</cp:lastPrinted>
  <dcterms:created xsi:type="dcterms:W3CDTF">2020-05-31T15:15:28Z</dcterms:created>
  <dcterms:modified xsi:type="dcterms:W3CDTF">2021-01-30T01:16:00Z</dcterms:modified>
</cp:coreProperties>
</file>