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ordet\Documents\PROJECTS\PUBLICATIONS\East Laberge Bulletin_2018\Appendices\Appendix C_Geochem\C4_QAQC\"/>
    </mc:Choice>
  </mc:AlternateContent>
  <bookViews>
    <workbookView xWindow="0" yWindow="120" windowWidth="5805" windowHeight="6135" tabRatio="784"/>
  </bookViews>
  <sheets>
    <sheet name="Standards" sheetId="16" r:id="rId1"/>
    <sheet name="Duplicates" sheetId="4" r:id="rId2"/>
    <sheet name="Duplicates data" sheetId="17" r:id="rId3"/>
    <sheet name="Lab Standards" sheetId="6" r:id="rId4"/>
  </sheets>
  <calcPr calcId="162913"/>
</workbook>
</file>

<file path=xl/calcChain.xml><?xml version="1.0" encoding="utf-8"?>
<calcChain xmlns="http://schemas.openxmlformats.org/spreadsheetml/2006/main">
  <c r="B27" i="4" l="1"/>
  <c r="B26" i="4"/>
  <c r="B25" i="4"/>
  <c r="BI35" i="16"/>
  <c r="BQ36" i="16"/>
  <c r="BQ37" i="16"/>
  <c r="BQ38" i="16"/>
  <c r="BQ39" i="16"/>
  <c r="BQ40" i="16"/>
  <c r="BQ35" i="16"/>
  <c r="BJ36" i="16"/>
  <c r="BJ37" i="16"/>
  <c r="BL37" i="16" s="1"/>
  <c r="BJ38" i="16"/>
  <c r="BL38" i="16" s="1"/>
  <c r="BP38" i="16" s="1"/>
  <c r="BJ39" i="16"/>
  <c r="BJ40" i="16"/>
  <c r="BJ35" i="16"/>
  <c r="BI36" i="16"/>
  <c r="BI37" i="16"/>
  <c r="BI38" i="16"/>
  <c r="BI39" i="16"/>
  <c r="BI40" i="16"/>
  <c r="BL40" i="16"/>
  <c r="BN40" i="16" s="1"/>
  <c r="BL39" i="16"/>
  <c r="BN39" i="16" s="1"/>
  <c r="BL36" i="16"/>
  <c r="BN36" i="16" s="1"/>
  <c r="BP36" i="16"/>
  <c r="BL35" i="16"/>
  <c r="C36" i="16"/>
  <c r="C34" i="16"/>
  <c r="C33" i="16"/>
  <c r="C32" i="16"/>
  <c r="C35" i="16" s="1"/>
  <c r="BQ21" i="16"/>
  <c r="BK21" i="16"/>
  <c r="BO21" i="16" s="1"/>
  <c r="BJ22" i="16"/>
  <c r="BJ23" i="16"/>
  <c r="BJ24" i="16"/>
  <c r="BL24" i="16" s="1"/>
  <c r="BP24" i="16" s="1"/>
  <c r="BJ25" i="16"/>
  <c r="BJ26" i="16"/>
  <c r="BJ21" i="16"/>
  <c r="BL21" i="16" s="1"/>
  <c r="BP21" i="16" s="1"/>
  <c r="BI22" i="16"/>
  <c r="BI23" i="16"/>
  <c r="BI24" i="16"/>
  <c r="BI25" i="16"/>
  <c r="BI26" i="16"/>
  <c r="BI21" i="16"/>
  <c r="BL26" i="16"/>
  <c r="BP26" i="16" s="1"/>
  <c r="BL25" i="16"/>
  <c r="BN25" i="16" s="1"/>
  <c r="BL23" i="16"/>
  <c r="BL22" i="16"/>
  <c r="BN22" i="16" s="1"/>
  <c r="C29" i="16"/>
  <c r="C27" i="16"/>
  <c r="C26" i="16"/>
  <c r="C25" i="16"/>
  <c r="C28" i="16" s="1"/>
  <c r="C22" i="16"/>
  <c r="BO8" i="16"/>
  <c r="BO9" i="16"/>
  <c r="BO10" i="16"/>
  <c r="BO11" i="16"/>
  <c r="BO12" i="16"/>
  <c r="BO7" i="16"/>
  <c r="BM8" i="16"/>
  <c r="BN8" i="16"/>
  <c r="BP8" i="16"/>
  <c r="BM9" i="16"/>
  <c r="BN9" i="16"/>
  <c r="BP9" i="16"/>
  <c r="BM10" i="16"/>
  <c r="BN10" i="16"/>
  <c r="BP10" i="16"/>
  <c r="BM11" i="16"/>
  <c r="BN11" i="16"/>
  <c r="BP11" i="16"/>
  <c r="BM12" i="16"/>
  <c r="BN12" i="16"/>
  <c r="BP12" i="16"/>
  <c r="BP7" i="16"/>
  <c r="BN7" i="16"/>
  <c r="BM7" i="16"/>
  <c r="BL8" i="16"/>
  <c r="BL9" i="16"/>
  <c r="BL10" i="16"/>
  <c r="BL11" i="16"/>
  <c r="BL12" i="16"/>
  <c r="BL7" i="16"/>
  <c r="BK8" i="16"/>
  <c r="BK9" i="16"/>
  <c r="BK10" i="16"/>
  <c r="BK11" i="16"/>
  <c r="BK12" i="16"/>
  <c r="BK7" i="16"/>
  <c r="BJ8" i="16"/>
  <c r="BJ9" i="16"/>
  <c r="BJ10" i="16"/>
  <c r="BJ11" i="16"/>
  <c r="BJ12" i="16"/>
  <c r="BJ7" i="16"/>
  <c r="BI8" i="16"/>
  <c r="BI9" i="16"/>
  <c r="BI10" i="16"/>
  <c r="BI11" i="16"/>
  <c r="BI12" i="16"/>
  <c r="BI7" i="16"/>
  <c r="C18" i="16"/>
  <c r="BP40" i="16" l="1"/>
  <c r="BM21" i="16"/>
  <c r="BN21" i="16"/>
  <c r="BN38" i="16"/>
  <c r="BN37" i="16"/>
  <c r="BP35" i="16"/>
  <c r="BN35" i="16"/>
  <c r="BP37" i="16"/>
  <c r="BP39" i="16"/>
  <c r="BK39" i="16"/>
  <c r="BO39" i="16" s="1"/>
  <c r="BM39" i="16"/>
  <c r="BK35" i="16"/>
  <c r="BO35" i="16" s="1"/>
  <c r="BK36" i="16"/>
  <c r="BO36" i="16" s="1"/>
  <c r="BK37" i="16"/>
  <c r="BO37" i="16" s="1"/>
  <c r="BK38" i="16"/>
  <c r="BO38" i="16" s="1"/>
  <c r="BK40" i="16"/>
  <c r="BO40" i="16" s="1"/>
  <c r="BP22" i="16"/>
  <c r="BN26" i="16"/>
  <c r="BN24" i="16"/>
  <c r="BN23" i="16"/>
  <c r="BP23" i="16"/>
  <c r="BP25" i="16"/>
  <c r="BK25" i="16"/>
  <c r="BO25" i="16" s="1"/>
  <c r="BK22" i="16"/>
  <c r="BO22" i="16" s="1"/>
  <c r="BK23" i="16"/>
  <c r="BO23" i="16" s="1"/>
  <c r="BK24" i="16"/>
  <c r="BO24" i="16" s="1"/>
  <c r="BK26" i="16"/>
  <c r="BO26" i="16" s="1"/>
  <c r="C21" i="16"/>
  <c r="C20" i="16"/>
  <c r="C19" i="16"/>
  <c r="BM35" i="16" l="1"/>
  <c r="BM40" i="16"/>
  <c r="BM36" i="16"/>
  <c r="BM38" i="16"/>
  <c r="BM37" i="16"/>
  <c r="BM23" i="16"/>
  <c r="BM22" i="16"/>
  <c r="BM25" i="16"/>
  <c r="BM26" i="16"/>
  <c r="BM24" i="16"/>
</calcChain>
</file>

<file path=xl/sharedStrings.xml><?xml version="1.0" encoding="utf-8"?>
<sst xmlns="http://schemas.openxmlformats.org/spreadsheetml/2006/main" count="1811" uniqueCount="487">
  <si>
    <t>&lt;0.5</t>
  </si>
  <si>
    <t>&lt;0.01</t>
  </si>
  <si>
    <t>&lt;0.1</t>
  </si>
  <si>
    <t>&lt;0.02</t>
  </si>
  <si>
    <t>Se_ppm</t>
  </si>
  <si>
    <t>Tl_ppm</t>
  </si>
  <si>
    <t>Hg_ppm</t>
  </si>
  <si>
    <t>Au_ppm</t>
  </si>
  <si>
    <t>Ag_ppm</t>
  </si>
  <si>
    <t>Bi_ppm</t>
  </si>
  <si>
    <t>Sb_ppm</t>
  </si>
  <si>
    <t>Cd_ppm</t>
  </si>
  <si>
    <t>As_ppm</t>
  </si>
  <si>
    <t>Ni_ppm</t>
  </si>
  <si>
    <t>Zn_ppm</t>
  </si>
  <si>
    <t>Pb_ppm</t>
  </si>
  <si>
    <t>Cu_ppm</t>
  </si>
  <si>
    <t>Mo_ppm</t>
  </si>
  <si>
    <t>TOT/S</t>
  </si>
  <si>
    <t>TOT/C</t>
  </si>
  <si>
    <t>Lu_ppm</t>
  </si>
  <si>
    <t>Yb_ppm</t>
  </si>
  <si>
    <t>Tm_ppm</t>
  </si>
  <si>
    <t>Er_ppm</t>
  </si>
  <si>
    <t>Ho_ppm</t>
  </si>
  <si>
    <t>Dy_ppm</t>
  </si>
  <si>
    <t>Tb_ppm</t>
  </si>
  <si>
    <t>Gd_ppm</t>
  </si>
  <si>
    <t>Eu_ppm</t>
  </si>
  <si>
    <t>Sm_ppm</t>
  </si>
  <si>
    <t>Nd_ppm</t>
  </si>
  <si>
    <t>Pr_ppm</t>
  </si>
  <si>
    <t>Ce_ppm</t>
  </si>
  <si>
    <t>La_ppm</t>
  </si>
  <si>
    <t>Y_ppm</t>
  </si>
  <si>
    <t>Zr_ppm</t>
  </si>
  <si>
    <t>W_ppm</t>
  </si>
  <si>
    <t>V_ppm</t>
  </si>
  <si>
    <t>U_ppm</t>
  </si>
  <si>
    <t>Th_ppm</t>
  </si>
  <si>
    <t>Ta_ppm</t>
  </si>
  <si>
    <t>Sr_ppm</t>
  </si>
  <si>
    <t>Sn_ppm</t>
  </si>
  <si>
    <t>Rb_ppm</t>
  </si>
  <si>
    <t>Hf_ppm</t>
  </si>
  <si>
    <t>Ga_ppm</t>
  </si>
  <si>
    <t>Cs_ppm</t>
  </si>
  <si>
    <t>Co_ppm</t>
  </si>
  <si>
    <t>Be_ppm</t>
  </si>
  <si>
    <t>Ba_ppm</t>
  </si>
  <si>
    <t>Sum</t>
  </si>
  <si>
    <t>LOI</t>
  </si>
  <si>
    <t>Sc_ppm</t>
  </si>
  <si>
    <t>Cr2O3_pct</t>
  </si>
  <si>
    <t>MnO_pct</t>
  </si>
  <si>
    <t>P2O5_pct</t>
  </si>
  <si>
    <t>TiO2_pct</t>
  </si>
  <si>
    <t>K2O_pct</t>
  </si>
  <si>
    <t>Na2O_pct</t>
  </si>
  <si>
    <t>CaO_pct</t>
  </si>
  <si>
    <t>MgO_pct</t>
  </si>
  <si>
    <t>Fe2O3_pct</t>
  </si>
  <si>
    <t>Al2O3_pct</t>
  </si>
  <si>
    <t>SiO2_pct</t>
  </si>
  <si>
    <t>Wgt</t>
  </si>
  <si>
    <t>SampleType</t>
  </si>
  <si>
    <t>Prep Wash</t>
  </si>
  <si>
    <t>BLK</t>
  </si>
  <si>
    <t>STD</t>
  </si>
  <si>
    <t>Reference Materials (lab standards)</t>
  </si>
  <si>
    <t>Rock</t>
  </si>
  <si>
    <t>MgO</t>
  </si>
  <si>
    <t>Total</t>
  </si>
  <si>
    <t>Ag</t>
  </si>
  <si>
    <t>As</t>
  </si>
  <si>
    <t>Ba</t>
  </si>
  <si>
    <t>Bi</t>
  </si>
  <si>
    <t>Ce</t>
  </si>
  <si>
    <t>Co</t>
  </si>
  <si>
    <t>Cs</t>
  </si>
  <si>
    <t>Cu</t>
  </si>
  <si>
    <t>Dy</t>
  </si>
  <si>
    <t>Er</t>
  </si>
  <si>
    <t>Eu</t>
  </si>
  <si>
    <t>Ga</t>
  </si>
  <si>
    <t>Gd</t>
  </si>
  <si>
    <t>Hf</t>
  </si>
  <si>
    <t>Ho</t>
  </si>
  <si>
    <t>La</t>
  </si>
  <si>
    <t>Lu</t>
  </si>
  <si>
    <t>Mo</t>
  </si>
  <si>
    <t>Nb</t>
  </si>
  <si>
    <t>Nd</t>
  </si>
  <si>
    <t>Ni</t>
  </si>
  <si>
    <t>Pb</t>
  </si>
  <si>
    <t>Pr</t>
  </si>
  <si>
    <t>Rb</t>
  </si>
  <si>
    <t>Sb</t>
  </si>
  <si>
    <t>Sm</t>
  </si>
  <si>
    <t>Sn</t>
  </si>
  <si>
    <t>Sr</t>
  </si>
  <si>
    <t>Ta</t>
  </si>
  <si>
    <t>Tb</t>
  </si>
  <si>
    <t>Th</t>
  </si>
  <si>
    <t>Tl</t>
  </si>
  <si>
    <t>Tm</t>
  </si>
  <si>
    <t>U</t>
  </si>
  <si>
    <t>V</t>
  </si>
  <si>
    <t>W</t>
  </si>
  <si>
    <t>Y</t>
  </si>
  <si>
    <t>Yb</t>
  </si>
  <si>
    <t>Zn</t>
  </si>
  <si>
    <t>Zr</t>
  </si>
  <si>
    <t>%</t>
  </si>
  <si>
    <t>ppm</t>
  </si>
  <si>
    <t>SAMPLES (X)</t>
  </si>
  <si>
    <t>DUPLICATES (Y)</t>
  </si>
  <si>
    <t>Duplicate Samples major elements (Rock duplicates)</t>
  </si>
  <si>
    <t>Duplicate Samples minor elements (Rock duplicates)</t>
  </si>
  <si>
    <t>Average</t>
  </si>
  <si>
    <t>SiO2</t>
  </si>
  <si>
    <t>Al2O3</t>
  </si>
  <si>
    <t>CaO</t>
  </si>
  <si>
    <t>Na2O</t>
  </si>
  <si>
    <t>K2O</t>
  </si>
  <si>
    <t>TiO2</t>
  </si>
  <si>
    <t>P2O5</t>
  </si>
  <si>
    <t>MnO</t>
  </si>
  <si>
    <t>Sc</t>
  </si>
  <si>
    <t>Be</t>
  </si>
  <si>
    <t>Primary Samples (X)</t>
  </si>
  <si>
    <t>Field duplicates (Y)</t>
  </si>
  <si>
    <t>Correlation coefficients</t>
  </si>
  <si>
    <t>15-EB-178-1</t>
  </si>
  <si>
    <t>15-EB-178-1-B</t>
  </si>
  <si>
    <t>15-EB-564-1</t>
  </si>
  <si>
    <t>15-EB-564-1-B</t>
  </si>
  <si>
    <t>15-EB-178-1 Orig</t>
  </si>
  <si>
    <t>15-EB-178-1 Dup</t>
  </si>
  <si>
    <t xml:space="preserve">16EB-006-1 </t>
  </si>
  <si>
    <t xml:space="preserve">16EB-006-1-B </t>
  </si>
  <si>
    <t xml:space="preserve">16EB-345 </t>
  </si>
  <si>
    <t xml:space="preserve">16EB-345-1-B </t>
  </si>
  <si>
    <t xml:space="preserve">16EB-076-2 Orig </t>
  </si>
  <si>
    <t xml:space="preserve">16EB-076-2 Dup </t>
  </si>
  <si>
    <t>Report Number: A15-09329</t>
  </si>
  <si>
    <t>Analyte Symbol</t>
  </si>
  <si>
    <t>Fe2O3(T)</t>
  </si>
  <si>
    <t>Cr</t>
  </si>
  <si>
    <t>Ge</t>
  </si>
  <si>
    <t>In</t>
  </si>
  <si>
    <t>Unit Symbol</t>
  </si>
  <si>
    <t>Detection Limit</t>
  </si>
  <si>
    <t>Analysis Method</t>
  </si>
  <si>
    <t>FUS-ICP</t>
  </si>
  <si>
    <t>FUS-MS</t>
  </si>
  <si>
    <t>&lt; 1</t>
  </si>
  <si>
    <t>&lt; 5</t>
  </si>
  <si>
    <t>&lt; 0.2</t>
  </si>
  <si>
    <t>&lt; 2</t>
  </si>
  <si>
    <t>&lt; 0.5</t>
  </si>
  <si>
    <t>&lt; 0.1</t>
  </si>
  <si>
    <t>&lt; 20</t>
  </si>
  <si>
    <t>&lt; 10</t>
  </si>
  <si>
    <t>&gt; 100</t>
  </si>
  <si>
    <t>Report Number: A16-10166</t>
  </si>
  <si>
    <t xml:space="preserve">NIST 694 Meas </t>
  </si>
  <si>
    <t xml:space="preserve">NIST 694 Cert </t>
  </si>
  <si>
    <t xml:space="preserve">DNC-1 Meas </t>
  </si>
  <si>
    <t xml:space="preserve">DNC-1 Cert </t>
  </si>
  <si>
    <t xml:space="preserve">GBW 07113 Meas </t>
  </si>
  <si>
    <t xml:space="preserve">GBW 07113 Cert </t>
  </si>
  <si>
    <t xml:space="preserve">LKSD-3 Meas </t>
  </si>
  <si>
    <t xml:space="preserve">LKSD-3 Cert </t>
  </si>
  <si>
    <t xml:space="preserve">TDB-1 Meas </t>
  </si>
  <si>
    <t xml:space="preserve">TDB-1 Cert </t>
  </si>
  <si>
    <t xml:space="preserve">W-2a Meas </t>
  </si>
  <si>
    <t xml:space="preserve">W-2a Cert </t>
  </si>
  <si>
    <t xml:space="preserve">SY-4 Meas </t>
  </si>
  <si>
    <t xml:space="preserve">SY-4 Cert </t>
  </si>
  <si>
    <t xml:space="preserve">CTA-AC-1 Meas </t>
  </si>
  <si>
    <t xml:space="preserve">CTA-AC-1 Cert </t>
  </si>
  <si>
    <t xml:space="preserve">BIR-1a Meas </t>
  </si>
  <si>
    <t xml:space="preserve">BIR-1a Cert </t>
  </si>
  <si>
    <t xml:space="preserve">NCS DC86312 Meas </t>
  </si>
  <si>
    <t xml:space="preserve">NCS DC86312 Cert </t>
  </si>
  <si>
    <t xml:space="preserve">NCS DC70009 (GBW07241) Meas </t>
  </si>
  <si>
    <t xml:space="preserve">NCS DC70009 (GBW07241) Cert </t>
  </si>
  <si>
    <t xml:space="preserve">OREAS 100a (Fusion) Meas </t>
  </si>
  <si>
    <t xml:space="preserve">OREAS 100a (Fusion) Cert </t>
  </si>
  <si>
    <t xml:space="preserve">OREAS 101a (Fusion) Meas </t>
  </si>
  <si>
    <t xml:space="preserve">OREAS 101a (Fusion) Cert </t>
  </si>
  <si>
    <t xml:space="preserve">OREAS 101b (Fusion) Meas </t>
  </si>
  <si>
    <t xml:space="preserve">OREAS 101b (Fusion) Cert </t>
  </si>
  <si>
    <t xml:space="preserve">JR-1 Meas </t>
  </si>
  <si>
    <t xml:space="preserve">JR-1 Cert </t>
  </si>
  <si>
    <t xml:space="preserve">     47.15</t>
  </si>
  <si>
    <t xml:space="preserve">     18.34</t>
  </si>
  <si>
    <t xml:space="preserve">      9.97</t>
  </si>
  <si>
    <t xml:space="preserve">     0.150</t>
  </si>
  <si>
    <t xml:space="preserve">     10.13</t>
  </si>
  <si>
    <t xml:space="preserve">     11.49</t>
  </si>
  <si>
    <t xml:space="preserve">     1.890</t>
  </si>
  <si>
    <t xml:space="preserve">     0.234</t>
  </si>
  <si>
    <t xml:space="preserve">     0.480</t>
  </si>
  <si>
    <t xml:space="preserve">     0.070</t>
  </si>
  <si>
    <t xml:space="preserve">        31</t>
  </si>
  <si>
    <t xml:space="preserve">       270</t>
  </si>
  <si>
    <t xml:space="preserve">        57</t>
  </si>
  <si>
    <t xml:space="preserve">       247</t>
  </si>
  <si>
    <t xml:space="preserve">       100</t>
  </si>
  <si>
    <t xml:space="preserve">        70</t>
  </si>
  <si>
    <t xml:space="preserve">        15</t>
  </si>
  <si>
    <t xml:space="preserve">     144.0</t>
  </si>
  <si>
    <t xml:space="preserve">       118</t>
  </si>
  <si>
    <t xml:space="preserve">       3.6</t>
  </si>
  <si>
    <t xml:space="preserve">      5.20</t>
  </si>
  <si>
    <t xml:space="preserve">      0.59</t>
  </si>
  <si>
    <t xml:space="preserve">       2.0</t>
  </si>
  <si>
    <t xml:space="preserve">       6.3</t>
  </si>
  <si>
    <t xml:space="preserve">       251</t>
  </si>
  <si>
    <t xml:space="preserve">        92</t>
  </si>
  <si>
    <t xml:space="preserve">       323</t>
  </si>
  <si>
    <t xml:space="preserve">       155</t>
  </si>
  <si>
    <t xml:space="preserve">        36</t>
  </si>
  <si>
    <t xml:space="preserve">        17</t>
  </si>
  <si>
    <t xml:space="preserve">        41</t>
  </si>
  <si>
    <t xml:space="preserve">        23</t>
  </si>
  <si>
    <t xml:space="preserve">       2.1</t>
  </si>
  <si>
    <t xml:space="preserve">       3.4</t>
  </si>
  <si>
    <t xml:space="preserve">       2.7</t>
  </si>
  <si>
    <t xml:space="preserve">      49.9</t>
  </si>
  <si>
    <t xml:space="preserve">     20.69</t>
  </si>
  <si>
    <t xml:space="preserve">      6.21</t>
  </si>
  <si>
    <t xml:space="preserve">     0.108</t>
  </si>
  <si>
    <t xml:space="preserve">      0.54</t>
  </si>
  <si>
    <t xml:space="preserve">      8.05</t>
  </si>
  <si>
    <t xml:space="preserve">      7.10</t>
  </si>
  <si>
    <t xml:space="preserve">      1.66</t>
  </si>
  <si>
    <t xml:space="preserve">     0.287</t>
  </si>
  <si>
    <t xml:space="preserve">     0.131</t>
  </si>
  <si>
    <t xml:space="preserve">       1.1</t>
  </si>
  <si>
    <t xml:space="preserve">       2.6</t>
  </si>
  <si>
    <t xml:space="preserve">       8.0</t>
  </si>
  <si>
    <t xml:space="preserve">      1191</t>
  </si>
  <si>
    <t xml:space="preserve">       517</t>
  </si>
  <si>
    <t xml:space="preserve">       340</t>
  </si>
  <si>
    <t>&gt; 2000</t>
  </si>
  <si>
    <t>&gt; 3000</t>
  </si>
  <si>
    <t xml:space="preserve">      38.0</t>
  </si>
  <si>
    <t xml:space="preserve">       272</t>
  </si>
  <si>
    <t xml:space="preserve">      2176</t>
  </si>
  <si>
    <t xml:space="preserve">      3326</t>
  </si>
  <si>
    <t xml:space="preserve">      1087</t>
  </si>
  <si>
    <t xml:space="preserve">       162</t>
  </si>
  <si>
    <t xml:space="preserve">      46.7</t>
  </si>
  <si>
    <t xml:space="preserve">       124</t>
  </si>
  <si>
    <t xml:space="preserve">      13.9</t>
  </si>
  <si>
    <t xml:space="preserve">      11.4</t>
  </si>
  <si>
    <t xml:space="preserve">      1.08</t>
  </si>
  <si>
    <t xml:space="preserve">      2.65</t>
  </si>
  <si>
    <t xml:space="preserve">     47.96</t>
  </si>
  <si>
    <t xml:space="preserve">     15.50</t>
  </si>
  <si>
    <t xml:space="preserve">     11.30</t>
  </si>
  <si>
    <t xml:space="preserve">     0.175</t>
  </si>
  <si>
    <t xml:space="preserve">     9.700</t>
  </si>
  <si>
    <t xml:space="preserve">     13.30</t>
  </si>
  <si>
    <t xml:space="preserve">      1.82</t>
  </si>
  <si>
    <t xml:space="preserve">     0.030</t>
  </si>
  <si>
    <t xml:space="preserve">      0.96</t>
  </si>
  <si>
    <t xml:space="preserve">     0.021</t>
  </si>
  <si>
    <t xml:space="preserve">        44</t>
  </si>
  <si>
    <t xml:space="preserve">      0.58</t>
  </si>
  <si>
    <t xml:space="preserve">       370</t>
  </si>
  <si>
    <t xml:space="preserve">        52</t>
  </si>
  <si>
    <t xml:space="preserve">       170</t>
  </si>
  <si>
    <t xml:space="preserve">       125</t>
  </si>
  <si>
    <t xml:space="preserve">        16</t>
  </si>
  <si>
    <t xml:space="preserve">       110</t>
  </si>
  <si>
    <t xml:space="preserve">         6</t>
  </si>
  <si>
    <t xml:space="preserve">       2.5</t>
  </si>
  <si>
    <t xml:space="preserve">      0.55</t>
  </si>
  <si>
    <t xml:space="preserve">       1.7</t>
  </si>
  <si>
    <t xml:space="preserve">      0.60</t>
  </si>
  <si>
    <t xml:space="preserve">       976</t>
  </si>
  <si>
    <t xml:space="preserve">      2360</t>
  </si>
  <si>
    <t xml:space="preserve">       190</t>
  </si>
  <si>
    <t xml:space="preserve">      1600</t>
  </si>
  <si>
    <t xml:space="preserve">     225.0</t>
  </si>
  <si>
    <t xml:space="preserve">      34.6</t>
  </si>
  <si>
    <t xml:space="preserve">       183</t>
  </si>
  <si>
    <t xml:space="preserve">      96.2</t>
  </si>
  <si>
    <t xml:space="preserve">      15.1</t>
  </si>
  <si>
    <t xml:space="preserve">     87.79</t>
  </si>
  <si>
    <t xml:space="preserve">     11.96</t>
  </si>
  <si>
    <t>&gt; 1000</t>
  </si>
  <si>
    <t xml:space="preserve">       3.7</t>
  </si>
  <si>
    <t xml:space="preserve">       960</t>
  </si>
  <si>
    <t xml:space="preserve">      16.5</t>
  </si>
  <si>
    <t xml:space="preserve">      11.2</t>
  </si>
  <si>
    <t xml:space="preserve">      69.9</t>
  </si>
  <si>
    <t xml:space="preserve">       500</t>
  </si>
  <si>
    <t xml:space="preserve">       128</t>
  </si>
  <si>
    <t xml:space="preserve">       1.8</t>
  </si>
  <si>
    <t xml:space="preserve">       1.3</t>
  </si>
  <si>
    <t xml:space="preserve">      1701</t>
  </si>
  <si>
    <t xml:space="preserve">       3.1</t>
  </si>
  <si>
    <t xml:space="preserve">      23.7</t>
  </si>
  <si>
    <t xml:space="preserve">      60.3</t>
  </si>
  <si>
    <t xml:space="preserve">       7.9</t>
  </si>
  <si>
    <t xml:space="preserve">      32.9</t>
  </si>
  <si>
    <t xml:space="preserve">      12.5</t>
  </si>
  <si>
    <t xml:space="preserve">      14.8</t>
  </si>
  <si>
    <t xml:space="preserve">       3.3</t>
  </si>
  <si>
    <t xml:space="preserve">      20.7</t>
  </si>
  <si>
    <t xml:space="preserve">       4.5</t>
  </si>
  <si>
    <t xml:space="preserve">      13.4</t>
  </si>
  <si>
    <t xml:space="preserve">       2.2</t>
  </si>
  <si>
    <t xml:space="preserve">      14.9</t>
  </si>
  <si>
    <t xml:space="preserve">       2.4</t>
  </si>
  <si>
    <t xml:space="preserve">      2200</t>
  </si>
  <si>
    <t xml:space="preserve">      28.3</t>
  </si>
  <si>
    <t xml:space="preserve">      18.1</t>
  </si>
  <si>
    <t xml:space="preserve">       169</t>
  </si>
  <si>
    <t xml:space="preserve">       142</t>
  </si>
  <si>
    <t xml:space="preserve">      24.1</t>
  </si>
  <si>
    <t xml:space="preserve">       260</t>
  </si>
  <si>
    <t xml:space="preserve">       463</t>
  </si>
  <si>
    <t xml:space="preserve">      47.1</t>
  </si>
  <si>
    <t xml:space="preserve">       152</t>
  </si>
  <si>
    <t xml:space="preserve">      23.6</t>
  </si>
  <si>
    <t xml:space="preserve">      3.71</t>
  </si>
  <si>
    <t xml:space="preserve">      3.80</t>
  </si>
  <si>
    <t xml:space="preserve">      23.2</t>
  </si>
  <si>
    <t xml:space="preserve">      4.81</t>
  </si>
  <si>
    <t xml:space="preserve">      2.31</t>
  </si>
  <si>
    <t xml:space="preserve">      2.26</t>
  </si>
  <si>
    <t xml:space="preserve">      51.6</t>
  </si>
  <si>
    <t xml:space="preserve">       135</t>
  </si>
  <si>
    <t xml:space="preserve">      48.8</t>
  </si>
  <si>
    <t xml:space="preserve">       434</t>
  </si>
  <si>
    <t xml:space="preserve">      21.9</t>
  </si>
  <si>
    <t xml:space="preserve">       816</t>
  </si>
  <si>
    <t xml:space="preserve">      1396</t>
  </si>
  <si>
    <t xml:space="preserve">       134</t>
  </si>
  <si>
    <t xml:space="preserve">       403</t>
  </si>
  <si>
    <t xml:space="preserve">      8.06</t>
  </si>
  <si>
    <t xml:space="preserve">      5.92</t>
  </si>
  <si>
    <t xml:space="preserve">      33.3</t>
  </si>
  <si>
    <t xml:space="preserve">      6.46</t>
  </si>
  <si>
    <t xml:space="preserve">      19.5</t>
  </si>
  <si>
    <t xml:space="preserve">      2.90</t>
  </si>
  <si>
    <t xml:space="preserve">      17.5</t>
  </si>
  <si>
    <t xml:space="preserve">      2.66</t>
  </si>
  <si>
    <t xml:space="preserve">      36.6</t>
  </si>
  <si>
    <t xml:space="preserve">       422</t>
  </si>
  <si>
    <t xml:space="preserve">        47</t>
  </si>
  <si>
    <t xml:space="preserve">       416</t>
  </si>
  <si>
    <t xml:space="preserve">       178</t>
  </si>
  <si>
    <t xml:space="preserve">      20.9</t>
  </si>
  <si>
    <t xml:space="preserve">       789</t>
  </si>
  <si>
    <t xml:space="preserve">      1331</t>
  </si>
  <si>
    <t xml:space="preserve">       127</t>
  </si>
  <si>
    <t xml:space="preserve">       378</t>
  </si>
  <si>
    <t xml:space="preserve">        48</t>
  </si>
  <si>
    <t xml:space="preserve">      7.77</t>
  </si>
  <si>
    <t xml:space="preserve">      5.37</t>
  </si>
  <si>
    <t xml:space="preserve">      32.1</t>
  </si>
  <si>
    <t xml:space="preserve">      6.34</t>
  </si>
  <si>
    <t xml:space="preserve">      18.7</t>
  </si>
  <si>
    <t xml:space="preserve">      17.6</t>
  </si>
  <si>
    <t xml:space="preserve">      2.58</t>
  </si>
  <si>
    <t xml:space="preserve">      37.1</t>
  </si>
  <si>
    <t xml:space="preserve">      0.83</t>
  </si>
  <si>
    <t xml:space="preserve">      1.67</t>
  </si>
  <si>
    <t xml:space="preserve">      30.6</t>
  </si>
  <si>
    <t xml:space="preserve">      16.1</t>
  </si>
  <si>
    <t xml:space="preserve">      1.88</t>
  </si>
  <si>
    <t xml:space="preserve">      16.3</t>
  </si>
  <si>
    <t xml:space="preserve">       257</t>
  </si>
  <si>
    <t xml:space="preserve">      45.1</t>
  </si>
  <si>
    <t xml:space="preserve">      15.2</t>
  </si>
  <si>
    <t xml:space="preserve">      3.25</t>
  </si>
  <si>
    <t xml:space="preserve">     0.028</t>
  </si>
  <si>
    <t xml:space="preserve">      2.86</t>
  </si>
  <si>
    <t xml:space="preserve">      1.19</t>
  </si>
  <si>
    <t xml:space="preserve">      20.8</t>
  </si>
  <si>
    <t xml:space="preserve">      19.7</t>
  </si>
  <si>
    <t xml:space="preserve">      47.2</t>
  </si>
  <si>
    <t xml:space="preserve">      5.58</t>
  </si>
  <si>
    <t xml:space="preserve">      23.3</t>
  </si>
  <si>
    <t xml:space="preserve">      6.03</t>
  </si>
  <si>
    <t xml:space="preserve">      0.30</t>
  </si>
  <si>
    <t xml:space="preserve">      1.01</t>
  </si>
  <si>
    <t xml:space="preserve">      0.67</t>
  </si>
  <si>
    <t xml:space="preserve">      4.55</t>
  </si>
  <si>
    <t xml:space="preserve">      0.71</t>
  </si>
  <si>
    <t xml:space="preserve">      4.51</t>
  </si>
  <si>
    <t xml:space="preserve">      1.86</t>
  </si>
  <si>
    <t xml:space="preserve">      1.56</t>
  </si>
  <si>
    <t xml:space="preserve">      19.3</t>
  </si>
  <si>
    <t xml:space="preserve">      26.7</t>
  </si>
  <si>
    <t xml:space="preserve">      8.88</t>
  </si>
  <si>
    <t>NIST 694 Meas</t>
  </si>
  <si>
    <t>NIST 694 Cert</t>
  </si>
  <si>
    <t>DNC-1 Meas</t>
  </si>
  <si>
    <t>DNC-1 Cert</t>
  </si>
  <si>
    <t>GBW 07113 Meas</t>
  </si>
  <si>
    <t>GBW 07113 Cert</t>
  </si>
  <si>
    <t>LKSD-3 Meas</t>
  </si>
  <si>
    <t>LKSD-3 Cert</t>
  </si>
  <si>
    <t>TDB-1 Meas</t>
  </si>
  <si>
    <t>TDB-1 Cert</t>
  </si>
  <si>
    <t>W-2a Meas</t>
  </si>
  <si>
    <t>W-2a Cert</t>
  </si>
  <si>
    <t>DTS-2b Meas</t>
  </si>
  <si>
    <t>DTS-2b Cert</t>
  </si>
  <si>
    <t>SY-4 Meas</t>
  </si>
  <si>
    <t>SY-4 Cert</t>
  </si>
  <si>
    <t>CTA-AC-1 Meas</t>
  </si>
  <si>
    <t>CTA-AC-1 Cert</t>
  </si>
  <si>
    <t>BIR-1a Meas</t>
  </si>
  <si>
    <t>BIR-1a Cert</t>
  </si>
  <si>
    <t>NCS DC86312 Meas</t>
  </si>
  <si>
    <t>NCS DC86312 Cert</t>
  </si>
  <si>
    <t>NCS DC70009 (GBW07241) Meas</t>
  </si>
  <si>
    <t>NCS DC70009 (GBW07241) Cert</t>
  </si>
  <si>
    <t>OREAS 100a (Fusion) Meas</t>
  </si>
  <si>
    <t>OREAS 100a (Fusion) Cert</t>
  </si>
  <si>
    <t>OREAS 101a (Fusion) Meas</t>
  </si>
  <si>
    <t>OREAS 101a (Fusion) Cert</t>
  </si>
  <si>
    <t>OREAS 101b (Fusion) Meas</t>
  </si>
  <si>
    <t>OREAS 101b (Fusion) Cert</t>
  </si>
  <si>
    <t>JR-1 Meas</t>
  </si>
  <si>
    <t>JR-1 Cert</t>
  </si>
  <si>
    <t xml:space="preserve">      18.0</t>
  </si>
  <si>
    <t>&gt; 10000</t>
  </si>
  <si>
    <t xml:space="preserve">      54.0</t>
  </si>
  <si>
    <t xml:space="preserve">      21.8</t>
  </si>
  <si>
    <t xml:space="preserve">       4.4</t>
  </si>
  <si>
    <t xml:space="preserve">      0.63</t>
  </si>
  <si>
    <t xml:space="preserve">         4</t>
  </si>
  <si>
    <t xml:space="preserve">       0.3</t>
  </si>
  <si>
    <t xml:space="preserve">      2.68</t>
  </si>
  <si>
    <t xml:space="preserve">     0.031</t>
  </si>
  <si>
    <t xml:space="preserve">      1.59</t>
  </si>
  <si>
    <t xml:space="preserve">      0.56</t>
  </si>
  <si>
    <t>Method Blank</t>
  </si>
  <si>
    <t>&lt; 0.01</t>
  </si>
  <si>
    <t>&lt; 0.001</t>
  </si>
  <si>
    <t>&lt; 30</t>
  </si>
  <si>
    <t>&lt; 0.05</t>
  </si>
  <si>
    <t>&lt; 0.005</t>
  </si>
  <si>
    <t>&lt; 0.002</t>
  </si>
  <si>
    <t>18EB-040-1</t>
  </si>
  <si>
    <t>18EB-040-X</t>
  </si>
  <si>
    <t>Report Number: A18-14175</t>
  </si>
  <si>
    <t>BCR-2</t>
  </si>
  <si>
    <t>GSP-2</t>
  </si>
  <si>
    <t>Report Number: A17-10644</t>
  </si>
  <si>
    <t xml:space="preserve">17EB-032-1X </t>
  </si>
  <si>
    <t xml:space="preserve">17EB-070-1X </t>
  </si>
  <si>
    <t>SY4</t>
  </si>
  <si>
    <t xml:space="preserve">17EB-032-1 </t>
  </si>
  <si>
    <t xml:space="preserve">17EB-070-1 </t>
  </si>
  <si>
    <t>Standard deviation</t>
  </si>
  <si>
    <t>average</t>
  </si>
  <si>
    <t>A18-14175</t>
  </si>
  <si>
    <t>A17-10644</t>
  </si>
  <si>
    <t>A15-09329</t>
  </si>
  <si>
    <t>A16-10166</t>
  </si>
  <si>
    <t>USGS</t>
  </si>
  <si>
    <t>Source</t>
  </si>
  <si>
    <t>2 stdv</t>
  </si>
  <si>
    <t>3 stdv</t>
  </si>
  <si>
    <t>stdv</t>
  </si>
  <si>
    <t>average+std2</t>
  </si>
  <si>
    <t>average+std3</t>
  </si>
  <si>
    <t>average-std2</t>
  </si>
  <si>
    <t>average-std3</t>
  </si>
  <si>
    <t>USGS recommended value</t>
  </si>
  <si>
    <t xml:space="preserve">Standard deviation 2 </t>
  </si>
  <si>
    <t xml:space="preserve">Standard deviation 3 </t>
  </si>
  <si>
    <t>BCR-2 (SiO2)</t>
  </si>
  <si>
    <t>BCR-2 (K2O)</t>
  </si>
  <si>
    <t>BCR-2 (Sr)</t>
  </si>
  <si>
    <t>NRCAN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</si>
</sst>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4" borderId="0" xfId="0" applyFill="1"/>
    <xf numFmtId="0" fontId="0" fillId="0" borderId="4" xfId="0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/>
    <xf numFmtId="0" fontId="0" fillId="0" borderId="3" xfId="0" applyFill="1" applyBorder="1"/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6" borderId="1" xfId="0" applyNumberFormat="1" applyFill="1" applyBorder="1"/>
    <xf numFmtId="0" fontId="0" fillId="4" borderId="1" xfId="0" applyFill="1" applyBorder="1"/>
    <xf numFmtId="0" fontId="0" fillId="0" borderId="0" xfId="0" applyFont="1" applyFill="1" applyAlignment="1">
      <alignment horizontal="right"/>
    </xf>
    <xf numFmtId="0" fontId="0" fillId="0" borderId="1" xfId="0" applyFont="1" applyFill="1" applyBorder="1"/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BCR-2 (SiO2)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11787204609896"/>
          <c:y val="0.14239444688703251"/>
          <c:w val="0.59935079874274977"/>
          <c:h val="0.70106852125717789"/>
        </c:manualLayout>
      </c:layout>
      <c:lineChart>
        <c:grouping val="standard"/>
        <c:varyColors val="0"/>
        <c:ser>
          <c:idx val="0"/>
          <c:order val="0"/>
          <c:tx>
            <c:v>BCR-2 (this study)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val>
            <c:numRef>
              <c:f>Standards!$C$7:$C$12</c:f>
              <c:numCache>
                <c:formatCode>General</c:formatCode>
                <c:ptCount val="6"/>
                <c:pt idx="0">
                  <c:v>54.94</c:v>
                </c:pt>
                <c:pt idx="1">
                  <c:v>54.62</c:v>
                </c:pt>
                <c:pt idx="2">
                  <c:v>54.82</c:v>
                </c:pt>
                <c:pt idx="3">
                  <c:v>54.28</c:v>
                </c:pt>
                <c:pt idx="4">
                  <c:v>54.74</c:v>
                </c:pt>
                <c:pt idx="5">
                  <c:v>53.85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762-BA69-B81555E62B86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Standards!$BI$7:$BI$12</c:f>
              <c:numCache>
                <c:formatCode>General</c:formatCode>
                <c:ptCount val="6"/>
                <c:pt idx="0">
                  <c:v>54.541666666666664</c:v>
                </c:pt>
                <c:pt idx="1">
                  <c:v>54.541666666666664</c:v>
                </c:pt>
                <c:pt idx="2">
                  <c:v>54.541666666666664</c:v>
                </c:pt>
                <c:pt idx="3">
                  <c:v>54.541666666666664</c:v>
                </c:pt>
                <c:pt idx="4">
                  <c:v>54.541666666666664</c:v>
                </c:pt>
                <c:pt idx="5">
                  <c:v>54.541666666666664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762-BA69-B81555E62B86}"/>
            </c:ext>
          </c:extLst>
        </c:ser>
        <c:ser>
          <c:idx val="6"/>
          <c:order val="2"/>
          <c:tx>
            <c:v>+2stdv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Standards!$BM$7:$BM$12</c:f>
              <c:numCache>
                <c:formatCode>General</c:formatCode>
                <c:ptCount val="6"/>
                <c:pt idx="0">
                  <c:v>55.284850508136742</c:v>
                </c:pt>
                <c:pt idx="1">
                  <c:v>55.284850508136742</c:v>
                </c:pt>
                <c:pt idx="2">
                  <c:v>55.284850508136742</c:v>
                </c:pt>
                <c:pt idx="3">
                  <c:v>55.284850508136742</c:v>
                </c:pt>
                <c:pt idx="4">
                  <c:v>55.284850508136742</c:v>
                </c:pt>
                <c:pt idx="5">
                  <c:v>55.284850508136742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D-4DBB-BFDE-9A693E4D444C}"/>
            </c:ext>
          </c:extLst>
        </c:ser>
        <c:ser>
          <c:idx val="7"/>
          <c:order val="3"/>
          <c:tx>
            <c:v>+3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Standards!$BN$7:$BN$12</c:f>
              <c:numCache>
                <c:formatCode>General</c:formatCode>
                <c:ptCount val="6"/>
                <c:pt idx="0">
                  <c:v>55.656442428871777</c:v>
                </c:pt>
                <c:pt idx="1">
                  <c:v>55.656442428871777</c:v>
                </c:pt>
                <c:pt idx="2">
                  <c:v>55.656442428871777</c:v>
                </c:pt>
                <c:pt idx="3">
                  <c:v>55.656442428871777</c:v>
                </c:pt>
                <c:pt idx="4">
                  <c:v>55.656442428871777</c:v>
                </c:pt>
                <c:pt idx="5">
                  <c:v>55.656442428871777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D-4DBB-BFDE-9A693E4D444C}"/>
            </c:ext>
          </c:extLst>
        </c:ser>
        <c:ser>
          <c:idx val="2"/>
          <c:order val="4"/>
          <c:tx>
            <c:v>-2 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Standards!$BO$7:$BO$12</c:f>
              <c:numCache>
                <c:formatCode>General</c:formatCode>
                <c:ptCount val="6"/>
                <c:pt idx="0">
                  <c:v>53.798482825196587</c:v>
                </c:pt>
                <c:pt idx="1">
                  <c:v>53.798482825196587</c:v>
                </c:pt>
                <c:pt idx="2">
                  <c:v>53.798482825196587</c:v>
                </c:pt>
                <c:pt idx="3">
                  <c:v>53.798482825196587</c:v>
                </c:pt>
                <c:pt idx="4">
                  <c:v>53.798482825196587</c:v>
                </c:pt>
                <c:pt idx="5">
                  <c:v>53.798482825196587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0D-4DBB-BFDE-9A693E4D444C}"/>
            </c:ext>
          </c:extLst>
        </c:ser>
        <c:ser>
          <c:idx val="3"/>
          <c:order val="5"/>
          <c:tx>
            <c:v>-3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Standards!$BP$7:$BP$13</c:f>
              <c:numCache>
                <c:formatCode>General</c:formatCode>
                <c:ptCount val="7"/>
                <c:pt idx="0">
                  <c:v>53.426890904461551</c:v>
                </c:pt>
                <c:pt idx="1">
                  <c:v>53.426890904461551</c:v>
                </c:pt>
                <c:pt idx="2">
                  <c:v>53.426890904461551</c:v>
                </c:pt>
                <c:pt idx="3">
                  <c:v>53.426890904461551</c:v>
                </c:pt>
                <c:pt idx="4">
                  <c:v>53.426890904461551</c:v>
                </c:pt>
                <c:pt idx="5">
                  <c:v>53.426890904461551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0D-4DBB-BFDE-9A693E4D444C}"/>
            </c:ext>
          </c:extLst>
        </c:ser>
        <c:ser>
          <c:idx val="4"/>
          <c:order val="6"/>
          <c:tx>
            <c:strRef>
              <c:f>Standards!$BQ$4</c:f>
              <c:strCache>
                <c:ptCount val="1"/>
                <c:pt idx="0">
                  <c:v>USGS recommended value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Standards!$BQ$7:$BQ$12</c:f>
              <c:numCache>
                <c:formatCode>General</c:formatCode>
                <c:ptCount val="6"/>
                <c:pt idx="0">
                  <c:v>54.1</c:v>
                </c:pt>
                <c:pt idx="1">
                  <c:v>54.1</c:v>
                </c:pt>
                <c:pt idx="2">
                  <c:v>54.1</c:v>
                </c:pt>
                <c:pt idx="3">
                  <c:v>54.1</c:v>
                </c:pt>
                <c:pt idx="4">
                  <c:v>54.1</c:v>
                </c:pt>
                <c:pt idx="5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D-4DBB-BFDE-9A693E4D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77040"/>
        <c:axId val="216067400"/>
      </c:lineChart>
      <c:catAx>
        <c:axId val="21507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Insertion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6067400"/>
        <c:crosses val="autoZero"/>
        <c:auto val="1"/>
        <c:lblAlgn val="ctr"/>
        <c:lblOffset val="100"/>
        <c:noMultiLvlLbl val="0"/>
      </c:catAx>
      <c:valAx>
        <c:axId val="216067400"/>
        <c:scaling>
          <c:orientation val="minMax"/>
          <c:max val="57"/>
          <c:min val="5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SiO2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507704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5700869852001484"/>
          <c:y val="0.36882822388318209"/>
          <c:w val="0.22902969589534297"/>
          <c:h val="0.46972977568087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BCR-2 (K2O)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11787204609896"/>
          <c:y val="0.14239444688703251"/>
          <c:w val="0.59935079874274977"/>
          <c:h val="0.70106852125717789"/>
        </c:manualLayout>
      </c:layout>
      <c:lineChart>
        <c:grouping val="standard"/>
        <c:varyColors val="0"/>
        <c:ser>
          <c:idx val="0"/>
          <c:order val="0"/>
          <c:tx>
            <c:v>BCR-2 (this study)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val>
            <c:numRef>
              <c:f>Standards!$J$7:$J$12</c:f>
              <c:numCache>
                <c:formatCode>General</c:formatCode>
                <c:ptCount val="6"/>
                <c:pt idx="0">
                  <c:v>1.67</c:v>
                </c:pt>
                <c:pt idx="1">
                  <c:v>1.65</c:v>
                </c:pt>
                <c:pt idx="2">
                  <c:v>1.76</c:v>
                </c:pt>
                <c:pt idx="3">
                  <c:v>1.74</c:v>
                </c:pt>
                <c:pt idx="4">
                  <c:v>1.76</c:v>
                </c:pt>
                <c:pt idx="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B-4442-921E-650F29B20DEF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Standards!$BI$21:$BI$26</c:f>
              <c:numCache>
                <c:formatCode>General</c:formatCode>
                <c:ptCount val="6"/>
                <c:pt idx="0">
                  <c:v>1.7300000000000002</c:v>
                </c:pt>
                <c:pt idx="1">
                  <c:v>1.7300000000000002</c:v>
                </c:pt>
                <c:pt idx="2">
                  <c:v>1.7300000000000002</c:v>
                </c:pt>
                <c:pt idx="3">
                  <c:v>1.7300000000000002</c:v>
                </c:pt>
                <c:pt idx="4">
                  <c:v>1.7300000000000002</c:v>
                </c:pt>
                <c:pt idx="5">
                  <c:v>1.7300000000000002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B-4442-921E-650F29B20DEF}"/>
            </c:ext>
          </c:extLst>
        </c:ser>
        <c:ser>
          <c:idx val="6"/>
          <c:order val="2"/>
          <c:tx>
            <c:v>+2stdv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Standards!$BM$21:$BM$26</c:f>
              <c:numCache>
                <c:formatCode>General</c:formatCode>
                <c:ptCount val="6"/>
                <c:pt idx="0">
                  <c:v>1.8358300524425839</c:v>
                </c:pt>
                <c:pt idx="1">
                  <c:v>1.8358300524425839</c:v>
                </c:pt>
                <c:pt idx="2">
                  <c:v>1.8358300524425839</c:v>
                </c:pt>
                <c:pt idx="3">
                  <c:v>1.8358300524425839</c:v>
                </c:pt>
                <c:pt idx="4">
                  <c:v>1.8358300524425839</c:v>
                </c:pt>
                <c:pt idx="5">
                  <c:v>1.8358300524425839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B-4442-921E-650F29B20DEF}"/>
            </c:ext>
          </c:extLst>
        </c:ser>
        <c:ser>
          <c:idx val="7"/>
          <c:order val="3"/>
          <c:tx>
            <c:v>+3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Standards!$BN$21:$BN$26</c:f>
              <c:numCache>
                <c:formatCode>General</c:formatCode>
                <c:ptCount val="6"/>
                <c:pt idx="0">
                  <c:v>1.8887450786638758</c:v>
                </c:pt>
                <c:pt idx="1">
                  <c:v>1.8887450786638758</c:v>
                </c:pt>
                <c:pt idx="2">
                  <c:v>1.8887450786638758</c:v>
                </c:pt>
                <c:pt idx="3">
                  <c:v>1.8887450786638758</c:v>
                </c:pt>
                <c:pt idx="4">
                  <c:v>1.8887450786638758</c:v>
                </c:pt>
                <c:pt idx="5">
                  <c:v>1.8887450786638758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4B-4442-921E-650F29B20DEF}"/>
            </c:ext>
          </c:extLst>
        </c:ser>
        <c:ser>
          <c:idx val="2"/>
          <c:order val="4"/>
          <c:tx>
            <c:v>-2 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Standards!$BO$21:$BO$26</c:f>
              <c:numCache>
                <c:formatCode>General</c:formatCode>
                <c:ptCount val="6"/>
                <c:pt idx="0">
                  <c:v>1.6241699475574165</c:v>
                </c:pt>
                <c:pt idx="1">
                  <c:v>1.6241699475574165</c:v>
                </c:pt>
                <c:pt idx="2">
                  <c:v>1.6241699475574165</c:v>
                </c:pt>
                <c:pt idx="3">
                  <c:v>1.6241699475574165</c:v>
                </c:pt>
                <c:pt idx="4">
                  <c:v>1.6241699475574165</c:v>
                </c:pt>
                <c:pt idx="5">
                  <c:v>1.6241699475574165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B-4442-921E-650F29B20DEF}"/>
            </c:ext>
          </c:extLst>
        </c:ser>
        <c:ser>
          <c:idx val="3"/>
          <c:order val="5"/>
          <c:tx>
            <c:v>-3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Standards!$BP$21:$BP$26</c:f>
              <c:numCache>
                <c:formatCode>General</c:formatCode>
                <c:ptCount val="6"/>
                <c:pt idx="0">
                  <c:v>1.5712549213361247</c:v>
                </c:pt>
                <c:pt idx="1">
                  <c:v>1.5712549213361247</c:v>
                </c:pt>
                <c:pt idx="2">
                  <c:v>1.5712549213361247</c:v>
                </c:pt>
                <c:pt idx="3">
                  <c:v>1.5712549213361247</c:v>
                </c:pt>
                <c:pt idx="4">
                  <c:v>1.5712549213361247</c:v>
                </c:pt>
                <c:pt idx="5">
                  <c:v>1.5712549213361247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4B-4442-921E-650F29B20DEF}"/>
            </c:ext>
          </c:extLst>
        </c:ser>
        <c:ser>
          <c:idx val="4"/>
          <c:order val="6"/>
          <c:tx>
            <c:strRef>
              <c:f>Standards!$BQ$4</c:f>
              <c:strCache>
                <c:ptCount val="1"/>
                <c:pt idx="0">
                  <c:v>USGS recommended value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Standards!$BQ$21:$BQ$26</c:f>
              <c:numCache>
                <c:formatCode>General</c:formatCode>
                <c:ptCount val="6"/>
                <c:pt idx="0">
                  <c:v>1.79</c:v>
                </c:pt>
                <c:pt idx="1">
                  <c:v>1.79</c:v>
                </c:pt>
                <c:pt idx="2">
                  <c:v>1.79</c:v>
                </c:pt>
                <c:pt idx="3">
                  <c:v>1.79</c:v>
                </c:pt>
                <c:pt idx="4">
                  <c:v>1.79</c:v>
                </c:pt>
                <c:pt idx="5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4B-4442-921E-650F29B2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77040"/>
        <c:axId val="216067400"/>
      </c:lineChart>
      <c:catAx>
        <c:axId val="21507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Insertion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6067400"/>
        <c:crosses val="autoZero"/>
        <c:auto val="1"/>
        <c:lblAlgn val="ctr"/>
        <c:lblOffset val="100"/>
        <c:noMultiLvlLbl val="0"/>
      </c:catAx>
      <c:valAx>
        <c:axId val="216067400"/>
        <c:scaling>
          <c:orientation val="minMax"/>
          <c:max val="2"/>
          <c:min val="1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K2O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5077040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5700869852001484"/>
          <c:y val="0.36882822388318209"/>
          <c:w val="0.22902969589534297"/>
          <c:h val="0.46972977568087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BCR-2 (Sr)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11787204609896"/>
          <c:y val="0.14239444688703251"/>
          <c:w val="0.59935079874274977"/>
          <c:h val="0.70106852125717789"/>
        </c:manualLayout>
      </c:layout>
      <c:lineChart>
        <c:grouping val="standard"/>
        <c:varyColors val="0"/>
        <c:ser>
          <c:idx val="0"/>
          <c:order val="0"/>
          <c:tx>
            <c:v>BCR-2 (this study)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val>
            <c:numRef>
              <c:f>Standards!$AA$7:$AA$12</c:f>
              <c:numCache>
                <c:formatCode>General</c:formatCode>
                <c:ptCount val="6"/>
                <c:pt idx="0">
                  <c:v>334</c:v>
                </c:pt>
                <c:pt idx="1">
                  <c:v>326</c:v>
                </c:pt>
                <c:pt idx="2">
                  <c:v>331</c:v>
                </c:pt>
                <c:pt idx="3">
                  <c:v>327</c:v>
                </c:pt>
                <c:pt idx="4">
                  <c:v>324</c:v>
                </c:pt>
                <c:pt idx="5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4-4086-A81A-BB416B0A3ABD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Standards!$BI$35:$BI$40</c:f>
              <c:numCache>
                <c:formatCode>General</c:formatCode>
                <c:ptCount val="6"/>
                <c:pt idx="0">
                  <c:v>326.66666666666669</c:v>
                </c:pt>
                <c:pt idx="1">
                  <c:v>326.66666666666669</c:v>
                </c:pt>
                <c:pt idx="2">
                  <c:v>326.66666666666669</c:v>
                </c:pt>
                <c:pt idx="3">
                  <c:v>326.66666666666669</c:v>
                </c:pt>
                <c:pt idx="4">
                  <c:v>326.66666666666669</c:v>
                </c:pt>
                <c:pt idx="5">
                  <c:v>326.66666666666669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4-4086-A81A-BB416B0A3ABD}"/>
            </c:ext>
          </c:extLst>
        </c:ser>
        <c:ser>
          <c:idx val="6"/>
          <c:order val="2"/>
          <c:tx>
            <c:v>+2stdv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Standards!$BM$35:$BM$40</c:f>
              <c:numCache>
                <c:formatCode>General</c:formatCode>
                <c:ptCount val="6"/>
                <c:pt idx="0">
                  <c:v>336.84289168164918</c:v>
                </c:pt>
                <c:pt idx="1">
                  <c:v>336.84289168164918</c:v>
                </c:pt>
                <c:pt idx="2">
                  <c:v>336.84289168164918</c:v>
                </c:pt>
                <c:pt idx="3">
                  <c:v>336.84289168164918</c:v>
                </c:pt>
                <c:pt idx="4">
                  <c:v>336.84289168164918</c:v>
                </c:pt>
                <c:pt idx="5">
                  <c:v>336.84289168164918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4-4086-A81A-BB416B0A3ABD}"/>
            </c:ext>
          </c:extLst>
        </c:ser>
        <c:ser>
          <c:idx val="7"/>
          <c:order val="3"/>
          <c:tx>
            <c:v>+3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Standards!$BN$35:$BN$40</c:f>
              <c:numCache>
                <c:formatCode>General</c:formatCode>
                <c:ptCount val="6"/>
                <c:pt idx="0">
                  <c:v>341.93100418914042</c:v>
                </c:pt>
                <c:pt idx="1">
                  <c:v>341.93100418914042</c:v>
                </c:pt>
                <c:pt idx="2">
                  <c:v>341.93100418914042</c:v>
                </c:pt>
                <c:pt idx="3">
                  <c:v>341.93100418914042</c:v>
                </c:pt>
                <c:pt idx="4">
                  <c:v>341.93100418914042</c:v>
                </c:pt>
                <c:pt idx="5">
                  <c:v>341.93100418914042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4-4086-A81A-BB416B0A3ABD}"/>
            </c:ext>
          </c:extLst>
        </c:ser>
        <c:ser>
          <c:idx val="2"/>
          <c:order val="4"/>
          <c:tx>
            <c:v>-2 stdv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Standards!$BO$35:$BO$40</c:f>
              <c:numCache>
                <c:formatCode>General</c:formatCode>
                <c:ptCount val="6"/>
                <c:pt idx="0">
                  <c:v>316.49044165168419</c:v>
                </c:pt>
                <c:pt idx="1">
                  <c:v>316.49044165168419</c:v>
                </c:pt>
                <c:pt idx="2">
                  <c:v>316.49044165168419</c:v>
                </c:pt>
                <c:pt idx="3">
                  <c:v>316.49044165168419</c:v>
                </c:pt>
                <c:pt idx="4">
                  <c:v>316.49044165168419</c:v>
                </c:pt>
                <c:pt idx="5">
                  <c:v>316.49044165168419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94-4086-A81A-BB416B0A3ABD}"/>
            </c:ext>
          </c:extLst>
        </c:ser>
        <c:ser>
          <c:idx val="3"/>
          <c:order val="5"/>
          <c:tx>
            <c:v>-3 stdv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Standards!$BP$35:$BP$40</c:f>
              <c:numCache>
                <c:formatCode>General</c:formatCode>
                <c:ptCount val="6"/>
                <c:pt idx="0">
                  <c:v>311.40232914419295</c:v>
                </c:pt>
                <c:pt idx="1">
                  <c:v>311.40232914419295</c:v>
                </c:pt>
                <c:pt idx="2">
                  <c:v>311.40232914419295</c:v>
                </c:pt>
                <c:pt idx="3">
                  <c:v>311.40232914419295</c:v>
                </c:pt>
                <c:pt idx="4">
                  <c:v>311.40232914419295</c:v>
                </c:pt>
                <c:pt idx="5">
                  <c:v>311.40232914419295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94-4086-A81A-BB416B0A3ABD}"/>
            </c:ext>
          </c:extLst>
        </c:ser>
        <c:ser>
          <c:idx val="4"/>
          <c:order val="6"/>
          <c:tx>
            <c:strRef>
              <c:f>Standards!$BQ$4</c:f>
              <c:strCache>
                <c:ptCount val="1"/>
                <c:pt idx="0">
                  <c:v>USGS recommended value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Standards!$BQ$35:$BQ$40</c:f>
              <c:numCache>
                <c:formatCode>General</c:formatCode>
                <c:ptCount val="6"/>
                <c:pt idx="0">
                  <c:v>346</c:v>
                </c:pt>
                <c:pt idx="1">
                  <c:v>346</c:v>
                </c:pt>
                <c:pt idx="2">
                  <c:v>346</c:v>
                </c:pt>
                <c:pt idx="3">
                  <c:v>346</c:v>
                </c:pt>
                <c:pt idx="4">
                  <c:v>346</c:v>
                </c:pt>
                <c:pt idx="5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94-4086-A81A-BB416B0A3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077040"/>
        <c:axId val="216067400"/>
      </c:lineChart>
      <c:catAx>
        <c:axId val="21507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Insertion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6067400"/>
        <c:crosses val="autoZero"/>
        <c:auto val="1"/>
        <c:lblAlgn val="ctr"/>
        <c:lblOffset val="100"/>
        <c:noMultiLvlLbl val="0"/>
      </c:catAx>
      <c:valAx>
        <c:axId val="216067400"/>
        <c:scaling>
          <c:orientation val="minMax"/>
          <c:max val="350"/>
          <c:min val="3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K2O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5077040"/>
        <c:crosses val="autoZero"/>
        <c:crossBetween val="between"/>
        <c:majorUnit val="10"/>
        <c:minorUnit val="1"/>
      </c:valAx>
    </c:plotArea>
    <c:legend>
      <c:legendPos val="r"/>
      <c:layout>
        <c:manualLayout>
          <c:xMode val="edge"/>
          <c:yMode val="edge"/>
          <c:x val="0.75700869852001484"/>
          <c:y val="0.36882822388318209"/>
          <c:w val="0.22902969589534297"/>
          <c:h val="0.469729775680873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Field Duplicates SiO2 (pct)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395713224832"/>
          <c:y val="0.11543134872418002"/>
          <c:w val="0.83762407668804972"/>
          <c:h val="0.64139975572360464"/>
        </c:manualLayout>
      </c:layout>
      <c:scatterChart>
        <c:scatterStyle val="lineMarker"/>
        <c:varyColors val="0"/>
        <c:ser>
          <c:idx val="8"/>
          <c:order val="0"/>
          <c:tx>
            <c:v>Sample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Duplicates!$D$3:$D$12</c:f>
              <c:numCache>
                <c:formatCode>General</c:formatCode>
                <c:ptCount val="10"/>
                <c:pt idx="0">
                  <c:v>54.06</c:v>
                </c:pt>
                <c:pt idx="1">
                  <c:v>60.21</c:v>
                </c:pt>
                <c:pt idx="2">
                  <c:v>54.22</c:v>
                </c:pt>
                <c:pt idx="3">
                  <c:v>54.15</c:v>
                </c:pt>
                <c:pt idx="4">
                  <c:v>52.21</c:v>
                </c:pt>
                <c:pt idx="5">
                  <c:v>76.81</c:v>
                </c:pt>
                <c:pt idx="6">
                  <c:v>74.349999999999994</c:v>
                </c:pt>
                <c:pt idx="7">
                  <c:v>51.94</c:v>
                </c:pt>
                <c:pt idx="8">
                  <c:v>53.75</c:v>
                </c:pt>
              </c:numCache>
            </c:numRef>
          </c:xVal>
          <c:yVal>
            <c:numRef>
              <c:f>Duplicates!$D$14:$D$22</c:f>
              <c:numCache>
                <c:formatCode>General</c:formatCode>
                <c:ptCount val="9"/>
                <c:pt idx="0">
                  <c:v>54.94</c:v>
                </c:pt>
                <c:pt idx="1">
                  <c:v>58.86</c:v>
                </c:pt>
                <c:pt idx="2">
                  <c:v>53.9</c:v>
                </c:pt>
                <c:pt idx="3">
                  <c:v>54.51</c:v>
                </c:pt>
                <c:pt idx="4">
                  <c:v>51.97</c:v>
                </c:pt>
                <c:pt idx="5">
                  <c:v>77.400000000000006</c:v>
                </c:pt>
                <c:pt idx="6">
                  <c:v>72.58</c:v>
                </c:pt>
                <c:pt idx="7">
                  <c:v>50.43</c:v>
                </c:pt>
                <c:pt idx="8">
                  <c:v>50.14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5C-4344-98EC-34C697BDF572}"/>
            </c:ext>
          </c:extLst>
        </c:ser>
        <c:ser>
          <c:idx val="9"/>
          <c:order val="1"/>
          <c:tx>
            <c:v>1:1 line</c:v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C55C-4344-98EC-34C697BDF572}"/>
            </c:ext>
          </c:extLst>
        </c:ser>
        <c:ser>
          <c:idx val="10"/>
          <c:order val="2"/>
          <c:tx>
            <c:v>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55C-4344-98EC-34C697BDF572}"/>
            </c:ext>
          </c:extLst>
        </c:ser>
        <c:ser>
          <c:idx val="11"/>
          <c:order val="3"/>
          <c:tx>
            <c:v>-10%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55C-4344-98EC-34C697BDF572}"/>
            </c:ext>
          </c:extLst>
        </c:ser>
        <c:ser>
          <c:idx val="12"/>
          <c:order val="4"/>
          <c:tx>
            <c:v>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C55C-4344-98EC-34C697BDF572}"/>
            </c:ext>
          </c:extLst>
        </c:ser>
        <c:ser>
          <c:idx val="13"/>
          <c:order val="5"/>
          <c:tx>
            <c:v>-20%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55C-4344-98EC-34C697BDF572}"/>
            </c:ext>
          </c:extLst>
        </c:ser>
        <c:ser>
          <c:idx val="14"/>
          <c:order val="6"/>
          <c:tx>
            <c:v>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C55C-4344-98EC-34C697BDF572}"/>
            </c:ext>
          </c:extLst>
        </c:ser>
        <c:ser>
          <c:idx val="15"/>
          <c:order val="7"/>
          <c:tx>
            <c:v>-30%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C55C-4344-98EC-34C697B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41000"/>
        <c:axId val="153977016"/>
      </c:scatterChart>
      <c:valAx>
        <c:axId val="214141000"/>
        <c:scaling>
          <c:orientation val="minMax"/>
          <c:max val="80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Primary Sample</a:t>
                </a:r>
                <a:r>
                  <a:rPr lang="en-US" baseline="0"/>
                  <a:t> SiO2 </a:t>
                </a:r>
                <a:r>
                  <a:rPr lang="en-US"/>
                  <a:t>(pct)</a:t>
                </a:r>
              </a:p>
            </c:rich>
          </c:tx>
          <c:layout>
            <c:manualLayout>
              <c:xMode val="edge"/>
              <c:yMode val="edge"/>
              <c:x val="0.38656825564191138"/>
              <c:y val="0.81882674566669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977016"/>
        <c:crosses val="autoZero"/>
        <c:crossBetween val="midCat"/>
      </c:valAx>
      <c:valAx>
        <c:axId val="153977016"/>
        <c:scaling>
          <c:orientation val="minMax"/>
          <c:max val="80"/>
          <c:min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Field Duplicate SiO2 (pct)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141000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440910868862815E-2"/>
          <c:y val="0.8733716899249"/>
          <c:w val="0.9530237014109737"/>
          <c:h val="0.1105927600634081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Field Duplicates K2O (%)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395713224832"/>
          <c:y val="0.11543134872418002"/>
          <c:w val="0.83762407668804972"/>
          <c:h val="0.64139975572360464"/>
        </c:manualLayout>
      </c:layout>
      <c:scatterChart>
        <c:scatterStyle val="lineMarker"/>
        <c:varyColors val="0"/>
        <c:ser>
          <c:idx val="8"/>
          <c:order val="0"/>
          <c:tx>
            <c:v>Sample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Duplicates!$J$3:$J$12</c:f>
              <c:numCache>
                <c:formatCode>General</c:formatCode>
                <c:ptCount val="10"/>
                <c:pt idx="0">
                  <c:v>0.24</c:v>
                </c:pt>
                <c:pt idx="1">
                  <c:v>0.19</c:v>
                </c:pt>
                <c:pt idx="2">
                  <c:v>0.24</c:v>
                </c:pt>
                <c:pt idx="3">
                  <c:v>0.51</c:v>
                </c:pt>
                <c:pt idx="4">
                  <c:v>0.74</c:v>
                </c:pt>
                <c:pt idx="5">
                  <c:v>0.14000000000000001</c:v>
                </c:pt>
                <c:pt idx="6">
                  <c:v>0.64</c:v>
                </c:pt>
                <c:pt idx="7">
                  <c:v>1.33</c:v>
                </c:pt>
                <c:pt idx="8">
                  <c:v>7.0000000000000007E-2</c:v>
                </c:pt>
              </c:numCache>
            </c:numRef>
          </c:xVal>
          <c:yVal>
            <c:numRef>
              <c:f>Duplicates!$J$14:$J$22</c:f>
              <c:numCache>
                <c:formatCode>General</c:formatCode>
                <c:ptCount val="9"/>
                <c:pt idx="0">
                  <c:v>0.27</c:v>
                </c:pt>
                <c:pt idx="1">
                  <c:v>0.24</c:v>
                </c:pt>
                <c:pt idx="2">
                  <c:v>0.24</c:v>
                </c:pt>
                <c:pt idx="3">
                  <c:v>0.48</c:v>
                </c:pt>
                <c:pt idx="4">
                  <c:v>1.21</c:v>
                </c:pt>
                <c:pt idx="5">
                  <c:v>0.15</c:v>
                </c:pt>
                <c:pt idx="6">
                  <c:v>0.8</c:v>
                </c:pt>
                <c:pt idx="7">
                  <c:v>1.28</c:v>
                </c:pt>
                <c:pt idx="8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63-4E6D-BF7E-26902A9942DC}"/>
            </c:ext>
          </c:extLst>
        </c:ser>
        <c:ser>
          <c:idx val="9"/>
          <c:order val="1"/>
          <c:tx>
            <c:v>1:1 line</c:v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163-4E6D-BF7E-26902A9942DC}"/>
            </c:ext>
          </c:extLst>
        </c:ser>
        <c:ser>
          <c:idx val="10"/>
          <c:order val="2"/>
          <c:tx>
            <c:v>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163-4E6D-BF7E-26902A9942DC}"/>
            </c:ext>
          </c:extLst>
        </c:ser>
        <c:ser>
          <c:idx val="11"/>
          <c:order val="3"/>
          <c:tx>
            <c:v>-10%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163-4E6D-BF7E-26902A9942DC}"/>
            </c:ext>
          </c:extLst>
        </c:ser>
        <c:ser>
          <c:idx val="12"/>
          <c:order val="4"/>
          <c:tx>
            <c:v>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3163-4E6D-BF7E-26902A9942DC}"/>
            </c:ext>
          </c:extLst>
        </c:ser>
        <c:ser>
          <c:idx val="13"/>
          <c:order val="5"/>
          <c:tx>
            <c:v>-20%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163-4E6D-BF7E-26902A9942DC}"/>
            </c:ext>
          </c:extLst>
        </c:ser>
        <c:ser>
          <c:idx val="14"/>
          <c:order val="6"/>
          <c:tx>
            <c:v>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3163-4E6D-BF7E-26902A9942DC}"/>
            </c:ext>
          </c:extLst>
        </c:ser>
        <c:ser>
          <c:idx val="15"/>
          <c:order val="7"/>
          <c:tx>
            <c:v>-30%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3163-4E6D-BF7E-26902A994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257552"/>
        <c:axId val="214259984"/>
      </c:scatterChart>
      <c:valAx>
        <c:axId val="214257552"/>
        <c:scaling>
          <c:orientation val="minMax"/>
          <c:max val="1.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Primary Sample</a:t>
                </a:r>
                <a:r>
                  <a:rPr lang="en-US" baseline="0"/>
                  <a:t> K2O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8656825564191138"/>
              <c:y val="0.81882674566669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259984"/>
        <c:crosses val="autoZero"/>
        <c:crossBetween val="midCat"/>
      </c:valAx>
      <c:valAx>
        <c:axId val="214259984"/>
        <c:scaling>
          <c:orientation val="minMax"/>
          <c:max val="1.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Field Duplicate K2O (%)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257552"/>
        <c:crosses val="autoZero"/>
        <c:crossBetween val="midCat"/>
        <c:majorUnit val="0.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440910868862815E-2"/>
          <c:y val="0.8733716899249"/>
          <c:w val="0.9530237014109737"/>
          <c:h val="0.1105927600634081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Field Duplicates Lu (ppm)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395713224832"/>
          <c:y val="0.11543134872418002"/>
          <c:w val="0.83762407668804972"/>
          <c:h val="0.64139975572360464"/>
        </c:manualLayout>
      </c:layout>
      <c:scatterChart>
        <c:scatterStyle val="lineMarker"/>
        <c:varyColors val="0"/>
        <c:ser>
          <c:idx val="8"/>
          <c:order val="0"/>
          <c:tx>
            <c:v>Sample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xVal>
            <c:numRef>
              <c:f>Duplicates!$AC$3:$AC$12</c:f>
              <c:numCache>
                <c:formatCode>General</c:formatCode>
                <c:ptCount val="10"/>
                <c:pt idx="0">
                  <c:v>0.38300000000000001</c:v>
                </c:pt>
                <c:pt idx="1">
                  <c:v>0.30499999999999999</c:v>
                </c:pt>
                <c:pt idx="2">
                  <c:v>0.39100000000000001</c:v>
                </c:pt>
                <c:pt idx="3">
                  <c:v>0.48599999999999999</c:v>
                </c:pt>
                <c:pt idx="4">
                  <c:v>0.46500000000000002</c:v>
                </c:pt>
                <c:pt idx="5">
                  <c:v>0.629</c:v>
                </c:pt>
                <c:pt idx="6">
                  <c:v>0.51300000000000001</c:v>
                </c:pt>
                <c:pt idx="7">
                  <c:v>0.27700000000000002</c:v>
                </c:pt>
                <c:pt idx="8">
                  <c:v>0.35299999999999998</c:v>
                </c:pt>
              </c:numCache>
            </c:numRef>
          </c:xVal>
          <c:yVal>
            <c:numRef>
              <c:f>Duplicates!$AC$14:$AC$22</c:f>
              <c:numCache>
                <c:formatCode>General</c:formatCode>
                <c:ptCount val="9"/>
                <c:pt idx="0">
                  <c:v>0.45200000000000001</c:v>
                </c:pt>
                <c:pt idx="1">
                  <c:v>0.34799999999999998</c:v>
                </c:pt>
                <c:pt idx="2">
                  <c:v>0.376</c:v>
                </c:pt>
                <c:pt idx="3">
                  <c:v>0.46700000000000003</c:v>
                </c:pt>
                <c:pt idx="4">
                  <c:v>0.47299999999999998</c:v>
                </c:pt>
                <c:pt idx="5">
                  <c:v>0.63700000000000001</c:v>
                </c:pt>
                <c:pt idx="6">
                  <c:v>0.56299999999999994</c:v>
                </c:pt>
                <c:pt idx="7">
                  <c:v>0.27100000000000002</c:v>
                </c:pt>
                <c:pt idx="8">
                  <c:v>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AE-46DC-A49A-F60BBD9912BA}"/>
            </c:ext>
          </c:extLst>
        </c:ser>
        <c:ser>
          <c:idx val="9"/>
          <c:order val="1"/>
          <c:tx>
            <c:v>1:1 line</c:v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6AE-46DC-A49A-F60BBD9912BA}"/>
            </c:ext>
          </c:extLst>
        </c:ser>
        <c:ser>
          <c:idx val="10"/>
          <c:order val="2"/>
          <c:tx>
            <c:v>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6AE-46DC-A49A-F60BBD9912BA}"/>
            </c:ext>
          </c:extLst>
        </c:ser>
        <c:ser>
          <c:idx val="11"/>
          <c:order val="3"/>
          <c:tx>
            <c:v>-10%</c:v>
          </c:tx>
          <c:spPr>
            <a:ln w="28575">
              <a:solidFill>
                <a:srgbClr val="FFFF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110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B6AE-46DC-A49A-F60BBD9912BA}"/>
            </c:ext>
          </c:extLst>
        </c:ser>
        <c:ser>
          <c:idx val="12"/>
          <c:order val="4"/>
          <c:tx>
            <c:v>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B6AE-46DC-A49A-F60BBD9912BA}"/>
            </c:ext>
          </c:extLst>
        </c:ser>
        <c:ser>
          <c:idx val="13"/>
          <c:order val="5"/>
          <c:tx>
            <c:v>-20%</c:v>
          </c:tx>
          <c:spPr>
            <a:ln w="28575">
              <a:solidFill>
                <a:srgbClr val="FFC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120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AE-46DC-A49A-F60BBD9912BA}"/>
            </c:ext>
          </c:extLst>
        </c:ser>
        <c:ser>
          <c:idx val="14"/>
          <c:order val="6"/>
          <c:tx>
            <c:v>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B6AE-46DC-A49A-F60BBD9912BA}"/>
            </c:ext>
          </c:extLst>
        </c:ser>
        <c:ser>
          <c:idx val="15"/>
          <c:order val="7"/>
          <c:tx>
            <c:v>-30%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1E-3</c:v>
              </c:pt>
              <c:pt idx="1">
                <c:v>130</c:v>
              </c:pt>
            </c:numLit>
          </c:xVal>
          <c:yVal>
            <c:numLit>
              <c:formatCode>General</c:formatCode>
              <c:ptCount val="2"/>
              <c:pt idx="0">
                <c:v>1E-3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B6AE-46DC-A49A-F60BBD99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33448"/>
        <c:axId val="214233440"/>
      </c:scatterChart>
      <c:valAx>
        <c:axId val="214433448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Primary Sample</a:t>
                </a:r>
                <a:r>
                  <a:rPr lang="en-US" baseline="0"/>
                  <a:t> Lu_ppm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8656825564191138"/>
              <c:y val="0.81882674566669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233440"/>
        <c:crosses val="autoZero"/>
        <c:crossBetween val="midCat"/>
      </c:valAx>
      <c:valAx>
        <c:axId val="21423344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Field Duplicate Lu (ppm)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43344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2.440910868862815E-2"/>
          <c:y val="0.8733716899249"/>
          <c:w val="0.9530237014109737"/>
          <c:h val="0.1105927600634081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409574</xdr:colOff>
      <xdr:row>1</xdr:row>
      <xdr:rowOff>6350</xdr:rowOff>
    </xdr:from>
    <xdr:to>
      <xdr:col>82</xdr:col>
      <xdr:colOff>158750</xdr:colOff>
      <xdr:row>25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70</xdr:col>
      <xdr:colOff>431800</xdr:colOff>
      <xdr:row>25</xdr:row>
      <xdr:rowOff>187325</xdr:rowOff>
    </xdr:from>
    <xdr:to>
      <xdr:col>82</xdr:col>
      <xdr:colOff>127001</xdr:colOff>
      <xdr:row>50</xdr:row>
      <xdr:rowOff>136525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70</xdr:col>
      <xdr:colOff>415925</xdr:colOff>
      <xdr:row>51</xdr:row>
      <xdr:rowOff>53975</xdr:rowOff>
    </xdr:from>
    <xdr:to>
      <xdr:col>82</xdr:col>
      <xdr:colOff>117476</xdr:colOff>
      <xdr:row>76</xdr:row>
      <xdr:rowOff>34925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118533</xdr:colOff>
      <xdr:row>0</xdr:row>
      <xdr:rowOff>127000</xdr:rowOff>
    </xdr:from>
    <xdr:to>
      <xdr:col>76</xdr:col>
      <xdr:colOff>307805</xdr:colOff>
      <xdr:row>25</xdr:row>
      <xdr:rowOff>114299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76</xdr:col>
      <xdr:colOff>423332</xdr:colOff>
      <xdr:row>0</xdr:row>
      <xdr:rowOff>127001</xdr:rowOff>
    </xdr:from>
    <xdr:to>
      <xdr:col>84</xdr:col>
      <xdr:colOff>240070</xdr:colOff>
      <xdr:row>25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84</xdr:col>
      <xdr:colOff>321733</xdr:colOff>
      <xdr:row>0</xdr:row>
      <xdr:rowOff>118534</xdr:rowOff>
    </xdr:from>
    <xdr:to>
      <xdr:col>93</xdr:col>
      <xdr:colOff>58039</xdr:colOff>
      <xdr:row>25</xdr:row>
      <xdr:rowOff>105833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42"/>
  <sheetViews>
    <sheetView tabSelected="1" zoomScale="77" zoomScaleNormal="77" workbookViewId="0">
      <selection activeCell="CE21" sqref="CE21"/>
    </sheetView>
  </sheetViews>
  <sheetFormatPr defaultRowHeight="15" x14ac:dyDescent="0.25"/>
  <cols>
    <col min="1" max="1" width="23" style="15" bestFit="1" customWidth="1"/>
    <col min="2" max="2" width="16.85546875" style="32" customWidth="1"/>
    <col min="3" max="3" width="9.140625" style="32"/>
    <col min="4" max="6" width="0" style="32" hidden="1" customWidth="1"/>
    <col min="7" max="8" width="9.140625" style="32" hidden="1" customWidth="1"/>
    <col min="9" max="9" width="0" style="32" hidden="1" customWidth="1"/>
    <col min="10" max="10" width="9.140625" style="32"/>
    <col min="11" max="23" width="0" style="32" hidden="1" customWidth="1"/>
    <col min="24" max="25" width="9.140625" style="32" hidden="1" customWidth="1"/>
    <col min="26" max="26" width="0" style="32" hidden="1" customWidth="1"/>
    <col min="27" max="27" width="9.140625" style="32"/>
    <col min="28" max="56" width="0" style="15" hidden="1" customWidth="1"/>
    <col min="57" max="58" width="9.140625" style="15" hidden="1" customWidth="1"/>
    <col min="59" max="59" width="0" style="15" hidden="1" customWidth="1"/>
    <col min="60" max="60" width="9.140625" style="15" customWidth="1"/>
    <col min="61" max="61" width="8.28515625" style="15" customWidth="1"/>
    <col min="62" max="62" width="9.140625" style="15" customWidth="1"/>
    <col min="63" max="63" width="6.140625" style="15" customWidth="1"/>
    <col min="64" max="70" width="9.140625" style="15" customWidth="1"/>
    <col min="71" max="16384" width="9.140625" style="15"/>
  </cols>
  <sheetData>
    <row r="1" spans="1:87" x14ac:dyDescent="0.25">
      <c r="A1" s="36" t="s">
        <v>146</v>
      </c>
      <c r="B1" s="37"/>
      <c r="C1" s="37" t="s">
        <v>120</v>
      </c>
      <c r="D1" s="37" t="s">
        <v>121</v>
      </c>
      <c r="E1" s="37" t="s">
        <v>147</v>
      </c>
      <c r="F1" s="37" t="s">
        <v>127</v>
      </c>
      <c r="G1" s="37" t="s">
        <v>71</v>
      </c>
      <c r="H1" s="37" t="s">
        <v>122</v>
      </c>
      <c r="I1" s="37" t="s">
        <v>123</v>
      </c>
      <c r="J1" s="37" t="s">
        <v>124</v>
      </c>
      <c r="K1" s="37" t="s">
        <v>125</v>
      </c>
      <c r="L1" s="37" t="s">
        <v>126</v>
      </c>
      <c r="M1" s="37" t="s">
        <v>51</v>
      </c>
      <c r="N1" s="37" t="s">
        <v>72</v>
      </c>
      <c r="O1" s="37" t="s">
        <v>128</v>
      </c>
      <c r="P1" s="37" t="s">
        <v>129</v>
      </c>
      <c r="Q1" s="37" t="s">
        <v>107</v>
      </c>
      <c r="R1" s="37" t="s">
        <v>148</v>
      </c>
      <c r="S1" s="37" t="s">
        <v>78</v>
      </c>
      <c r="T1" s="37" t="s">
        <v>93</v>
      </c>
      <c r="U1" s="37" t="s">
        <v>80</v>
      </c>
      <c r="V1" s="37" t="s">
        <v>111</v>
      </c>
      <c r="W1" s="37" t="s">
        <v>84</v>
      </c>
      <c r="X1" s="37" t="s">
        <v>149</v>
      </c>
      <c r="Y1" s="37" t="s">
        <v>74</v>
      </c>
      <c r="Z1" s="37" t="s">
        <v>96</v>
      </c>
      <c r="AA1" s="37" t="s">
        <v>100</v>
      </c>
      <c r="AB1" s="33" t="s">
        <v>109</v>
      </c>
      <c r="AC1" s="33" t="s">
        <v>112</v>
      </c>
      <c r="AD1" s="33" t="s">
        <v>91</v>
      </c>
      <c r="AE1" s="33" t="s">
        <v>90</v>
      </c>
      <c r="AF1" s="33" t="s">
        <v>73</v>
      </c>
      <c r="AG1" s="33" t="s">
        <v>150</v>
      </c>
      <c r="AH1" s="33" t="s">
        <v>99</v>
      </c>
      <c r="AI1" s="33" t="s">
        <v>97</v>
      </c>
      <c r="AJ1" s="33" t="s">
        <v>79</v>
      </c>
      <c r="AK1" s="33" t="s">
        <v>75</v>
      </c>
      <c r="AL1" s="33" t="s">
        <v>88</v>
      </c>
      <c r="AM1" s="33" t="s">
        <v>77</v>
      </c>
      <c r="AN1" s="33" t="s">
        <v>95</v>
      </c>
      <c r="AO1" s="33" t="s">
        <v>92</v>
      </c>
      <c r="AP1" s="33" t="s">
        <v>98</v>
      </c>
      <c r="AQ1" s="33" t="s">
        <v>83</v>
      </c>
      <c r="AR1" s="33" t="s">
        <v>85</v>
      </c>
      <c r="AS1" s="33" t="s">
        <v>102</v>
      </c>
      <c r="AT1" s="33" t="s">
        <v>81</v>
      </c>
      <c r="AU1" s="33" t="s">
        <v>87</v>
      </c>
      <c r="AV1" s="33" t="s">
        <v>82</v>
      </c>
      <c r="AW1" s="33" t="s">
        <v>105</v>
      </c>
      <c r="AX1" s="33" t="s">
        <v>110</v>
      </c>
      <c r="AY1" s="33" t="s">
        <v>89</v>
      </c>
      <c r="AZ1" s="33" t="s">
        <v>86</v>
      </c>
      <c r="BA1" s="33" t="s">
        <v>101</v>
      </c>
      <c r="BB1" s="33" t="s">
        <v>108</v>
      </c>
      <c r="BC1" s="33" t="s">
        <v>104</v>
      </c>
      <c r="BD1" s="33" t="s">
        <v>94</v>
      </c>
      <c r="BE1" s="33" t="s">
        <v>76</v>
      </c>
      <c r="BF1" s="33" t="s">
        <v>103</v>
      </c>
      <c r="BG1" s="33" t="s">
        <v>106</v>
      </c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</row>
    <row r="2" spans="1:87" x14ac:dyDescent="0.25">
      <c r="A2" s="36" t="s">
        <v>151</v>
      </c>
      <c r="B2" s="37"/>
      <c r="C2" s="37" t="s">
        <v>113</v>
      </c>
      <c r="D2" s="37" t="s">
        <v>113</v>
      </c>
      <c r="E2" s="37" t="s">
        <v>113</v>
      </c>
      <c r="F2" s="37" t="s">
        <v>113</v>
      </c>
      <c r="G2" s="37" t="s">
        <v>113</v>
      </c>
      <c r="H2" s="37" t="s">
        <v>113</v>
      </c>
      <c r="I2" s="37" t="s">
        <v>113</v>
      </c>
      <c r="J2" s="37" t="s">
        <v>113</v>
      </c>
      <c r="K2" s="37" t="s">
        <v>113</v>
      </c>
      <c r="L2" s="37" t="s">
        <v>113</v>
      </c>
      <c r="M2" s="37" t="s">
        <v>113</v>
      </c>
      <c r="N2" s="37" t="s">
        <v>113</v>
      </c>
      <c r="O2" s="37" t="s">
        <v>114</v>
      </c>
      <c r="P2" s="37" t="s">
        <v>114</v>
      </c>
      <c r="Q2" s="37" t="s">
        <v>114</v>
      </c>
      <c r="R2" s="37" t="s">
        <v>114</v>
      </c>
      <c r="S2" s="37" t="s">
        <v>114</v>
      </c>
      <c r="T2" s="37" t="s">
        <v>114</v>
      </c>
      <c r="U2" s="37" t="s">
        <v>114</v>
      </c>
      <c r="V2" s="37" t="s">
        <v>114</v>
      </c>
      <c r="W2" s="37" t="s">
        <v>114</v>
      </c>
      <c r="X2" s="37" t="s">
        <v>114</v>
      </c>
      <c r="Y2" s="37" t="s">
        <v>114</v>
      </c>
      <c r="Z2" s="37" t="s">
        <v>114</v>
      </c>
      <c r="AA2" s="37" t="s">
        <v>114</v>
      </c>
      <c r="AB2" s="33" t="s">
        <v>114</v>
      </c>
      <c r="AC2" s="33" t="s">
        <v>114</v>
      </c>
      <c r="AD2" s="33" t="s">
        <v>114</v>
      </c>
      <c r="AE2" s="33" t="s">
        <v>114</v>
      </c>
      <c r="AF2" s="33" t="s">
        <v>114</v>
      </c>
      <c r="AG2" s="33" t="s">
        <v>114</v>
      </c>
      <c r="AH2" s="33" t="s">
        <v>114</v>
      </c>
      <c r="AI2" s="33" t="s">
        <v>114</v>
      </c>
      <c r="AJ2" s="33" t="s">
        <v>114</v>
      </c>
      <c r="AK2" s="33" t="s">
        <v>114</v>
      </c>
      <c r="AL2" s="33" t="s">
        <v>114</v>
      </c>
      <c r="AM2" s="33" t="s">
        <v>114</v>
      </c>
      <c r="AN2" s="33" t="s">
        <v>114</v>
      </c>
      <c r="AO2" s="33" t="s">
        <v>114</v>
      </c>
      <c r="AP2" s="33" t="s">
        <v>114</v>
      </c>
      <c r="AQ2" s="33" t="s">
        <v>114</v>
      </c>
      <c r="AR2" s="33" t="s">
        <v>114</v>
      </c>
      <c r="AS2" s="33" t="s">
        <v>114</v>
      </c>
      <c r="AT2" s="33" t="s">
        <v>114</v>
      </c>
      <c r="AU2" s="33" t="s">
        <v>114</v>
      </c>
      <c r="AV2" s="33" t="s">
        <v>114</v>
      </c>
      <c r="AW2" s="33" t="s">
        <v>114</v>
      </c>
      <c r="AX2" s="33" t="s">
        <v>114</v>
      </c>
      <c r="AY2" s="33" t="s">
        <v>114</v>
      </c>
      <c r="AZ2" s="33" t="s">
        <v>114</v>
      </c>
      <c r="BA2" s="33" t="s">
        <v>114</v>
      </c>
      <c r="BB2" s="33" t="s">
        <v>114</v>
      </c>
      <c r="BC2" s="33" t="s">
        <v>114</v>
      </c>
      <c r="BD2" s="33" t="s">
        <v>114</v>
      </c>
      <c r="BE2" s="33" t="s">
        <v>114</v>
      </c>
      <c r="BF2" s="33" t="s">
        <v>114</v>
      </c>
      <c r="BG2" s="33" t="s">
        <v>114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</row>
    <row r="3" spans="1:87" x14ac:dyDescent="0.25">
      <c r="A3" s="36" t="s">
        <v>152</v>
      </c>
      <c r="B3" s="37"/>
      <c r="C3" s="37">
        <v>0.01</v>
      </c>
      <c r="D3" s="37">
        <v>0.01</v>
      </c>
      <c r="E3" s="37">
        <v>0.01</v>
      </c>
      <c r="F3" s="37">
        <v>1E-3</v>
      </c>
      <c r="G3" s="37">
        <v>0.01</v>
      </c>
      <c r="H3" s="37">
        <v>0.01</v>
      </c>
      <c r="I3" s="37">
        <v>0.01</v>
      </c>
      <c r="J3" s="37">
        <v>0.01</v>
      </c>
      <c r="K3" s="37">
        <v>1E-3</v>
      </c>
      <c r="L3" s="37">
        <v>0.01</v>
      </c>
      <c r="M3" s="37"/>
      <c r="N3" s="37">
        <v>0.01</v>
      </c>
      <c r="O3" s="37">
        <v>1</v>
      </c>
      <c r="P3" s="37">
        <v>1</v>
      </c>
      <c r="Q3" s="37">
        <v>5</v>
      </c>
      <c r="R3" s="37">
        <v>20</v>
      </c>
      <c r="S3" s="37">
        <v>1</v>
      </c>
      <c r="T3" s="37">
        <v>20</v>
      </c>
      <c r="U3" s="37">
        <v>10</v>
      </c>
      <c r="V3" s="37">
        <v>30</v>
      </c>
      <c r="W3" s="37">
        <v>1</v>
      </c>
      <c r="X3" s="37">
        <v>0.5</v>
      </c>
      <c r="Y3" s="37">
        <v>5</v>
      </c>
      <c r="Z3" s="37">
        <v>1</v>
      </c>
      <c r="AA3" s="37">
        <v>2</v>
      </c>
      <c r="AB3" s="33">
        <v>0.5</v>
      </c>
      <c r="AC3" s="33">
        <v>1</v>
      </c>
      <c r="AD3" s="33">
        <v>0.2</v>
      </c>
      <c r="AE3" s="33">
        <v>2</v>
      </c>
      <c r="AF3" s="33">
        <v>0.5</v>
      </c>
      <c r="AG3" s="33">
        <v>0.1</v>
      </c>
      <c r="AH3" s="33">
        <v>1</v>
      </c>
      <c r="AI3" s="33">
        <v>0.2</v>
      </c>
      <c r="AJ3" s="33">
        <v>0.1</v>
      </c>
      <c r="AK3" s="33">
        <v>2</v>
      </c>
      <c r="AL3" s="33">
        <v>0.05</v>
      </c>
      <c r="AM3" s="33">
        <v>0.05</v>
      </c>
      <c r="AN3" s="33">
        <v>0.01</v>
      </c>
      <c r="AO3" s="33">
        <v>0.05</v>
      </c>
      <c r="AP3" s="33">
        <v>0.01</v>
      </c>
      <c r="AQ3" s="33">
        <v>5.0000000000000001E-3</v>
      </c>
      <c r="AR3" s="33">
        <v>0.01</v>
      </c>
      <c r="AS3" s="33">
        <v>0.01</v>
      </c>
      <c r="AT3" s="33">
        <v>0.01</v>
      </c>
      <c r="AU3" s="33">
        <v>0.01</v>
      </c>
      <c r="AV3" s="33">
        <v>0.01</v>
      </c>
      <c r="AW3" s="33">
        <v>5.0000000000000001E-3</v>
      </c>
      <c r="AX3" s="33">
        <v>0.01</v>
      </c>
      <c r="AY3" s="33">
        <v>2E-3</v>
      </c>
      <c r="AZ3" s="33">
        <v>0.1</v>
      </c>
      <c r="BA3" s="33">
        <v>0.01</v>
      </c>
      <c r="BB3" s="33">
        <v>0.5</v>
      </c>
      <c r="BC3" s="33">
        <v>0.05</v>
      </c>
      <c r="BD3" s="33">
        <v>5</v>
      </c>
      <c r="BE3" s="33">
        <v>0.1</v>
      </c>
      <c r="BF3" s="33">
        <v>0.05</v>
      </c>
      <c r="BG3" s="33">
        <v>0.01</v>
      </c>
      <c r="BI3" s="7" t="s">
        <v>120</v>
      </c>
      <c r="BL3" s="16"/>
      <c r="BM3" s="16"/>
      <c r="BN3" s="16"/>
      <c r="BO3" s="16"/>
      <c r="BP3" s="16"/>
      <c r="BQ3" s="16"/>
      <c r="BR3" s="16"/>
      <c r="CB3" s="16"/>
      <c r="CC3" s="16"/>
      <c r="CD3" s="16"/>
      <c r="CE3" s="16"/>
      <c r="CF3" s="16"/>
      <c r="CG3" s="16"/>
      <c r="CH3" s="16"/>
      <c r="CI3" s="16"/>
    </row>
    <row r="4" spans="1:87" ht="15.75" thickBot="1" x14ac:dyDescent="0.3">
      <c r="A4" s="36" t="s">
        <v>153</v>
      </c>
      <c r="B4" s="37" t="s">
        <v>472</v>
      </c>
      <c r="C4" s="37" t="s">
        <v>154</v>
      </c>
      <c r="D4" s="37" t="s">
        <v>154</v>
      </c>
      <c r="E4" s="37" t="s">
        <v>154</v>
      </c>
      <c r="F4" s="37" t="s">
        <v>154</v>
      </c>
      <c r="G4" s="37" t="s">
        <v>154</v>
      </c>
      <c r="H4" s="37" t="s">
        <v>154</v>
      </c>
      <c r="I4" s="37" t="s">
        <v>154</v>
      </c>
      <c r="J4" s="37" t="s">
        <v>154</v>
      </c>
      <c r="K4" s="37" t="s">
        <v>154</v>
      </c>
      <c r="L4" s="37" t="s">
        <v>154</v>
      </c>
      <c r="M4" s="37" t="s">
        <v>154</v>
      </c>
      <c r="N4" s="37" t="s">
        <v>154</v>
      </c>
      <c r="O4" s="37" t="s">
        <v>154</v>
      </c>
      <c r="P4" s="37" t="s">
        <v>154</v>
      </c>
      <c r="Q4" s="37" t="s">
        <v>154</v>
      </c>
      <c r="R4" s="37" t="s">
        <v>155</v>
      </c>
      <c r="S4" s="37" t="s">
        <v>155</v>
      </c>
      <c r="T4" s="37" t="s">
        <v>155</v>
      </c>
      <c r="U4" s="37" t="s">
        <v>155</v>
      </c>
      <c r="V4" s="37" t="s">
        <v>155</v>
      </c>
      <c r="W4" s="37" t="s">
        <v>155</v>
      </c>
      <c r="X4" s="37" t="s">
        <v>155</v>
      </c>
      <c r="Y4" s="37" t="s">
        <v>155</v>
      </c>
      <c r="Z4" s="37" t="s">
        <v>155</v>
      </c>
      <c r="AA4" s="37" t="s">
        <v>154</v>
      </c>
      <c r="AB4" s="34" t="s">
        <v>155</v>
      </c>
      <c r="AC4" s="34" t="s">
        <v>154</v>
      </c>
      <c r="AD4" s="34" t="s">
        <v>155</v>
      </c>
      <c r="AE4" s="34" t="s">
        <v>155</v>
      </c>
      <c r="AF4" s="34" t="s">
        <v>155</v>
      </c>
      <c r="AG4" s="34" t="s">
        <v>155</v>
      </c>
      <c r="AH4" s="34" t="s">
        <v>155</v>
      </c>
      <c r="AI4" s="34" t="s">
        <v>155</v>
      </c>
      <c r="AJ4" s="34" t="s">
        <v>155</v>
      </c>
      <c r="AK4" s="34" t="s">
        <v>154</v>
      </c>
      <c r="AL4" s="34" t="s">
        <v>155</v>
      </c>
      <c r="AM4" s="34" t="s">
        <v>155</v>
      </c>
      <c r="AN4" s="34" t="s">
        <v>155</v>
      </c>
      <c r="AO4" s="34" t="s">
        <v>155</v>
      </c>
      <c r="AP4" s="34" t="s">
        <v>155</v>
      </c>
      <c r="AQ4" s="34" t="s">
        <v>155</v>
      </c>
      <c r="AR4" s="34" t="s">
        <v>155</v>
      </c>
      <c r="AS4" s="34" t="s">
        <v>155</v>
      </c>
      <c r="AT4" s="34" t="s">
        <v>155</v>
      </c>
      <c r="AU4" s="34" t="s">
        <v>155</v>
      </c>
      <c r="AV4" s="34" t="s">
        <v>155</v>
      </c>
      <c r="AW4" s="34" t="s">
        <v>155</v>
      </c>
      <c r="AX4" s="34" t="s">
        <v>155</v>
      </c>
      <c r="AY4" s="34" t="s">
        <v>155</v>
      </c>
      <c r="AZ4" s="34" t="s">
        <v>155</v>
      </c>
      <c r="BA4" s="34" t="s">
        <v>155</v>
      </c>
      <c r="BB4" s="34" t="s">
        <v>155</v>
      </c>
      <c r="BC4" s="34" t="s">
        <v>155</v>
      </c>
      <c r="BD4" s="34" t="s">
        <v>155</v>
      </c>
      <c r="BE4" s="34" t="s">
        <v>155</v>
      </c>
      <c r="BF4" s="34" t="s">
        <v>155</v>
      </c>
      <c r="BG4" s="34" t="s">
        <v>155</v>
      </c>
      <c r="BI4" s="42" t="s">
        <v>119</v>
      </c>
      <c r="BJ4" s="37" t="s">
        <v>475</v>
      </c>
      <c r="BK4" s="42" t="s">
        <v>473</v>
      </c>
      <c r="BL4" s="43" t="s">
        <v>474</v>
      </c>
      <c r="BM4" s="5" t="s">
        <v>476</v>
      </c>
      <c r="BN4" s="5" t="s">
        <v>477</v>
      </c>
      <c r="BO4" s="5" t="s">
        <v>478</v>
      </c>
      <c r="BP4" s="5" t="s">
        <v>479</v>
      </c>
      <c r="BQ4" s="5" t="s">
        <v>480</v>
      </c>
      <c r="BR4" s="16"/>
      <c r="CB4" s="16"/>
      <c r="CC4" s="16"/>
      <c r="CD4" s="16"/>
      <c r="CE4" s="16"/>
      <c r="CF4" s="16"/>
      <c r="CG4" s="16"/>
      <c r="CH4" s="16"/>
      <c r="CI4" s="16"/>
    </row>
    <row r="5" spans="1:87" ht="15.75" thickTop="1" x14ac:dyDescent="0.25">
      <c r="A5" s="56" t="s">
        <v>458</v>
      </c>
      <c r="B5" s="57" t="s">
        <v>467</v>
      </c>
      <c r="C5" s="57">
        <v>67.3</v>
      </c>
      <c r="D5" s="57">
        <v>14.95</v>
      </c>
      <c r="E5" s="57">
        <v>4.93</v>
      </c>
      <c r="F5" s="57">
        <v>4.5999999999999999E-2</v>
      </c>
      <c r="G5" s="57">
        <v>0.93</v>
      </c>
      <c r="H5" s="57">
        <v>2.14</v>
      </c>
      <c r="I5" s="57">
        <v>2.78</v>
      </c>
      <c r="J5" s="57">
        <v>5.41</v>
      </c>
      <c r="K5" s="57">
        <v>0.66700000000000004</v>
      </c>
      <c r="L5" s="57">
        <v>0.28999999999999998</v>
      </c>
      <c r="M5" s="57">
        <v>0.84</v>
      </c>
      <c r="N5" s="57">
        <v>100.3</v>
      </c>
      <c r="O5" s="57">
        <v>6</v>
      </c>
      <c r="P5" s="57">
        <v>1</v>
      </c>
      <c r="Q5" s="57">
        <v>51</v>
      </c>
      <c r="R5" s="57">
        <v>20</v>
      </c>
      <c r="S5" s="57">
        <v>7</v>
      </c>
      <c r="T5" s="57">
        <v>20</v>
      </c>
      <c r="U5" s="57">
        <v>50</v>
      </c>
      <c r="V5" s="57">
        <v>110</v>
      </c>
      <c r="W5" s="57">
        <v>26</v>
      </c>
      <c r="X5" s="57">
        <v>2</v>
      </c>
      <c r="Y5" s="57" t="s">
        <v>157</v>
      </c>
      <c r="Z5" s="57">
        <v>239</v>
      </c>
      <c r="AA5" s="57">
        <v>242</v>
      </c>
      <c r="AB5" s="33">
        <v>26.4</v>
      </c>
      <c r="AC5" s="33">
        <v>516</v>
      </c>
      <c r="AD5" s="33">
        <v>18.399999999999999</v>
      </c>
      <c r="AE5" s="33">
        <v>2</v>
      </c>
      <c r="AF5" s="33">
        <v>2.5</v>
      </c>
      <c r="AG5" s="33" t="s">
        <v>161</v>
      </c>
      <c r="AH5" s="33">
        <v>7</v>
      </c>
      <c r="AI5" s="33">
        <v>0.3</v>
      </c>
      <c r="AJ5" s="33">
        <v>1.1000000000000001</v>
      </c>
      <c r="AK5" s="33">
        <v>1385</v>
      </c>
      <c r="AL5" s="33">
        <v>186</v>
      </c>
      <c r="AM5" s="33">
        <v>443</v>
      </c>
      <c r="AN5" s="33">
        <v>54</v>
      </c>
      <c r="AO5" s="33">
        <v>202</v>
      </c>
      <c r="AP5" s="33">
        <v>26.2</v>
      </c>
      <c r="AQ5" s="33">
        <v>2.33</v>
      </c>
      <c r="AR5" s="33">
        <v>9.4</v>
      </c>
      <c r="AS5" s="33">
        <v>1.1000000000000001</v>
      </c>
      <c r="AT5" s="33">
        <v>5.38</v>
      </c>
      <c r="AU5" s="33">
        <v>0.99</v>
      </c>
      <c r="AV5" s="33">
        <v>2.2999999999999998</v>
      </c>
      <c r="AW5" s="33">
        <v>0.26200000000000001</v>
      </c>
      <c r="AX5" s="33">
        <v>1.61</v>
      </c>
      <c r="AY5" s="33">
        <v>0.22500000000000001</v>
      </c>
      <c r="AZ5" s="33">
        <v>12.5</v>
      </c>
      <c r="BA5" s="33">
        <v>0.83</v>
      </c>
      <c r="BB5" s="33" t="s">
        <v>160</v>
      </c>
      <c r="BC5" s="33">
        <v>1.2</v>
      </c>
      <c r="BD5" s="33">
        <v>32</v>
      </c>
      <c r="BE5" s="33" t="s">
        <v>161</v>
      </c>
      <c r="BF5" s="33">
        <v>106</v>
      </c>
      <c r="BG5" s="33">
        <v>2.5</v>
      </c>
      <c r="BI5" s="31"/>
      <c r="BJ5" s="31"/>
      <c r="BK5" s="31"/>
      <c r="BL5" s="31"/>
      <c r="BM5" s="31"/>
      <c r="BN5" s="31"/>
      <c r="BO5" s="31"/>
      <c r="BP5" s="31"/>
      <c r="BQ5" s="31"/>
    </row>
    <row r="6" spans="1:87" x14ac:dyDescent="0.25">
      <c r="A6" s="58" t="s">
        <v>462</v>
      </c>
      <c r="B6" s="59" t="s">
        <v>468</v>
      </c>
      <c r="C6" s="59">
        <v>50.57</v>
      </c>
      <c r="D6" s="59">
        <v>20.68</v>
      </c>
      <c r="E6" s="59">
        <v>6.35</v>
      </c>
      <c r="F6" s="59">
        <v>0.111</v>
      </c>
      <c r="G6" s="59">
        <v>0.51</v>
      </c>
      <c r="H6" s="59">
        <v>8.36</v>
      </c>
      <c r="I6" s="59">
        <v>6.88</v>
      </c>
      <c r="J6" s="59">
        <v>1.63</v>
      </c>
      <c r="K6" s="59">
        <v>0.29299999999999998</v>
      </c>
      <c r="L6" s="59">
        <v>0.14000000000000001</v>
      </c>
      <c r="M6" s="59">
        <v>4.29</v>
      </c>
      <c r="N6" s="59">
        <v>99.81</v>
      </c>
      <c r="O6" s="59">
        <v>2</v>
      </c>
      <c r="P6" s="59">
        <v>3</v>
      </c>
      <c r="Q6" s="59">
        <v>7</v>
      </c>
      <c r="R6" s="59" t="s">
        <v>162</v>
      </c>
      <c r="S6" s="59">
        <v>1</v>
      </c>
      <c r="T6" s="59" t="s">
        <v>162</v>
      </c>
      <c r="U6" s="59" t="s">
        <v>163</v>
      </c>
      <c r="V6" s="59">
        <v>110</v>
      </c>
      <c r="W6" s="59">
        <v>28</v>
      </c>
      <c r="X6" s="59">
        <v>1</v>
      </c>
      <c r="Y6" s="59" t="s">
        <v>157</v>
      </c>
      <c r="Z6" s="59">
        <v>52</v>
      </c>
      <c r="AA6" s="59">
        <v>1209</v>
      </c>
      <c r="AB6" s="33">
        <v>120</v>
      </c>
      <c r="AC6" s="33">
        <v>552</v>
      </c>
      <c r="AD6" s="33">
        <v>13.5</v>
      </c>
      <c r="AE6" s="33" t="s">
        <v>159</v>
      </c>
      <c r="AF6" s="33">
        <v>1.3</v>
      </c>
      <c r="AG6" s="33" t="s">
        <v>161</v>
      </c>
      <c r="AH6" s="33">
        <v>8</v>
      </c>
      <c r="AI6" s="33" t="s">
        <v>158</v>
      </c>
      <c r="AJ6" s="33">
        <v>1.4</v>
      </c>
      <c r="AK6" s="33">
        <v>352</v>
      </c>
      <c r="AL6" s="33">
        <v>60.1</v>
      </c>
      <c r="AM6" s="33">
        <v>128</v>
      </c>
      <c r="AN6" s="33">
        <v>15.3</v>
      </c>
      <c r="AO6" s="33">
        <v>58.1</v>
      </c>
      <c r="AP6" s="33">
        <v>12.7</v>
      </c>
      <c r="AQ6" s="33">
        <v>2.09</v>
      </c>
      <c r="AR6" s="33">
        <v>14.4</v>
      </c>
      <c r="AS6" s="33">
        <v>2.71</v>
      </c>
      <c r="AT6" s="33">
        <v>19</v>
      </c>
      <c r="AU6" s="33">
        <v>4.3600000000000003</v>
      </c>
      <c r="AV6" s="33">
        <v>14.4</v>
      </c>
      <c r="AW6" s="33">
        <v>2.19</v>
      </c>
      <c r="AX6" s="33">
        <v>15.5</v>
      </c>
      <c r="AY6" s="33">
        <v>2.23</v>
      </c>
      <c r="AZ6" s="33">
        <v>9.6</v>
      </c>
      <c r="BA6" s="33">
        <v>0.67</v>
      </c>
      <c r="BB6" s="33" t="s">
        <v>160</v>
      </c>
      <c r="BC6" s="33">
        <v>0.16</v>
      </c>
      <c r="BD6" s="33">
        <v>9</v>
      </c>
      <c r="BE6" s="33" t="s">
        <v>161</v>
      </c>
      <c r="BF6" s="33">
        <v>1.28</v>
      </c>
      <c r="BG6" s="33">
        <v>0.82</v>
      </c>
      <c r="BI6" s="31"/>
      <c r="BJ6" s="31"/>
      <c r="BK6" s="31"/>
      <c r="BL6" s="31"/>
      <c r="BM6" s="31"/>
      <c r="BN6" s="31"/>
      <c r="BO6" s="31"/>
      <c r="BP6" s="31"/>
      <c r="BQ6" s="31"/>
    </row>
    <row r="7" spans="1:87" x14ac:dyDescent="0.25">
      <c r="A7" s="44" t="s">
        <v>457</v>
      </c>
      <c r="B7" s="45" t="s">
        <v>469</v>
      </c>
      <c r="C7" s="45">
        <v>54.94</v>
      </c>
      <c r="D7" s="45">
        <v>12.75</v>
      </c>
      <c r="E7" s="45">
        <v>13.54</v>
      </c>
      <c r="F7" s="45">
        <v>0.19500000000000001</v>
      </c>
      <c r="G7" s="45">
        <v>3.27</v>
      </c>
      <c r="H7" s="45">
        <v>7.11</v>
      </c>
      <c r="I7" s="45">
        <v>3.02</v>
      </c>
      <c r="J7" s="45">
        <v>1.67</v>
      </c>
      <c r="K7" s="45">
        <v>2.1320000000000001</v>
      </c>
      <c r="L7" s="45">
        <v>0.35</v>
      </c>
      <c r="M7" s="45">
        <v>-0.01</v>
      </c>
      <c r="N7" s="45">
        <v>98.95</v>
      </c>
      <c r="O7" s="45">
        <v>32</v>
      </c>
      <c r="P7" s="45">
        <v>2</v>
      </c>
      <c r="Q7" s="45">
        <v>428</v>
      </c>
      <c r="R7" s="45" t="s">
        <v>162</v>
      </c>
      <c r="S7" s="45">
        <v>37</v>
      </c>
      <c r="T7" s="45" t="s">
        <v>162</v>
      </c>
      <c r="U7" s="45">
        <v>20</v>
      </c>
      <c r="V7" s="45">
        <v>130</v>
      </c>
      <c r="W7" s="45">
        <v>22</v>
      </c>
      <c r="X7" s="45">
        <v>1.5</v>
      </c>
      <c r="Y7" s="45" t="s">
        <v>157</v>
      </c>
      <c r="Z7" s="45">
        <v>46</v>
      </c>
      <c r="AA7" s="45">
        <v>334</v>
      </c>
      <c r="AB7" s="30">
        <v>36.1</v>
      </c>
      <c r="AC7" s="30">
        <v>169</v>
      </c>
      <c r="AD7" s="30">
        <v>9.1</v>
      </c>
      <c r="AE7" s="30" t="s">
        <v>164</v>
      </c>
      <c r="AF7" s="30">
        <v>0.5</v>
      </c>
      <c r="AG7" s="30" t="s">
        <v>161</v>
      </c>
      <c r="AH7" s="30">
        <v>1</v>
      </c>
      <c r="AI7" s="30" t="s">
        <v>158</v>
      </c>
      <c r="AJ7" s="30">
        <v>1.1000000000000001</v>
      </c>
      <c r="AK7" s="30">
        <v>649</v>
      </c>
      <c r="AL7" s="30">
        <v>26.3</v>
      </c>
      <c r="AM7" s="30">
        <v>54.5</v>
      </c>
      <c r="AN7" s="30">
        <v>7.01</v>
      </c>
      <c r="AO7" s="30">
        <v>29.9</v>
      </c>
      <c r="AP7" s="30">
        <v>6.94</v>
      </c>
      <c r="AQ7" s="30">
        <v>2.1</v>
      </c>
      <c r="AR7" s="30">
        <v>6.86</v>
      </c>
      <c r="AS7" s="30">
        <v>1.1100000000000001</v>
      </c>
      <c r="AT7" s="30">
        <v>6.8</v>
      </c>
      <c r="AU7" s="30">
        <v>1.33</v>
      </c>
      <c r="AV7" s="30">
        <v>3.72</v>
      </c>
      <c r="AW7" s="30">
        <v>0.53900000000000003</v>
      </c>
      <c r="AX7" s="30">
        <v>3.56</v>
      </c>
      <c r="AY7" s="30">
        <v>0.54</v>
      </c>
      <c r="AZ7" s="30">
        <v>4.5999999999999996</v>
      </c>
      <c r="BA7" s="30">
        <v>0.72</v>
      </c>
      <c r="BB7" s="30" t="s">
        <v>160</v>
      </c>
      <c r="BC7" s="30">
        <v>0.12</v>
      </c>
      <c r="BD7" s="30">
        <v>11</v>
      </c>
      <c r="BE7" s="30" t="s">
        <v>161</v>
      </c>
      <c r="BF7" s="30">
        <v>5.63</v>
      </c>
      <c r="BG7" s="30">
        <v>1.6</v>
      </c>
      <c r="BI7" s="31">
        <f>AVERAGE(C$7:C$12)</f>
        <v>54.541666666666664</v>
      </c>
      <c r="BJ7" s="31">
        <f>_xlfn.STDEV.P(C$7:C$12)</f>
        <v>0.37159192073503816</v>
      </c>
      <c r="BK7" s="31">
        <f>2*BJ7</f>
        <v>0.74318384147007632</v>
      </c>
      <c r="BL7" s="31">
        <f>3*BJ7</f>
        <v>1.1147757622051144</v>
      </c>
      <c r="BM7" s="31">
        <f>BI7+BK7</f>
        <v>55.284850508136742</v>
      </c>
      <c r="BN7" s="31">
        <f>BI7+BL7</f>
        <v>55.656442428871777</v>
      </c>
      <c r="BO7" s="31">
        <f>BI7-BK7</f>
        <v>53.798482825196587</v>
      </c>
      <c r="BP7" s="31">
        <f>BI7-BL7</f>
        <v>53.426890904461551</v>
      </c>
      <c r="BQ7" s="31">
        <v>54.1</v>
      </c>
    </row>
    <row r="8" spans="1:87" x14ac:dyDescent="0.25">
      <c r="A8" s="44" t="s">
        <v>457</v>
      </c>
      <c r="B8" s="45" t="s">
        <v>469</v>
      </c>
      <c r="C8" s="45">
        <v>54.62</v>
      </c>
      <c r="D8" s="45">
        <v>12.87</v>
      </c>
      <c r="E8" s="45">
        <v>13.51</v>
      </c>
      <c r="F8" s="45">
        <v>0.19600000000000001</v>
      </c>
      <c r="G8" s="45">
        <v>3.45</v>
      </c>
      <c r="H8" s="45">
        <v>7.05</v>
      </c>
      <c r="I8" s="45">
        <v>3.04</v>
      </c>
      <c r="J8" s="45">
        <v>1.65</v>
      </c>
      <c r="K8" s="45">
        <v>2.206</v>
      </c>
      <c r="L8" s="45">
        <v>0.35</v>
      </c>
      <c r="M8" s="45">
        <v>0.04</v>
      </c>
      <c r="N8" s="45">
        <v>98.98</v>
      </c>
      <c r="O8" s="45">
        <v>32</v>
      </c>
      <c r="P8" s="45">
        <v>2</v>
      </c>
      <c r="Q8" s="45">
        <v>423</v>
      </c>
      <c r="R8" s="45" t="s">
        <v>162</v>
      </c>
      <c r="S8" s="45">
        <v>37</v>
      </c>
      <c r="T8" s="45" t="s">
        <v>162</v>
      </c>
      <c r="U8" s="45">
        <v>20</v>
      </c>
      <c r="V8" s="45">
        <v>130</v>
      </c>
      <c r="W8" s="45">
        <v>22</v>
      </c>
      <c r="X8" s="45">
        <v>1.5</v>
      </c>
      <c r="Y8" s="45" t="s">
        <v>157</v>
      </c>
      <c r="Z8" s="45">
        <v>46</v>
      </c>
      <c r="AA8" s="45">
        <v>326</v>
      </c>
      <c r="AB8" s="30">
        <v>35.700000000000003</v>
      </c>
      <c r="AC8" s="30">
        <v>174</v>
      </c>
      <c r="AD8" s="30">
        <v>9.3000000000000007</v>
      </c>
      <c r="AE8" s="30" t="s">
        <v>164</v>
      </c>
      <c r="AF8" s="30" t="s">
        <v>160</v>
      </c>
      <c r="AG8" s="30">
        <v>0.1</v>
      </c>
      <c r="AH8" s="30">
        <v>2</v>
      </c>
      <c r="AI8" s="30" t="s">
        <v>158</v>
      </c>
      <c r="AJ8" s="30">
        <v>1.1000000000000001</v>
      </c>
      <c r="AK8" s="30">
        <v>642</v>
      </c>
      <c r="AL8" s="30">
        <v>25.2</v>
      </c>
      <c r="AM8" s="30">
        <v>52.9</v>
      </c>
      <c r="AN8" s="30">
        <v>6.68</v>
      </c>
      <c r="AO8" s="30">
        <v>28.7</v>
      </c>
      <c r="AP8" s="30">
        <v>6.67</v>
      </c>
      <c r="AQ8" s="30">
        <v>2.04</v>
      </c>
      <c r="AR8" s="30">
        <v>6.83</v>
      </c>
      <c r="AS8" s="30">
        <v>1.08</v>
      </c>
      <c r="AT8" s="30">
        <v>6.48</v>
      </c>
      <c r="AU8" s="30">
        <v>1.29</v>
      </c>
      <c r="AV8" s="30">
        <v>3.6</v>
      </c>
      <c r="AW8" s="30">
        <v>0.51200000000000001</v>
      </c>
      <c r="AX8" s="30">
        <v>3.28</v>
      </c>
      <c r="AY8" s="30">
        <v>0.52300000000000002</v>
      </c>
      <c r="AZ8" s="30">
        <v>4.5</v>
      </c>
      <c r="BA8" s="30">
        <v>0.74</v>
      </c>
      <c r="BB8" s="30" t="s">
        <v>160</v>
      </c>
      <c r="BC8" s="30">
        <v>0.15</v>
      </c>
      <c r="BD8" s="30">
        <v>12</v>
      </c>
      <c r="BE8" s="30" t="s">
        <v>161</v>
      </c>
      <c r="BF8" s="30">
        <v>5.63</v>
      </c>
      <c r="BG8" s="30">
        <v>1.63</v>
      </c>
      <c r="BI8" s="31">
        <f t="shared" ref="BI8:BI12" si="0">AVERAGE(C$7:C$12)</f>
        <v>54.541666666666664</v>
      </c>
      <c r="BJ8" s="31">
        <f t="shared" ref="BJ8:BJ12" si="1">_xlfn.STDEV.P(C$7:C$12)</f>
        <v>0.37159192073503816</v>
      </c>
      <c r="BK8" s="31">
        <f t="shared" ref="BK8:BK12" si="2">2*BJ8</f>
        <v>0.74318384147007632</v>
      </c>
      <c r="BL8" s="31">
        <f t="shared" ref="BL8:BL12" si="3">3*BJ8</f>
        <v>1.1147757622051144</v>
      </c>
      <c r="BM8" s="31">
        <f t="shared" ref="BM8:BM12" si="4">BI8+BK8</f>
        <v>55.284850508136742</v>
      </c>
      <c r="BN8" s="31">
        <f t="shared" ref="BN8:BN12" si="5">BI8+BL8</f>
        <v>55.656442428871777</v>
      </c>
      <c r="BO8" s="31">
        <f t="shared" ref="BO8:BO12" si="6">BI8-BK8</f>
        <v>53.798482825196587</v>
      </c>
      <c r="BP8" s="31">
        <f t="shared" ref="BP8:BP12" si="7">BI8-BL8</f>
        <v>53.426890904461551</v>
      </c>
      <c r="BQ8" s="31">
        <v>54.1</v>
      </c>
    </row>
    <row r="9" spans="1:87" x14ac:dyDescent="0.25">
      <c r="A9" s="46" t="s">
        <v>457</v>
      </c>
      <c r="B9" s="47" t="s">
        <v>467</v>
      </c>
      <c r="C9" s="47">
        <v>54.82</v>
      </c>
      <c r="D9" s="47">
        <v>13.49</v>
      </c>
      <c r="E9" s="47">
        <v>13.92</v>
      </c>
      <c r="F9" s="47">
        <v>0.193</v>
      </c>
      <c r="G9" s="47">
        <v>3.49</v>
      </c>
      <c r="H9" s="47">
        <v>7.13</v>
      </c>
      <c r="I9" s="47">
        <v>3.14</v>
      </c>
      <c r="J9" s="47">
        <v>1.76</v>
      </c>
      <c r="K9" s="47">
        <v>2.2050000000000001</v>
      </c>
      <c r="L9" s="47">
        <v>0.35</v>
      </c>
      <c r="M9" s="47">
        <v>-7.0000000000000007E-2</v>
      </c>
      <c r="N9" s="47">
        <v>100.4</v>
      </c>
      <c r="O9" s="47">
        <v>32</v>
      </c>
      <c r="P9" s="47">
        <v>2</v>
      </c>
      <c r="Q9" s="47">
        <v>409</v>
      </c>
      <c r="R9" s="47" t="s">
        <v>162</v>
      </c>
      <c r="S9" s="47">
        <v>37</v>
      </c>
      <c r="T9" s="47">
        <v>30</v>
      </c>
      <c r="U9" s="47">
        <v>20</v>
      </c>
      <c r="V9" s="47">
        <v>140</v>
      </c>
      <c r="W9" s="47">
        <v>22</v>
      </c>
      <c r="X9" s="47">
        <v>1.6</v>
      </c>
      <c r="Y9" s="47" t="s">
        <v>157</v>
      </c>
      <c r="Z9" s="47">
        <v>46</v>
      </c>
      <c r="AA9" s="47">
        <v>331</v>
      </c>
      <c r="AB9" s="33">
        <v>35.299999999999997</v>
      </c>
      <c r="AC9" s="33">
        <v>159</v>
      </c>
      <c r="AD9" s="33">
        <v>9.5</v>
      </c>
      <c r="AE9" s="33" t="s">
        <v>164</v>
      </c>
      <c r="AF9" s="33">
        <v>0.8</v>
      </c>
      <c r="AG9" s="33">
        <v>0.1</v>
      </c>
      <c r="AH9" s="33">
        <v>2</v>
      </c>
      <c r="AI9" s="33">
        <v>0.2</v>
      </c>
      <c r="AJ9" s="33">
        <v>1.1000000000000001</v>
      </c>
      <c r="AK9" s="33">
        <v>679</v>
      </c>
      <c r="AL9" s="33">
        <v>25.1</v>
      </c>
      <c r="AM9" s="33">
        <v>53</v>
      </c>
      <c r="AN9" s="33">
        <v>6.57</v>
      </c>
      <c r="AO9" s="33">
        <v>27.9</v>
      </c>
      <c r="AP9" s="33">
        <v>6.39</v>
      </c>
      <c r="AQ9" s="33">
        <v>1.99</v>
      </c>
      <c r="AR9" s="33">
        <v>6.29</v>
      </c>
      <c r="AS9" s="33">
        <v>1.05</v>
      </c>
      <c r="AT9" s="33">
        <v>6.06</v>
      </c>
      <c r="AU9" s="33">
        <v>1.21</v>
      </c>
      <c r="AV9" s="33">
        <v>3.45</v>
      </c>
      <c r="AW9" s="33">
        <v>0.51600000000000001</v>
      </c>
      <c r="AX9" s="33">
        <v>3.42</v>
      </c>
      <c r="AY9" s="33">
        <v>0.51500000000000001</v>
      </c>
      <c r="AZ9" s="33">
        <v>4.0999999999999996</v>
      </c>
      <c r="BA9" s="33">
        <v>0.7</v>
      </c>
      <c r="BB9" s="33">
        <v>0.5</v>
      </c>
      <c r="BC9" s="33">
        <v>0.23</v>
      </c>
      <c r="BD9" s="33">
        <v>9</v>
      </c>
      <c r="BE9" s="33" t="s">
        <v>161</v>
      </c>
      <c r="BF9" s="33">
        <v>5.75</v>
      </c>
      <c r="BG9" s="33">
        <v>1.72</v>
      </c>
      <c r="BI9" s="31">
        <f t="shared" si="0"/>
        <v>54.541666666666664</v>
      </c>
      <c r="BJ9" s="31">
        <f t="shared" si="1"/>
        <v>0.37159192073503816</v>
      </c>
      <c r="BK9" s="31">
        <f t="shared" si="2"/>
        <v>0.74318384147007632</v>
      </c>
      <c r="BL9" s="31">
        <f t="shared" si="3"/>
        <v>1.1147757622051144</v>
      </c>
      <c r="BM9" s="31">
        <f t="shared" si="4"/>
        <v>55.284850508136742</v>
      </c>
      <c r="BN9" s="31">
        <f t="shared" si="5"/>
        <v>55.656442428871777</v>
      </c>
      <c r="BO9" s="31">
        <f t="shared" si="6"/>
        <v>53.798482825196587</v>
      </c>
      <c r="BP9" s="31">
        <f t="shared" si="7"/>
        <v>53.426890904461551</v>
      </c>
      <c r="BQ9" s="31">
        <v>54.1</v>
      </c>
    </row>
    <row r="10" spans="1:87" x14ac:dyDescent="0.25">
      <c r="A10" s="46" t="s">
        <v>457</v>
      </c>
      <c r="B10" s="47" t="s">
        <v>470</v>
      </c>
      <c r="C10" s="47">
        <v>54.28</v>
      </c>
      <c r="D10" s="47">
        <v>13.27</v>
      </c>
      <c r="E10" s="47">
        <v>13.68</v>
      </c>
      <c r="F10" s="47">
        <v>0.19500000000000001</v>
      </c>
      <c r="G10" s="47">
        <v>3.43</v>
      </c>
      <c r="H10" s="47">
        <v>7.05</v>
      </c>
      <c r="I10" s="47">
        <v>3.09</v>
      </c>
      <c r="J10" s="47">
        <v>1.74</v>
      </c>
      <c r="K10" s="47">
        <v>2.2029999999999998</v>
      </c>
      <c r="L10" s="47">
        <v>0.35</v>
      </c>
      <c r="M10" s="47">
        <v>0.02</v>
      </c>
      <c r="N10" s="47">
        <v>99.32</v>
      </c>
      <c r="O10" s="47">
        <v>32</v>
      </c>
      <c r="P10" s="47">
        <v>2</v>
      </c>
      <c r="Q10" s="47">
        <v>415</v>
      </c>
      <c r="R10" s="47" t="s">
        <v>162</v>
      </c>
      <c r="S10" s="47">
        <v>38</v>
      </c>
      <c r="T10" s="47">
        <v>30</v>
      </c>
      <c r="U10" s="47">
        <v>20</v>
      </c>
      <c r="V10" s="47">
        <v>120</v>
      </c>
      <c r="W10" s="47">
        <v>22</v>
      </c>
      <c r="X10" s="47">
        <v>1.5</v>
      </c>
      <c r="Y10" s="47" t="s">
        <v>157</v>
      </c>
      <c r="Z10" s="47">
        <v>49</v>
      </c>
      <c r="AA10" s="47">
        <v>327</v>
      </c>
      <c r="AB10" s="33">
        <v>35</v>
      </c>
      <c r="AC10" s="33">
        <v>175</v>
      </c>
      <c r="AD10" s="33">
        <v>11.3</v>
      </c>
      <c r="AE10" s="33" t="s">
        <v>164</v>
      </c>
      <c r="AF10" s="33" t="s">
        <v>160</v>
      </c>
      <c r="AG10" s="33" t="s">
        <v>161</v>
      </c>
      <c r="AH10" s="33">
        <v>2</v>
      </c>
      <c r="AI10" s="33" t="s">
        <v>158</v>
      </c>
      <c r="AJ10" s="33">
        <v>1.1000000000000001</v>
      </c>
      <c r="AK10" s="33">
        <v>671</v>
      </c>
      <c r="AL10" s="33">
        <v>26.6</v>
      </c>
      <c r="AM10" s="33">
        <v>56.1</v>
      </c>
      <c r="AN10" s="33">
        <v>6.9</v>
      </c>
      <c r="AO10" s="33">
        <v>29.2</v>
      </c>
      <c r="AP10" s="33">
        <v>6.74</v>
      </c>
      <c r="AQ10" s="33">
        <v>2.08</v>
      </c>
      <c r="AR10" s="33">
        <v>6.69</v>
      </c>
      <c r="AS10" s="33">
        <v>1.08</v>
      </c>
      <c r="AT10" s="33">
        <v>6.51</v>
      </c>
      <c r="AU10" s="33">
        <v>1.31</v>
      </c>
      <c r="AV10" s="33">
        <v>3.61</v>
      </c>
      <c r="AW10" s="33">
        <v>0.51</v>
      </c>
      <c r="AX10" s="33">
        <v>3.28</v>
      </c>
      <c r="AY10" s="33">
        <v>0.52400000000000002</v>
      </c>
      <c r="AZ10" s="33">
        <v>4.4000000000000004</v>
      </c>
      <c r="BA10" s="33">
        <v>0.78</v>
      </c>
      <c r="BB10" s="33" t="s">
        <v>160</v>
      </c>
      <c r="BC10" s="33">
        <v>0.18</v>
      </c>
      <c r="BD10" s="33">
        <v>10</v>
      </c>
      <c r="BE10" s="33" t="s">
        <v>161</v>
      </c>
      <c r="BF10" s="33">
        <v>5.89</v>
      </c>
      <c r="BG10" s="33">
        <v>1.77</v>
      </c>
      <c r="BI10" s="31">
        <f t="shared" si="0"/>
        <v>54.541666666666664</v>
      </c>
      <c r="BJ10" s="31">
        <f t="shared" si="1"/>
        <v>0.37159192073503816</v>
      </c>
      <c r="BK10" s="31">
        <f t="shared" si="2"/>
        <v>0.74318384147007632</v>
      </c>
      <c r="BL10" s="31">
        <f t="shared" si="3"/>
        <v>1.1147757622051144</v>
      </c>
      <c r="BM10" s="31">
        <f t="shared" si="4"/>
        <v>55.284850508136742</v>
      </c>
      <c r="BN10" s="31">
        <f t="shared" si="5"/>
        <v>55.656442428871777</v>
      </c>
      <c r="BO10" s="31">
        <f t="shared" si="6"/>
        <v>53.798482825196587</v>
      </c>
      <c r="BP10" s="31">
        <f t="shared" si="7"/>
        <v>53.426890904461551</v>
      </c>
      <c r="BQ10" s="31">
        <v>54.1</v>
      </c>
    </row>
    <row r="11" spans="1:87" x14ac:dyDescent="0.25">
      <c r="A11" s="46" t="s">
        <v>457</v>
      </c>
      <c r="B11" s="47" t="s">
        <v>470</v>
      </c>
      <c r="C11" s="47">
        <v>54.74</v>
      </c>
      <c r="D11" s="47">
        <v>13.26</v>
      </c>
      <c r="E11" s="47">
        <v>13.48</v>
      </c>
      <c r="F11" s="47">
        <v>0.193</v>
      </c>
      <c r="G11" s="47">
        <v>3.47</v>
      </c>
      <c r="H11" s="47">
        <v>7.09</v>
      </c>
      <c r="I11" s="47">
        <v>3.12</v>
      </c>
      <c r="J11" s="47">
        <v>1.76</v>
      </c>
      <c r="K11" s="47">
        <v>2.2210000000000001</v>
      </c>
      <c r="L11" s="47">
        <v>0.36</v>
      </c>
      <c r="M11" s="47">
        <v>0.05</v>
      </c>
      <c r="N11" s="47">
        <v>99.76</v>
      </c>
      <c r="O11" s="47">
        <v>32</v>
      </c>
      <c r="P11" s="47">
        <v>2</v>
      </c>
      <c r="Q11" s="47">
        <v>422</v>
      </c>
      <c r="R11" s="47" t="s">
        <v>162</v>
      </c>
      <c r="S11" s="47">
        <v>36</v>
      </c>
      <c r="T11" s="47">
        <v>20</v>
      </c>
      <c r="U11" s="47">
        <v>20</v>
      </c>
      <c r="V11" s="47">
        <v>120</v>
      </c>
      <c r="W11" s="47">
        <v>22</v>
      </c>
      <c r="X11" s="47">
        <v>1.5</v>
      </c>
      <c r="Y11" s="47" t="s">
        <v>157</v>
      </c>
      <c r="Z11" s="47">
        <v>49</v>
      </c>
      <c r="AA11" s="47">
        <v>324</v>
      </c>
      <c r="AB11" s="33">
        <v>35</v>
      </c>
      <c r="AC11" s="33">
        <v>190</v>
      </c>
      <c r="AD11" s="33">
        <v>11.6</v>
      </c>
      <c r="AE11" s="33" t="s">
        <v>164</v>
      </c>
      <c r="AF11" s="33" t="s">
        <v>160</v>
      </c>
      <c r="AG11" s="33" t="s">
        <v>161</v>
      </c>
      <c r="AH11" s="33">
        <v>2</v>
      </c>
      <c r="AI11" s="33">
        <v>0.2</v>
      </c>
      <c r="AJ11" s="33">
        <v>1.1000000000000001</v>
      </c>
      <c r="AK11" s="33">
        <v>684</v>
      </c>
      <c r="AL11" s="33">
        <v>26.6</v>
      </c>
      <c r="AM11" s="33">
        <v>55.8</v>
      </c>
      <c r="AN11" s="33">
        <v>6.83</v>
      </c>
      <c r="AO11" s="33">
        <v>29.3</v>
      </c>
      <c r="AP11" s="33">
        <v>6.86</v>
      </c>
      <c r="AQ11" s="33">
        <v>2.0699999999999998</v>
      </c>
      <c r="AR11" s="33">
        <v>6.69</v>
      </c>
      <c r="AS11" s="33">
        <v>1.1100000000000001</v>
      </c>
      <c r="AT11" s="33">
        <v>6.54</v>
      </c>
      <c r="AU11" s="33">
        <v>1.3</v>
      </c>
      <c r="AV11" s="33">
        <v>3.6</v>
      </c>
      <c r="AW11" s="33">
        <v>0.504</v>
      </c>
      <c r="AX11" s="33">
        <v>3.44</v>
      </c>
      <c r="AY11" s="33">
        <v>0.51800000000000002</v>
      </c>
      <c r="AZ11" s="33">
        <v>5.0999999999999996</v>
      </c>
      <c r="BA11" s="33">
        <v>0.78</v>
      </c>
      <c r="BB11" s="33">
        <v>0.6</v>
      </c>
      <c r="BC11" s="33">
        <v>0.19</v>
      </c>
      <c r="BD11" s="33">
        <v>11</v>
      </c>
      <c r="BE11" s="33" t="s">
        <v>161</v>
      </c>
      <c r="BF11" s="33">
        <v>6.11</v>
      </c>
      <c r="BG11" s="33">
        <v>1.76</v>
      </c>
      <c r="BI11" s="31">
        <f t="shared" si="0"/>
        <v>54.541666666666664</v>
      </c>
      <c r="BJ11" s="31">
        <f t="shared" si="1"/>
        <v>0.37159192073503816</v>
      </c>
      <c r="BK11" s="31">
        <f t="shared" si="2"/>
        <v>0.74318384147007632</v>
      </c>
      <c r="BL11" s="31">
        <f t="shared" si="3"/>
        <v>1.1147757622051144</v>
      </c>
      <c r="BM11" s="31">
        <f t="shared" si="4"/>
        <v>55.284850508136742</v>
      </c>
      <c r="BN11" s="31">
        <f t="shared" si="5"/>
        <v>55.656442428871777</v>
      </c>
      <c r="BO11" s="31">
        <f t="shared" si="6"/>
        <v>53.798482825196587</v>
      </c>
      <c r="BP11" s="31">
        <f t="shared" si="7"/>
        <v>53.426890904461551</v>
      </c>
      <c r="BQ11" s="31">
        <v>54.1</v>
      </c>
    </row>
    <row r="12" spans="1:87" ht="15.75" thickBot="1" x14ac:dyDescent="0.3">
      <c r="A12" s="60" t="s">
        <v>457</v>
      </c>
      <c r="B12" s="61" t="s">
        <v>468</v>
      </c>
      <c r="C12" s="61">
        <v>53.85</v>
      </c>
      <c r="D12" s="61">
        <v>13.39</v>
      </c>
      <c r="E12" s="61">
        <v>13.3</v>
      </c>
      <c r="F12" s="61">
        <v>0.193</v>
      </c>
      <c r="G12" s="61">
        <v>3.46</v>
      </c>
      <c r="H12" s="61">
        <v>6.85</v>
      </c>
      <c r="I12" s="61">
        <v>3.13</v>
      </c>
      <c r="J12" s="61">
        <v>1.8</v>
      </c>
      <c r="K12" s="61">
        <v>2.1819999999999999</v>
      </c>
      <c r="L12" s="61">
        <v>0.36</v>
      </c>
      <c r="M12" s="61">
        <v>0.09</v>
      </c>
      <c r="N12" s="61">
        <v>98.6</v>
      </c>
      <c r="O12" s="61">
        <v>33</v>
      </c>
      <c r="P12" s="61">
        <v>2</v>
      </c>
      <c r="Q12" s="61">
        <v>418</v>
      </c>
      <c r="R12" s="61" t="s">
        <v>162</v>
      </c>
      <c r="S12" s="61">
        <v>35</v>
      </c>
      <c r="T12" s="61" t="s">
        <v>162</v>
      </c>
      <c r="U12" s="61">
        <v>20</v>
      </c>
      <c r="V12" s="61">
        <v>120</v>
      </c>
      <c r="W12" s="61">
        <v>21</v>
      </c>
      <c r="X12" s="61">
        <v>1.3</v>
      </c>
      <c r="Y12" s="61" t="s">
        <v>157</v>
      </c>
      <c r="Z12" s="61">
        <v>44</v>
      </c>
      <c r="AA12" s="61">
        <v>318</v>
      </c>
      <c r="AB12" s="33">
        <v>33.1</v>
      </c>
      <c r="AC12" s="33">
        <v>184</v>
      </c>
      <c r="AD12" s="33">
        <v>10.4</v>
      </c>
      <c r="AE12" s="33" t="s">
        <v>164</v>
      </c>
      <c r="AF12" s="33" t="s">
        <v>160</v>
      </c>
      <c r="AG12" s="33" t="s">
        <v>161</v>
      </c>
      <c r="AH12" s="33">
        <v>2</v>
      </c>
      <c r="AI12" s="33" t="s">
        <v>158</v>
      </c>
      <c r="AJ12" s="33">
        <v>1</v>
      </c>
      <c r="AK12" s="33">
        <v>710</v>
      </c>
      <c r="AL12" s="33">
        <v>24.7</v>
      </c>
      <c r="AM12" s="33">
        <v>51.6</v>
      </c>
      <c r="AN12" s="33">
        <v>6.45</v>
      </c>
      <c r="AO12" s="33">
        <v>26.9</v>
      </c>
      <c r="AP12" s="33">
        <v>6.29</v>
      </c>
      <c r="AQ12" s="33">
        <v>1.97</v>
      </c>
      <c r="AR12" s="33">
        <v>6.57</v>
      </c>
      <c r="AS12" s="33">
        <v>1.04</v>
      </c>
      <c r="AT12" s="33">
        <v>6.24</v>
      </c>
      <c r="AU12" s="33">
        <v>1.24</v>
      </c>
      <c r="AV12" s="33">
        <v>3.51</v>
      </c>
      <c r="AW12" s="33">
        <v>0.48599999999999999</v>
      </c>
      <c r="AX12" s="33">
        <v>3.17</v>
      </c>
      <c r="AY12" s="33">
        <v>0.499</v>
      </c>
      <c r="AZ12" s="33">
        <v>4.4000000000000004</v>
      </c>
      <c r="BA12" s="33">
        <v>0.73</v>
      </c>
      <c r="BB12" s="33">
        <v>3.7</v>
      </c>
      <c r="BC12" s="33">
        <v>0.33</v>
      </c>
      <c r="BD12" s="33">
        <v>11</v>
      </c>
      <c r="BE12" s="33" t="s">
        <v>161</v>
      </c>
      <c r="BF12" s="33">
        <v>5.56</v>
      </c>
      <c r="BG12" s="33">
        <v>1.57</v>
      </c>
      <c r="BI12" s="31">
        <f t="shared" si="0"/>
        <v>54.541666666666664</v>
      </c>
      <c r="BJ12" s="31">
        <f t="shared" si="1"/>
        <v>0.37159192073503816</v>
      </c>
      <c r="BK12" s="31">
        <f t="shared" si="2"/>
        <v>0.74318384147007632</v>
      </c>
      <c r="BL12" s="31">
        <f t="shared" si="3"/>
        <v>1.1147757622051144</v>
      </c>
      <c r="BM12" s="31">
        <f t="shared" si="4"/>
        <v>55.284850508136742</v>
      </c>
      <c r="BN12" s="31">
        <f t="shared" si="5"/>
        <v>55.656442428871777</v>
      </c>
      <c r="BO12" s="31">
        <f t="shared" si="6"/>
        <v>53.798482825196587</v>
      </c>
      <c r="BP12" s="31">
        <f t="shared" si="7"/>
        <v>53.426890904461551</v>
      </c>
      <c r="BQ12" s="31">
        <v>54.1</v>
      </c>
    </row>
    <row r="13" spans="1:87" x14ac:dyDescent="0.25">
      <c r="A13" s="62" t="s">
        <v>457</v>
      </c>
      <c r="B13" s="63" t="s">
        <v>471</v>
      </c>
      <c r="C13" s="63">
        <v>54.1</v>
      </c>
      <c r="D13" s="63"/>
      <c r="E13" s="63"/>
      <c r="F13" s="63"/>
      <c r="G13" s="63"/>
      <c r="H13" s="63"/>
      <c r="I13" s="63"/>
      <c r="J13" s="63">
        <v>1.79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>
        <v>346</v>
      </c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I13" s="31"/>
      <c r="BJ13" s="31"/>
      <c r="BK13" s="31"/>
      <c r="BL13" s="31"/>
      <c r="BM13" s="31"/>
      <c r="BN13" s="31"/>
      <c r="BO13" s="31"/>
      <c r="BP13" s="31"/>
      <c r="BQ13" s="31"/>
    </row>
    <row r="14" spans="1:87" x14ac:dyDescent="0.25">
      <c r="A14" s="65" t="s">
        <v>458</v>
      </c>
      <c r="B14" s="66" t="s">
        <v>471</v>
      </c>
      <c r="C14" s="66">
        <v>66.599999999999994</v>
      </c>
      <c r="D14" s="66"/>
      <c r="E14" s="66"/>
      <c r="F14" s="66"/>
      <c r="G14" s="66"/>
      <c r="H14" s="66"/>
      <c r="I14" s="66"/>
      <c r="J14" s="66">
        <v>5.38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>
        <v>240</v>
      </c>
      <c r="BI14" s="31"/>
      <c r="BJ14" s="31"/>
      <c r="BK14" s="31"/>
      <c r="BL14" s="31"/>
      <c r="BM14" s="31"/>
      <c r="BN14" s="31"/>
      <c r="BO14" s="31"/>
      <c r="BP14" s="31"/>
      <c r="BQ14" s="31"/>
    </row>
    <row r="15" spans="1:87" ht="15.75" thickBot="1" x14ac:dyDescent="0.3">
      <c r="A15" s="68" t="s">
        <v>462</v>
      </c>
      <c r="B15" s="69" t="s">
        <v>486</v>
      </c>
      <c r="C15" s="69">
        <v>49.9</v>
      </c>
      <c r="D15" s="69"/>
      <c r="E15" s="69"/>
      <c r="F15" s="69"/>
      <c r="G15" s="69"/>
      <c r="H15" s="69"/>
      <c r="I15" s="69"/>
      <c r="J15" s="69">
        <v>1.66</v>
      </c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>
        <v>1191</v>
      </c>
    </row>
    <row r="16" spans="1:87" ht="15.75" thickBot="1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69" ht="15.75" thickBot="1" x14ac:dyDescent="0.3">
      <c r="A17" s="39" t="s">
        <v>483</v>
      </c>
      <c r="B17" s="40"/>
      <c r="C17" s="4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BI17" s="7" t="s">
        <v>124</v>
      </c>
      <c r="BL17" s="16"/>
      <c r="BM17" s="16"/>
      <c r="BN17" s="16"/>
      <c r="BO17" s="16"/>
      <c r="BP17" s="16"/>
      <c r="BQ17" s="16"/>
    </row>
    <row r="18" spans="1:69" x14ac:dyDescent="0.25">
      <c r="A18" s="38" t="s">
        <v>465</v>
      </c>
      <c r="B18" s="16"/>
      <c r="C18" s="16">
        <f>_xlfn.STDEV.P(C7:C12)</f>
        <v>0.37159192073503816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BI18" s="42" t="s">
        <v>119</v>
      </c>
      <c r="BJ18" s="37" t="s">
        <v>475</v>
      </c>
      <c r="BK18" s="42" t="s">
        <v>473</v>
      </c>
      <c r="BL18" s="43" t="s">
        <v>474</v>
      </c>
      <c r="BM18" s="5" t="s">
        <v>476</v>
      </c>
      <c r="BN18" s="5" t="s">
        <v>477</v>
      </c>
      <c r="BO18" s="5" t="s">
        <v>478</v>
      </c>
      <c r="BP18" s="5" t="s">
        <v>479</v>
      </c>
      <c r="BQ18" s="5" t="s">
        <v>480</v>
      </c>
    </row>
    <row r="19" spans="1:69" x14ac:dyDescent="0.25">
      <c r="A19" s="38" t="s">
        <v>466</v>
      </c>
      <c r="B19" s="16"/>
      <c r="C19" s="16">
        <f>AVERAGE(C7:C12)</f>
        <v>54.541666666666664</v>
      </c>
      <c r="BI19" s="31"/>
      <c r="BJ19" s="31"/>
      <c r="BK19" s="31"/>
      <c r="BL19" s="31"/>
      <c r="BM19" s="31"/>
      <c r="BN19" s="31"/>
      <c r="BO19" s="31"/>
      <c r="BP19" s="31"/>
      <c r="BQ19" s="31"/>
    </row>
    <row r="20" spans="1:69" x14ac:dyDescent="0.25">
      <c r="A20" s="38" t="s">
        <v>481</v>
      </c>
      <c r="B20" s="16"/>
      <c r="C20" s="16">
        <f>2*C18</f>
        <v>0.74318384147007632</v>
      </c>
      <c r="BI20" s="31"/>
      <c r="BJ20" s="31"/>
      <c r="BK20" s="31"/>
      <c r="BL20" s="31"/>
      <c r="BM20" s="31"/>
      <c r="BN20" s="31"/>
      <c r="BO20" s="31"/>
      <c r="BP20" s="31"/>
      <c r="BQ20" s="31"/>
    </row>
    <row r="21" spans="1:69" x14ac:dyDescent="0.25">
      <c r="A21" s="38" t="s">
        <v>482</v>
      </c>
      <c r="B21" s="16"/>
      <c r="C21" s="16">
        <f>3*C18</f>
        <v>1.1147757622051144</v>
      </c>
      <c r="BI21" s="31">
        <f>AVERAGE(J$7:J$12)</f>
        <v>1.7300000000000002</v>
      </c>
      <c r="BJ21" s="31">
        <f>_xlfn.STDEV.P(J$7:J$12)</f>
        <v>5.2915026221291864E-2</v>
      </c>
      <c r="BK21" s="31">
        <f>2*BJ21</f>
        <v>0.10583005244258373</v>
      </c>
      <c r="BL21" s="31">
        <f>3*BJ21</f>
        <v>0.15874507866387561</v>
      </c>
      <c r="BM21" s="31">
        <f>BI21+BK21</f>
        <v>1.8358300524425839</v>
      </c>
      <c r="BN21" s="31">
        <f>BI21+BL21</f>
        <v>1.8887450786638758</v>
      </c>
      <c r="BO21" s="31">
        <f>BI21-BK21</f>
        <v>1.6241699475574165</v>
      </c>
      <c r="BP21" s="31">
        <f>BI21-BL21</f>
        <v>1.5712549213361247</v>
      </c>
      <c r="BQ21" s="31">
        <f>J13</f>
        <v>1.79</v>
      </c>
    </row>
    <row r="22" spans="1:69" x14ac:dyDescent="0.25">
      <c r="A22" s="38" t="s">
        <v>480</v>
      </c>
      <c r="C22" s="32">
        <f>C13</f>
        <v>54.1</v>
      </c>
      <c r="BI22" s="31">
        <f>AVERAGE(J$7:J$12)</f>
        <v>1.7300000000000002</v>
      </c>
      <c r="BJ22" s="31">
        <f>_xlfn.STDEV.P(J$7:J$12)</f>
        <v>5.2915026221291864E-2</v>
      </c>
      <c r="BK22" s="31">
        <f t="shared" ref="BK22:BK26" si="8">2*BJ22</f>
        <v>0.10583005244258373</v>
      </c>
      <c r="BL22" s="31">
        <f t="shared" ref="BL22:BL26" si="9">3*BJ22</f>
        <v>0.15874507866387561</v>
      </c>
      <c r="BM22" s="31">
        <f t="shared" ref="BM22:BM26" si="10">BI22+BK22</f>
        <v>1.8358300524425839</v>
      </c>
      <c r="BN22" s="31">
        <f t="shared" ref="BN22:BN26" si="11">BI22+BL22</f>
        <v>1.8887450786638758</v>
      </c>
      <c r="BO22" s="31">
        <f t="shared" ref="BO22:BO26" si="12">BI22-BK22</f>
        <v>1.6241699475574165</v>
      </c>
      <c r="BP22" s="31">
        <f t="shared" ref="BP22:BP26" si="13">BI22-BL22</f>
        <v>1.5712549213361247</v>
      </c>
      <c r="BQ22" s="31">
        <v>1.79</v>
      </c>
    </row>
    <row r="23" spans="1:69" ht="15.75" thickBot="1" x14ac:dyDescent="0.3">
      <c r="BI23" s="31">
        <f>AVERAGE(J$7:J$12)</f>
        <v>1.7300000000000002</v>
      </c>
      <c r="BJ23" s="31">
        <f>_xlfn.STDEV.P(J$7:J$12)</f>
        <v>5.2915026221291864E-2</v>
      </c>
      <c r="BK23" s="31">
        <f t="shared" si="8"/>
        <v>0.10583005244258373</v>
      </c>
      <c r="BL23" s="31">
        <f t="shared" si="9"/>
        <v>0.15874507866387561</v>
      </c>
      <c r="BM23" s="31">
        <f t="shared" si="10"/>
        <v>1.8358300524425839</v>
      </c>
      <c r="BN23" s="31">
        <f t="shared" si="11"/>
        <v>1.8887450786638758</v>
      </c>
      <c r="BO23" s="31">
        <f t="shared" si="12"/>
        <v>1.6241699475574165</v>
      </c>
      <c r="BP23" s="31">
        <f t="shared" si="13"/>
        <v>1.5712549213361247</v>
      </c>
      <c r="BQ23" s="31">
        <v>1.79</v>
      </c>
    </row>
    <row r="24" spans="1:69" ht="15.75" thickBot="1" x14ac:dyDescent="0.3">
      <c r="A24" s="39" t="s">
        <v>484</v>
      </c>
      <c r="B24" s="40"/>
      <c r="C24" s="41"/>
      <c r="BI24" s="31">
        <f>AVERAGE(J$7:J$12)</f>
        <v>1.7300000000000002</v>
      </c>
      <c r="BJ24" s="31">
        <f>_xlfn.STDEV.P(J$7:J$12)</f>
        <v>5.2915026221291864E-2</v>
      </c>
      <c r="BK24" s="31">
        <f t="shared" si="8"/>
        <v>0.10583005244258373</v>
      </c>
      <c r="BL24" s="31">
        <f t="shared" si="9"/>
        <v>0.15874507866387561</v>
      </c>
      <c r="BM24" s="31">
        <f t="shared" si="10"/>
        <v>1.8358300524425839</v>
      </c>
      <c r="BN24" s="31">
        <f t="shared" si="11"/>
        <v>1.8887450786638758</v>
      </c>
      <c r="BO24" s="31">
        <f t="shared" si="12"/>
        <v>1.6241699475574165</v>
      </c>
      <c r="BP24" s="31">
        <f t="shared" si="13"/>
        <v>1.5712549213361247</v>
      </c>
      <c r="BQ24" s="31">
        <v>1.79</v>
      </c>
    </row>
    <row r="25" spans="1:69" x14ac:dyDescent="0.25">
      <c r="A25" s="38" t="s">
        <v>465</v>
      </c>
      <c r="B25" s="16"/>
      <c r="C25" s="16">
        <f>_xlfn.STDEV.P(J7:J12)</f>
        <v>5.2915026221291864E-2</v>
      </c>
      <c r="BI25" s="31">
        <f>AVERAGE(J$7:J$12)</f>
        <v>1.7300000000000002</v>
      </c>
      <c r="BJ25" s="31">
        <f>_xlfn.STDEV.P(J$7:J$12)</f>
        <v>5.2915026221291864E-2</v>
      </c>
      <c r="BK25" s="31">
        <f t="shared" si="8"/>
        <v>0.10583005244258373</v>
      </c>
      <c r="BL25" s="31">
        <f t="shared" si="9"/>
        <v>0.15874507866387561</v>
      </c>
      <c r="BM25" s="31">
        <f t="shared" si="10"/>
        <v>1.8358300524425839</v>
      </c>
      <c r="BN25" s="31">
        <f t="shared" si="11"/>
        <v>1.8887450786638758</v>
      </c>
      <c r="BO25" s="31">
        <f t="shared" si="12"/>
        <v>1.6241699475574165</v>
      </c>
      <c r="BP25" s="31">
        <f t="shared" si="13"/>
        <v>1.5712549213361247</v>
      </c>
      <c r="BQ25" s="31">
        <v>1.79</v>
      </c>
    </row>
    <row r="26" spans="1:69" x14ac:dyDescent="0.25">
      <c r="A26" s="38" t="s">
        <v>466</v>
      </c>
      <c r="B26" s="16"/>
      <c r="C26" s="16">
        <f>AVERAGE(J7:J12)</f>
        <v>1.7300000000000002</v>
      </c>
      <c r="BI26" s="31">
        <f>AVERAGE(J$7:J$12)</f>
        <v>1.7300000000000002</v>
      </c>
      <c r="BJ26" s="31">
        <f>_xlfn.STDEV.P(J$7:J$12)</f>
        <v>5.2915026221291864E-2</v>
      </c>
      <c r="BK26" s="31">
        <f t="shared" si="8"/>
        <v>0.10583005244258373</v>
      </c>
      <c r="BL26" s="31">
        <f t="shared" si="9"/>
        <v>0.15874507866387561</v>
      </c>
      <c r="BM26" s="31">
        <f t="shared" si="10"/>
        <v>1.8358300524425839</v>
      </c>
      <c r="BN26" s="31">
        <f t="shared" si="11"/>
        <v>1.8887450786638758</v>
      </c>
      <c r="BO26" s="31">
        <f t="shared" si="12"/>
        <v>1.6241699475574165</v>
      </c>
      <c r="BP26" s="31">
        <f t="shared" si="13"/>
        <v>1.5712549213361247</v>
      </c>
      <c r="BQ26" s="31">
        <v>1.79</v>
      </c>
    </row>
    <row r="27" spans="1:69" x14ac:dyDescent="0.25">
      <c r="A27" s="38" t="s">
        <v>481</v>
      </c>
      <c r="B27" s="16"/>
      <c r="C27" s="16">
        <f>2*C25</f>
        <v>0.10583005244258373</v>
      </c>
      <c r="BI27" s="31"/>
      <c r="BJ27" s="31"/>
      <c r="BK27" s="31"/>
      <c r="BL27" s="31"/>
      <c r="BM27" s="31"/>
      <c r="BN27" s="31"/>
      <c r="BO27" s="31"/>
      <c r="BP27" s="31"/>
      <c r="BQ27" s="31"/>
    </row>
    <row r="28" spans="1:69" x14ac:dyDescent="0.25">
      <c r="A28" s="38" t="s">
        <v>482</v>
      </c>
      <c r="B28" s="16"/>
      <c r="C28" s="16">
        <f>3*C25</f>
        <v>0.15874507866387561</v>
      </c>
      <c r="BI28" s="31"/>
      <c r="BJ28" s="31"/>
      <c r="BK28" s="31"/>
      <c r="BL28" s="31"/>
      <c r="BM28" s="31"/>
      <c r="BN28" s="31"/>
      <c r="BO28" s="31"/>
      <c r="BP28" s="31"/>
      <c r="BQ28" s="31"/>
    </row>
    <row r="29" spans="1:69" x14ac:dyDescent="0.25">
      <c r="A29" s="38" t="s">
        <v>480</v>
      </c>
      <c r="C29" s="32">
        <f>J13</f>
        <v>1.79</v>
      </c>
    </row>
    <row r="30" spans="1:69" ht="15.75" thickBot="1" x14ac:dyDescent="0.3"/>
    <row r="31" spans="1:69" ht="15.75" thickBot="1" x14ac:dyDescent="0.3">
      <c r="A31" s="39" t="s">
        <v>485</v>
      </c>
      <c r="B31" s="40"/>
      <c r="C31" s="41"/>
      <c r="BI31" s="7" t="s">
        <v>100</v>
      </c>
      <c r="BL31" s="16"/>
      <c r="BM31" s="16"/>
      <c r="BN31" s="16"/>
      <c r="BO31" s="16"/>
      <c r="BP31" s="16"/>
      <c r="BQ31" s="16"/>
    </row>
    <row r="32" spans="1:69" x14ac:dyDescent="0.25">
      <c r="A32" s="38" t="s">
        <v>465</v>
      </c>
      <c r="B32" s="16"/>
      <c r="C32" s="16">
        <f>_xlfn.STDEV.P(AA7:AA12)</f>
        <v>5.0881125074912497</v>
      </c>
      <c r="BI32" s="42" t="s">
        <v>119</v>
      </c>
      <c r="BJ32" s="37" t="s">
        <v>475</v>
      </c>
      <c r="BK32" s="42" t="s">
        <v>473</v>
      </c>
      <c r="BL32" s="43" t="s">
        <v>474</v>
      </c>
      <c r="BM32" s="5" t="s">
        <v>476</v>
      </c>
      <c r="BN32" s="5" t="s">
        <v>477</v>
      </c>
      <c r="BO32" s="5" t="s">
        <v>478</v>
      </c>
      <c r="BP32" s="5" t="s">
        <v>479</v>
      </c>
      <c r="BQ32" s="5" t="s">
        <v>480</v>
      </c>
    </row>
    <row r="33" spans="1:69" x14ac:dyDescent="0.25">
      <c r="A33" s="38" t="s">
        <v>466</v>
      </c>
      <c r="B33" s="16"/>
      <c r="C33" s="16">
        <f>AVERAGE(AA7:AA12)</f>
        <v>326.66666666666669</v>
      </c>
      <c r="BI33" s="31"/>
      <c r="BJ33" s="31"/>
      <c r="BK33" s="31"/>
      <c r="BL33" s="31"/>
      <c r="BM33" s="31"/>
      <c r="BN33" s="31"/>
      <c r="BO33" s="31"/>
      <c r="BP33" s="31"/>
      <c r="BQ33" s="31"/>
    </row>
    <row r="34" spans="1:69" x14ac:dyDescent="0.25">
      <c r="A34" s="38" t="s">
        <v>481</v>
      </c>
      <c r="B34" s="16"/>
      <c r="C34" s="16">
        <f>2*C32</f>
        <v>10.176225014982499</v>
      </c>
      <c r="BI34" s="31"/>
      <c r="BJ34" s="31"/>
      <c r="BK34" s="31"/>
      <c r="BL34" s="31"/>
      <c r="BM34" s="31"/>
      <c r="BN34" s="31"/>
      <c r="BO34" s="31"/>
      <c r="BP34" s="31"/>
      <c r="BQ34" s="31"/>
    </row>
    <row r="35" spans="1:69" x14ac:dyDescent="0.25">
      <c r="A35" s="38" t="s">
        <v>482</v>
      </c>
      <c r="B35" s="16"/>
      <c r="C35" s="16">
        <f>3*C32</f>
        <v>15.264337522473749</v>
      </c>
      <c r="BI35" s="31">
        <f>AVERAGE(AA$7:AA$12)</f>
        <v>326.66666666666669</v>
      </c>
      <c r="BJ35" s="31">
        <f>_xlfn.STDEV.P(AA$7:AA$12)</f>
        <v>5.0881125074912497</v>
      </c>
      <c r="BK35" s="31">
        <f>2*BJ35</f>
        <v>10.176225014982499</v>
      </c>
      <c r="BL35" s="31">
        <f>3*BJ35</f>
        <v>15.264337522473749</v>
      </c>
      <c r="BM35" s="31">
        <f>BI35+BK35</f>
        <v>336.84289168164918</v>
      </c>
      <c r="BN35" s="31">
        <f>BI35+BL35</f>
        <v>341.93100418914042</v>
      </c>
      <c r="BO35" s="31">
        <f>BI35-BK35</f>
        <v>316.49044165168419</v>
      </c>
      <c r="BP35" s="31">
        <f>BI35-BL35</f>
        <v>311.40232914419295</v>
      </c>
      <c r="BQ35" s="31">
        <f>$AA$13</f>
        <v>346</v>
      </c>
    </row>
    <row r="36" spans="1:69" x14ac:dyDescent="0.25">
      <c r="A36" s="38" t="s">
        <v>480</v>
      </c>
      <c r="C36" s="32">
        <f>AA13</f>
        <v>346</v>
      </c>
      <c r="BI36" s="31">
        <f t="shared" ref="BI22:BI50" si="14">AVERAGE(AA$7:AA$12)</f>
        <v>326.66666666666669</v>
      </c>
      <c r="BJ36" s="31">
        <f t="shared" ref="BJ22:BJ50" si="15">_xlfn.STDEV.P(AA$7:AA$12)</f>
        <v>5.0881125074912497</v>
      </c>
      <c r="BK36" s="31">
        <f t="shared" ref="BK36:BK40" si="16">2*BJ36</f>
        <v>10.176225014982499</v>
      </c>
      <c r="BL36" s="31">
        <f t="shared" ref="BL36:BL40" si="17">3*BJ36</f>
        <v>15.264337522473749</v>
      </c>
      <c r="BM36" s="31">
        <f t="shared" ref="BM36:BM40" si="18">BI36+BK36</f>
        <v>336.84289168164918</v>
      </c>
      <c r="BN36" s="31">
        <f t="shared" ref="BN36:BN40" si="19">BI36+BL36</f>
        <v>341.93100418914042</v>
      </c>
      <c r="BO36" s="31">
        <f t="shared" ref="BO36:BO40" si="20">BI36-BK36</f>
        <v>316.49044165168419</v>
      </c>
      <c r="BP36" s="31">
        <f t="shared" ref="BP36:BP40" si="21">BI36-BL36</f>
        <v>311.40232914419295</v>
      </c>
      <c r="BQ36" s="31">
        <f t="shared" ref="BQ36:BQ40" si="22">$AA$13</f>
        <v>346</v>
      </c>
    </row>
    <row r="37" spans="1:69" x14ac:dyDescent="0.25">
      <c r="BI37" s="31">
        <f t="shared" si="14"/>
        <v>326.66666666666669</v>
      </c>
      <c r="BJ37" s="31">
        <f t="shared" si="15"/>
        <v>5.0881125074912497</v>
      </c>
      <c r="BK37" s="31">
        <f t="shared" si="16"/>
        <v>10.176225014982499</v>
      </c>
      <c r="BL37" s="31">
        <f t="shared" si="17"/>
        <v>15.264337522473749</v>
      </c>
      <c r="BM37" s="31">
        <f t="shared" si="18"/>
        <v>336.84289168164918</v>
      </c>
      <c r="BN37" s="31">
        <f t="shared" si="19"/>
        <v>341.93100418914042</v>
      </c>
      <c r="BO37" s="31">
        <f t="shared" si="20"/>
        <v>316.49044165168419</v>
      </c>
      <c r="BP37" s="31">
        <f t="shared" si="21"/>
        <v>311.40232914419295</v>
      </c>
      <c r="BQ37" s="31">
        <f t="shared" si="22"/>
        <v>346</v>
      </c>
    </row>
    <row r="38" spans="1:69" x14ac:dyDescent="0.25">
      <c r="BI38" s="31">
        <f t="shared" si="14"/>
        <v>326.66666666666669</v>
      </c>
      <c r="BJ38" s="31">
        <f t="shared" si="15"/>
        <v>5.0881125074912497</v>
      </c>
      <c r="BK38" s="31">
        <f t="shared" si="16"/>
        <v>10.176225014982499</v>
      </c>
      <c r="BL38" s="31">
        <f t="shared" si="17"/>
        <v>15.264337522473749</v>
      </c>
      <c r="BM38" s="31">
        <f t="shared" si="18"/>
        <v>336.84289168164918</v>
      </c>
      <c r="BN38" s="31">
        <f t="shared" si="19"/>
        <v>341.93100418914042</v>
      </c>
      <c r="BO38" s="31">
        <f t="shared" si="20"/>
        <v>316.49044165168419</v>
      </c>
      <c r="BP38" s="31">
        <f t="shared" si="21"/>
        <v>311.40232914419295</v>
      </c>
      <c r="BQ38" s="31">
        <f t="shared" si="22"/>
        <v>346</v>
      </c>
    </row>
    <row r="39" spans="1:69" x14ac:dyDescent="0.25">
      <c r="BI39" s="31">
        <f t="shared" si="14"/>
        <v>326.66666666666669</v>
      </c>
      <c r="BJ39" s="31">
        <f t="shared" si="15"/>
        <v>5.0881125074912497</v>
      </c>
      <c r="BK39" s="31">
        <f t="shared" si="16"/>
        <v>10.176225014982499</v>
      </c>
      <c r="BL39" s="31">
        <f t="shared" si="17"/>
        <v>15.264337522473749</v>
      </c>
      <c r="BM39" s="31">
        <f t="shared" si="18"/>
        <v>336.84289168164918</v>
      </c>
      <c r="BN39" s="31">
        <f t="shared" si="19"/>
        <v>341.93100418914042</v>
      </c>
      <c r="BO39" s="31">
        <f t="shared" si="20"/>
        <v>316.49044165168419</v>
      </c>
      <c r="BP39" s="31">
        <f t="shared" si="21"/>
        <v>311.40232914419295</v>
      </c>
      <c r="BQ39" s="31">
        <f t="shared" si="22"/>
        <v>346</v>
      </c>
    </row>
    <row r="40" spans="1:69" x14ac:dyDescent="0.25">
      <c r="BI40" s="31">
        <f t="shared" si="14"/>
        <v>326.66666666666669</v>
      </c>
      <c r="BJ40" s="31">
        <f t="shared" si="15"/>
        <v>5.0881125074912497</v>
      </c>
      <c r="BK40" s="31">
        <f t="shared" si="16"/>
        <v>10.176225014982499</v>
      </c>
      <c r="BL40" s="31">
        <f t="shared" si="17"/>
        <v>15.264337522473749</v>
      </c>
      <c r="BM40" s="31">
        <f t="shared" si="18"/>
        <v>336.84289168164918</v>
      </c>
      <c r="BN40" s="31">
        <f t="shared" si="19"/>
        <v>341.93100418914042</v>
      </c>
      <c r="BO40" s="31">
        <f t="shared" si="20"/>
        <v>316.49044165168419</v>
      </c>
      <c r="BP40" s="31">
        <f t="shared" si="21"/>
        <v>311.40232914419295</v>
      </c>
      <c r="BQ40" s="31">
        <f t="shared" si="22"/>
        <v>346</v>
      </c>
    </row>
    <row r="41" spans="1:69" x14ac:dyDescent="0.25">
      <c r="BI41" s="31"/>
      <c r="BJ41" s="31"/>
      <c r="BK41" s="31"/>
      <c r="BL41" s="31"/>
      <c r="BM41" s="31"/>
      <c r="BN41" s="31"/>
      <c r="BO41" s="31"/>
      <c r="BP41" s="31"/>
      <c r="BQ41" s="31"/>
    </row>
    <row r="42" spans="1:69" x14ac:dyDescent="0.25">
      <c r="BI42" s="31"/>
      <c r="BJ42" s="31"/>
      <c r="BK42" s="31"/>
      <c r="BL42" s="31"/>
      <c r="BM42" s="31"/>
      <c r="BN42" s="31"/>
      <c r="BO42" s="31"/>
      <c r="BP42" s="31"/>
      <c r="BQ42" s="31"/>
    </row>
  </sheetData>
  <mergeCells count="3">
    <mergeCell ref="A17:C17"/>
    <mergeCell ref="A24:C24"/>
    <mergeCell ref="A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Q27"/>
  <sheetViews>
    <sheetView zoomScale="75" zoomScaleNormal="75" workbookViewId="0">
      <selection activeCell="BV35" sqref="BV35"/>
    </sheetView>
  </sheetViews>
  <sheetFormatPr defaultColWidth="8.7109375" defaultRowHeight="15" x14ac:dyDescent="0.25"/>
  <cols>
    <col min="1" max="1" width="19.140625" style="4" customWidth="1"/>
    <col min="2" max="2" width="12.140625" style="10" customWidth="1"/>
    <col min="3" max="3" width="5.42578125" style="10" hidden="1" customWidth="1"/>
    <col min="4" max="4" width="8.7109375" style="10"/>
    <col min="5" max="5" width="10" style="10" hidden="1" customWidth="1"/>
    <col min="6" max="6" width="10.42578125" style="10" hidden="1" customWidth="1"/>
    <col min="7" max="7" width="8.85546875" style="10" hidden="1" customWidth="1"/>
    <col min="8" max="8" width="8.140625" style="10" hidden="1" customWidth="1"/>
    <col min="9" max="9" width="9.5703125" style="10" hidden="1" customWidth="1"/>
    <col min="10" max="10" width="10.7109375" style="10" customWidth="1"/>
    <col min="11" max="11" width="0" style="10" hidden="1" customWidth="1"/>
    <col min="12" max="12" width="9.42578125" style="10" hidden="1" customWidth="1"/>
    <col min="13" max="13" width="9.140625" style="10" hidden="1" customWidth="1"/>
    <col min="14" max="14" width="10.140625" style="10" hidden="1" customWidth="1"/>
    <col min="15" max="15" width="8" style="10" hidden="1" customWidth="1"/>
    <col min="16" max="16" width="7.7109375" style="10" hidden="1" customWidth="1"/>
    <col min="17" max="17" width="7.140625" style="10" hidden="1" customWidth="1"/>
    <col min="18" max="18" width="7.7109375" style="10" hidden="1" customWidth="1"/>
    <col min="19" max="19" width="7.5703125" style="10" hidden="1" customWidth="1"/>
    <col min="20" max="20" width="14.140625" style="10" hidden="1" customWidth="1"/>
    <col min="21" max="21" width="7.7109375" style="10" hidden="1" customWidth="1"/>
    <col min="22" max="22" width="8.140625" style="10" hidden="1" customWidth="1"/>
    <col min="23" max="23" width="7.7109375" style="10" hidden="1" customWidth="1"/>
    <col min="24" max="24" width="8.42578125" style="10" hidden="1" customWidth="1"/>
    <col min="25" max="25" width="8.5703125" style="10" hidden="1" customWidth="1"/>
    <col min="26" max="26" width="8" style="10" hidden="1" customWidth="1"/>
    <col min="27" max="27" width="8.42578125" style="10" hidden="1" customWidth="1"/>
    <col min="28" max="28" width="8" style="10" hidden="1" customWidth="1"/>
    <col min="29" max="29" width="11.140625" style="10" customWidth="1"/>
    <col min="30" max="30" width="8.42578125" style="4" hidden="1" customWidth="1"/>
    <col min="31" max="31" width="7.5703125" style="4" hidden="1" customWidth="1"/>
    <col min="32" max="32" width="8.5703125" style="4" hidden="1" customWidth="1"/>
    <col min="33" max="33" width="8.140625" style="4" hidden="1" customWidth="1"/>
    <col min="34" max="34" width="7.85546875" style="4" hidden="1" customWidth="1"/>
    <col min="35" max="35" width="6.42578125" style="4" hidden="1" customWidth="1"/>
    <col min="36" max="36" width="6.28515625" style="4" hidden="1" customWidth="1"/>
    <col min="37" max="37" width="8.85546875" style="4" hidden="1" customWidth="1"/>
    <col min="38" max="39" width="8.140625" style="4" hidden="1" customWidth="1"/>
    <col min="40" max="40" width="8" style="4" hidden="1" customWidth="1"/>
    <col min="41" max="41" width="7.7109375" style="4" hidden="1" customWidth="1"/>
    <col min="42" max="42" width="8" style="4" hidden="1" customWidth="1"/>
    <col min="43" max="43" width="8.140625" style="4" hidden="1" customWidth="1"/>
    <col min="44" max="44" width="8" style="4" hidden="1" customWidth="1"/>
    <col min="45" max="45" width="7.5703125" style="4" hidden="1" customWidth="1"/>
    <col min="46" max="48" width="8.140625" style="4" hidden="1" customWidth="1"/>
    <col min="49" max="49" width="7.42578125" style="4" hidden="1" customWidth="1"/>
    <col min="50" max="50" width="8" style="4" hidden="1" customWidth="1"/>
    <col min="51" max="63" width="0" style="4" hidden="1" customWidth="1"/>
    <col min="64" max="67" width="8.7109375" style="4" hidden="1" customWidth="1"/>
    <col min="68" max="69" width="0" style="4" hidden="1" customWidth="1"/>
    <col min="70" max="16384" width="8.7109375" style="4"/>
  </cols>
  <sheetData>
    <row r="1" spans="1:69" ht="15.75" thickBot="1" x14ac:dyDescent="0.3">
      <c r="A1" s="7" t="s">
        <v>117</v>
      </c>
      <c r="T1" s="17" t="s">
        <v>118</v>
      </c>
      <c r="U1" s="12"/>
      <c r="V1" s="12"/>
      <c r="W1" s="12"/>
      <c r="X1" s="12"/>
      <c r="Y1" s="12"/>
      <c r="Z1" s="12"/>
      <c r="AA1" s="12"/>
      <c r="AB1" s="12"/>
      <c r="AC1" s="12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</row>
    <row r="2" spans="1:69" s="6" customFormat="1" ht="15.75" thickBot="1" x14ac:dyDescent="0.3">
      <c r="A2" s="23" t="s">
        <v>130</v>
      </c>
      <c r="B2" s="24" t="s">
        <v>65</v>
      </c>
      <c r="C2" s="24" t="s">
        <v>64</v>
      </c>
      <c r="D2" s="24" t="s">
        <v>63</v>
      </c>
      <c r="E2" s="24" t="s">
        <v>62</v>
      </c>
      <c r="F2" s="24" t="s">
        <v>61</v>
      </c>
      <c r="G2" s="24" t="s">
        <v>60</v>
      </c>
      <c r="H2" s="24" t="s">
        <v>59</v>
      </c>
      <c r="I2" s="24" t="s">
        <v>58</v>
      </c>
      <c r="J2" s="24" t="s">
        <v>57</v>
      </c>
      <c r="K2" s="24" t="s">
        <v>56</v>
      </c>
      <c r="L2" s="24" t="s">
        <v>55</v>
      </c>
      <c r="M2" s="24" t="s">
        <v>54</v>
      </c>
      <c r="N2" s="24" t="s">
        <v>53</v>
      </c>
      <c r="O2" s="24" t="s">
        <v>13</v>
      </c>
      <c r="P2" s="24" t="s">
        <v>52</v>
      </c>
      <c r="Q2" s="24" t="s">
        <v>51</v>
      </c>
      <c r="R2" s="24" t="s">
        <v>50</v>
      </c>
      <c r="S2" s="24"/>
      <c r="T2" s="24" t="s">
        <v>115</v>
      </c>
      <c r="U2" s="24" t="s">
        <v>65</v>
      </c>
      <c r="V2" s="24" t="s">
        <v>64</v>
      </c>
      <c r="W2" s="24" t="s">
        <v>49</v>
      </c>
      <c r="X2" s="24" t="s">
        <v>48</v>
      </c>
      <c r="Y2" s="24" t="s">
        <v>47</v>
      </c>
      <c r="Z2" s="24" t="s">
        <v>46</v>
      </c>
      <c r="AA2" s="24" t="s">
        <v>45</v>
      </c>
      <c r="AB2" s="24" t="s">
        <v>44</v>
      </c>
      <c r="AC2" s="24" t="s">
        <v>20</v>
      </c>
      <c r="AD2" s="19" t="s">
        <v>43</v>
      </c>
      <c r="AE2" s="9" t="s">
        <v>42</v>
      </c>
      <c r="AF2" s="9" t="s">
        <v>41</v>
      </c>
      <c r="AG2" s="9" t="s">
        <v>40</v>
      </c>
      <c r="AH2" s="9" t="s">
        <v>39</v>
      </c>
      <c r="AI2" s="9" t="s">
        <v>38</v>
      </c>
      <c r="AJ2" s="9" t="s">
        <v>37</v>
      </c>
      <c r="AK2" s="9" t="s">
        <v>36</v>
      </c>
      <c r="AL2" s="9" t="s">
        <v>35</v>
      </c>
      <c r="AM2" s="9" t="s">
        <v>34</v>
      </c>
      <c r="AN2" s="9" t="s">
        <v>33</v>
      </c>
      <c r="AO2" s="9" t="s">
        <v>32</v>
      </c>
      <c r="AP2" s="9" t="s">
        <v>31</v>
      </c>
      <c r="AQ2" s="9" t="s">
        <v>30</v>
      </c>
      <c r="AR2" s="9" t="s">
        <v>29</v>
      </c>
      <c r="AS2" s="9" t="s">
        <v>28</v>
      </c>
      <c r="AT2" s="9" t="s">
        <v>27</v>
      </c>
      <c r="AU2" s="9" t="s">
        <v>26</v>
      </c>
      <c r="AV2" s="9" t="s">
        <v>25</v>
      </c>
      <c r="AW2" s="9" t="s">
        <v>24</v>
      </c>
      <c r="AX2" s="9" t="s">
        <v>23</v>
      </c>
      <c r="AY2" s="9" t="s">
        <v>22</v>
      </c>
      <c r="AZ2" s="9" t="s">
        <v>21</v>
      </c>
      <c r="BA2" s="9" t="s">
        <v>20</v>
      </c>
      <c r="BB2" s="9" t="s">
        <v>19</v>
      </c>
      <c r="BC2" s="9" t="s">
        <v>18</v>
      </c>
      <c r="BD2" s="9" t="s">
        <v>17</v>
      </c>
      <c r="BE2" s="9" t="s">
        <v>16</v>
      </c>
      <c r="BF2" s="9" t="s">
        <v>15</v>
      </c>
      <c r="BG2" s="9" t="s">
        <v>14</v>
      </c>
      <c r="BH2" s="9" t="s">
        <v>13</v>
      </c>
      <c r="BI2" s="9" t="s">
        <v>12</v>
      </c>
      <c r="BJ2" s="9" t="s">
        <v>11</v>
      </c>
      <c r="BK2" s="9" t="s">
        <v>10</v>
      </c>
      <c r="BL2" s="9" t="s">
        <v>9</v>
      </c>
      <c r="BM2" s="9" t="s">
        <v>8</v>
      </c>
      <c r="BN2" s="9" t="s">
        <v>7</v>
      </c>
      <c r="BO2" s="9" t="s">
        <v>6</v>
      </c>
      <c r="BP2" s="9" t="s">
        <v>5</v>
      </c>
      <c r="BQ2" s="9" t="s">
        <v>4</v>
      </c>
    </row>
    <row r="3" spans="1:69" x14ac:dyDescent="0.25">
      <c r="A3" s="22" t="s">
        <v>133</v>
      </c>
      <c r="B3" s="22" t="s">
        <v>70</v>
      </c>
      <c r="C3" s="22">
        <v>0.12</v>
      </c>
      <c r="D3" s="22">
        <v>54.06</v>
      </c>
      <c r="E3" s="22"/>
      <c r="F3" s="22"/>
      <c r="G3" s="22"/>
      <c r="H3" s="22"/>
      <c r="I3" s="22"/>
      <c r="J3" s="22">
        <v>0.24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>
        <v>0.38300000000000001</v>
      </c>
      <c r="AD3" s="20">
        <v>12.3</v>
      </c>
      <c r="AE3" s="8">
        <v>1</v>
      </c>
      <c r="AF3" s="8">
        <v>424.4</v>
      </c>
      <c r="AG3" s="8">
        <v>0.6</v>
      </c>
      <c r="AH3" s="8">
        <v>1.3</v>
      </c>
      <c r="AI3" s="8">
        <v>0.5</v>
      </c>
      <c r="AJ3" s="8">
        <v>183</v>
      </c>
      <c r="AK3" s="8" t="s">
        <v>0</v>
      </c>
      <c r="AL3" s="8">
        <v>104.4</v>
      </c>
      <c r="AM3" s="8">
        <v>16.8</v>
      </c>
      <c r="AN3" s="8">
        <v>9.5</v>
      </c>
      <c r="AO3" s="8">
        <v>22.2</v>
      </c>
      <c r="AP3" s="8">
        <v>3.04</v>
      </c>
      <c r="AQ3" s="8">
        <v>13.5</v>
      </c>
      <c r="AR3" s="8">
        <v>3.53</v>
      </c>
      <c r="AS3" s="8">
        <v>1.36</v>
      </c>
      <c r="AT3" s="8">
        <v>3.88</v>
      </c>
      <c r="AU3" s="8">
        <v>0.63</v>
      </c>
      <c r="AV3" s="8">
        <v>3.37</v>
      </c>
      <c r="AW3" s="8">
        <v>0.65</v>
      </c>
      <c r="AX3" s="8">
        <v>1.53</v>
      </c>
      <c r="AY3" s="8">
        <v>0.22</v>
      </c>
      <c r="AZ3" s="8">
        <v>1.33</v>
      </c>
      <c r="BA3" s="8">
        <v>0.19</v>
      </c>
      <c r="BB3" s="8">
        <v>0.04</v>
      </c>
      <c r="BC3" s="8" t="s">
        <v>3</v>
      </c>
      <c r="BD3" s="8">
        <v>0.3</v>
      </c>
      <c r="BE3" s="8">
        <v>28.6</v>
      </c>
      <c r="BF3" s="8">
        <v>0.4</v>
      </c>
      <c r="BG3" s="8">
        <v>95</v>
      </c>
      <c r="BH3" s="8">
        <v>158.6</v>
      </c>
      <c r="BI3" s="8" t="s">
        <v>0</v>
      </c>
      <c r="BJ3" s="8" t="s">
        <v>2</v>
      </c>
      <c r="BK3" s="8" t="s">
        <v>2</v>
      </c>
      <c r="BL3" s="8" t="s">
        <v>2</v>
      </c>
      <c r="BM3" s="8" t="s">
        <v>2</v>
      </c>
      <c r="BN3" s="8" t="s">
        <v>0</v>
      </c>
      <c r="BO3" s="8" t="s">
        <v>1</v>
      </c>
      <c r="BP3" s="8" t="s">
        <v>2</v>
      </c>
      <c r="BQ3" s="8" t="s">
        <v>0</v>
      </c>
    </row>
    <row r="4" spans="1:69" x14ac:dyDescent="0.25">
      <c r="A4" s="14" t="s">
        <v>135</v>
      </c>
      <c r="B4" s="14" t="s">
        <v>70</v>
      </c>
      <c r="C4" s="14">
        <v>0.12</v>
      </c>
      <c r="D4" s="14">
        <v>60.21</v>
      </c>
      <c r="E4" s="14"/>
      <c r="F4" s="14"/>
      <c r="G4" s="14"/>
      <c r="H4" s="14"/>
      <c r="I4" s="14"/>
      <c r="J4" s="14">
        <v>0.19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>
        <v>0.30499999999999999</v>
      </c>
      <c r="AD4" s="20">
        <v>123.5</v>
      </c>
      <c r="AE4" s="8">
        <v>1</v>
      </c>
      <c r="AF4" s="8">
        <v>465.4</v>
      </c>
      <c r="AG4" s="8">
        <v>0.7</v>
      </c>
      <c r="AH4" s="8">
        <v>8.8000000000000007</v>
      </c>
      <c r="AI4" s="8">
        <v>4.2</v>
      </c>
      <c r="AJ4" s="8">
        <v>12</v>
      </c>
      <c r="AK4" s="8">
        <v>0.6</v>
      </c>
      <c r="AL4" s="8">
        <v>369.7</v>
      </c>
      <c r="AM4" s="8">
        <v>17.5</v>
      </c>
      <c r="AN4" s="8">
        <v>34.9</v>
      </c>
      <c r="AO4" s="8">
        <v>70.400000000000006</v>
      </c>
      <c r="AP4" s="8">
        <v>8.35</v>
      </c>
      <c r="AQ4" s="8">
        <v>31.1</v>
      </c>
      <c r="AR4" s="8">
        <v>4.8499999999999996</v>
      </c>
      <c r="AS4" s="8">
        <v>1.31</v>
      </c>
      <c r="AT4" s="8">
        <v>3.75</v>
      </c>
      <c r="AU4" s="8">
        <v>0.56999999999999995</v>
      </c>
      <c r="AV4" s="8">
        <v>2.94</v>
      </c>
      <c r="AW4" s="8">
        <v>0.57999999999999996</v>
      </c>
      <c r="AX4" s="8">
        <v>1.6</v>
      </c>
      <c r="AY4" s="8">
        <v>0.25</v>
      </c>
      <c r="AZ4" s="8">
        <v>1.51</v>
      </c>
      <c r="BA4" s="8">
        <v>0.25</v>
      </c>
      <c r="BB4" s="8" t="s">
        <v>3</v>
      </c>
      <c r="BC4" s="8" t="s">
        <v>3</v>
      </c>
      <c r="BD4" s="8">
        <v>2</v>
      </c>
      <c r="BE4" s="8">
        <v>1</v>
      </c>
      <c r="BF4" s="8">
        <v>1.3</v>
      </c>
      <c r="BG4" s="8">
        <v>84</v>
      </c>
      <c r="BH4" s="8">
        <v>0.3</v>
      </c>
      <c r="BI4" s="8" t="s">
        <v>0</v>
      </c>
      <c r="BJ4" s="8">
        <v>0.1</v>
      </c>
      <c r="BK4" s="8">
        <v>0.1</v>
      </c>
      <c r="BL4" s="8">
        <v>0.1</v>
      </c>
      <c r="BM4" s="8" t="s">
        <v>2</v>
      </c>
      <c r="BN4" s="8" t="s">
        <v>0</v>
      </c>
      <c r="BO4" s="8" t="s">
        <v>1</v>
      </c>
      <c r="BP4" s="8">
        <v>0.1</v>
      </c>
      <c r="BQ4" s="8" t="s">
        <v>0</v>
      </c>
    </row>
    <row r="5" spans="1:69" x14ac:dyDescent="0.25">
      <c r="A5" s="14" t="s">
        <v>137</v>
      </c>
      <c r="B5" s="14" t="s">
        <v>70</v>
      </c>
      <c r="C5" s="14">
        <v>0.17</v>
      </c>
      <c r="D5" s="14">
        <v>54.22</v>
      </c>
      <c r="E5" s="14"/>
      <c r="F5" s="14"/>
      <c r="G5" s="14"/>
      <c r="H5" s="14"/>
      <c r="I5" s="14"/>
      <c r="J5" s="14">
        <v>0.24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>
        <v>0.39100000000000001</v>
      </c>
      <c r="AD5" s="20">
        <v>137.5</v>
      </c>
      <c r="AE5" s="8">
        <v>1</v>
      </c>
      <c r="AF5" s="8">
        <v>420</v>
      </c>
      <c r="AG5" s="8">
        <v>0.8</v>
      </c>
      <c r="AH5" s="8">
        <v>7.6</v>
      </c>
      <c r="AI5" s="8">
        <v>3.7</v>
      </c>
      <c r="AJ5" s="8">
        <v>38</v>
      </c>
      <c r="AK5" s="8">
        <v>0.8</v>
      </c>
      <c r="AL5" s="8">
        <v>223.3</v>
      </c>
      <c r="AM5" s="8">
        <v>23.2</v>
      </c>
      <c r="AN5" s="8">
        <v>27.6</v>
      </c>
      <c r="AO5" s="8">
        <v>59.6</v>
      </c>
      <c r="AP5" s="8">
        <v>7.48</v>
      </c>
      <c r="AQ5" s="8">
        <v>30.2</v>
      </c>
      <c r="AR5" s="8">
        <v>5.74</v>
      </c>
      <c r="AS5" s="8">
        <v>1.49</v>
      </c>
      <c r="AT5" s="8">
        <v>4.92</v>
      </c>
      <c r="AU5" s="8">
        <v>0.76</v>
      </c>
      <c r="AV5" s="8">
        <v>3.93</v>
      </c>
      <c r="AW5" s="8">
        <v>0.81</v>
      </c>
      <c r="AX5" s="8">
        <v>2.1800000000000002</v>
      </c>
      <c r="AY5" s="8">
        <v>0.34</v>
      </c>
      <c r="AZ5" s="8">
        <v>2.11</v>
      </c>
      <c r="BA5" s="8">
        <v>0.34</v>
      </c>
      <c r="BB5" s="8" t="s">
        <v>3</v>
      </c>
      <c r="BC5" s="8" t="s">
        <v>3</v>
      </c>
      <c r="BD5" s="8">
        <v>1</v>
      </c>
      <c r="BE5" s="8">
        <v>2.1</v>
      </c>
      <c r="BF5" s="8">
        <v>2.4</v>
      </c>
      <c r="BG5" s="8">
        <v>72</v>
      </c>
      <c r="BH5" s="8">
        <v>0.5</v>
      </c>
      <c r="BI5" s="8">
        <v>0.6</v>
      </c>
      <c r="BJ5" s="8" t="s">
        <v>2</v>
      </c>
      <c r="BK5" s="8" t="s">
        <v>2</v>
      </c>
      <c r="BL5" s="8" t="s">
        <v>2</v>
      </c>
      <c r="BM5" s="8" t="s">
        <v>2</v>
      </c>
      <c r="BN5" s="8" t="s">
        <v>0</v>
      </c>
      <c r="BO5" s="8" t="s">
        <v>1</v>
      </c>
      <c r="BP5" s="8" t="s">
        <v>2</v>
      </c>
      <c r="BQ5" s="8" t="s">
        <v>0</v>
      </c>
    </row>
    <row r="6" spans="1:69" x14ac:dyDescent="0.25">
      <c r="A6" s="14" t="s">
        <v>139</v>
      </c>
      <c r="B6" s="14" t="s">
        <v>70</v>
      </c>
      <c r="C6" s="14">
        <v>7.0000000000000007E-2</v>
      </c>
      <c r="D6" s="14">
        <v>54.15</v>
      </c>
      <c r="E6" s="14"/>
      <c r="F6" s="14"/>
      <c r="G6" s="14"/>
      <c r="H6" s="14"/>
      <c r="I6" s="14"/>
      <c r="J6" s="14">
        <v>0.51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>
        <v>0.48599999999999999</v>
      </c>
      <c r="AD6" s="20">
        <v>55.6</v>
      </c>
      <c r="AE6" s="8">
        <v>1</v>
      </c>
      <c r="AF6" s="8">
        <v>323.89999999999998</v>
      </c>
      <c r="AG6" s="8">
        <v>0.7</v>
      </c>
      <c r="AH6" s="8">
        <v>12.1</v>
      </c>
      <c r="AI6" s="8">
        <v>3.5</v>
      </c>
      <c r="AJ6" s="8">
        <v>67</v>
      </c>
      <c r="AK6" s="8">
        <v>1.8</v>
      </c>
      <c r="AL6" s="8">
        <v>175.6</v>
      </c>
      <c r="AM6" s="8">
        <v>11</v>
      </c>
      <c r="AN6" s="8">
        <v>25.6</v>
      </c>
      <c r="AO6" s="8">
        <v>44.2</v>
      </c>
      <c r="AP6" s="8">
        <v>5.17</v>
      </c>
      <c r="AQ6" s="8">
        <v>18.399999999999999</v>
      </c>
      <c r="AR6" s="8">
        <v>3.13</v>
      </c>
      <c r="AS6" s="8">
        <v>0.72</v>
      </c>
      <c r="AT6" s="8">
        <v>2.57</v>
      </c>
      <c r="AU6" s="8">
        <v>0.43</v>
      </c>
      <c r="AV6" s="8">
        <v>2.39</v>
      </c>
      <c r="AW6" s="8">
        <v>0.42</v>
      </c>
      <c r="AX6" s="8">
        <v>1.2</v>
      </c>
      <c r="AY6" s="8">
        <v>0.18</v>
      </c>
      <c r="AZ6" s="8">
        <v>1.41</v>
      </c>
      <c r="BA6" s="8">
        <v>0.19</v>
      </c>
      <c r="BB6" s="8" t="s">
        <v>3</v>
      </c>
      <c r="BC6" s="8">
        <v>0.02</v>
      </c>
      <c r="BD6" s="8" t="s">
        <v>2</v>
      </c>
      <c r="BE6" s="8">
        <v>34</v>
      </c>
      <c r="BF6" s="8">
        <v>14</v>
      </c>
      <c r="BG6" s="8">
        <v>61</v>
      </c>
      <c r="BH6" s="8">
        <v>23.3</v>
      </c>
      <c r="BI6" s="8">
        <v>1.1000000000000001</v>
      </c>
      <c r="BJ6" s="8">
        <v>0.1</v>
      </c>
      <c r="BK6" s="8" t="s">
        <v>2</v>
      </c>
      <c r="BL6" s="8">
        <v>0.4</v>
      </c>
      <c r="BM6" s="8" t="s">
        <v>2</v>
      </c>
      <c r="BN6" s="8" t="s">
        <v>0</v>
      </c>
      <c r="BO6" s="8" t="s">
        <v>1</v>
      </c>
      <c r="BP6" s="8">
        <v>0.3</v>
      </c>
      <c r="BQ6" s="8" t="s">
        <v>0</v>
      </c>
    </row>
    <row r="7" spans="1:69" x14ac:dyDescent="0.25">
      <c r="A7" s="14" t="s">
        <v>141</v>
      </c>
      <c r="B7" s="14" t="s">
        <v>70</v>
      </c>
      <c r="C7" s="14">
        <v>0.12</v>
      </c>
      <c r="D7" s="14">
        <v>52.21</v>
      </c>
      <c r="E7" s="14"/>
      <c r="F7" s="14"/>
      <c r="G7" s="14"/>
      <c r="H7" s="14"/>
      <c r="I7" s="14"/>
      <c r="J7" s="14">
        <v>0.74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>
        <v>0.46500000000000002</v>
      </c>
      <c r="AD7" s="20">
        <v>76.400000000000006</v>
      </c>
      <c r="AE7" s="8">
        <v>1</v>
      </c>
      <c r="AF7" s="8">
        <v>987.3</v>
      </c>
      <c r="AG7" s="8">
        <v>0.5</v>
      </c>
      <c r="AH7" s="8">
        <v>7</v>
      </c>
      <c r="AI7" s="8">
        <v>3.4</v>
      </c>
      <c r="AJ7" s="8">
        <v>55</v>
      </c>
      <c r="AK7" s="8" t="s">
        <v>0</v>
      </c>
      <c r="AL7" s="8">
        <v>186.1</v>
      </c>
      <c r="AM7" s="8">
        <v>14.1</v>
      </c>
      <c r="AN7" s="8">
        <v>36.299999999999997</v>
      </c>
      <c r="AO7" s="8">
        <v>69.099999999999994</v>
      </c>
      <c r="AP7" s="8">
        <v>8.7100000000000009</v>
      </c>
      <c r="AQ7" s="8">
        <v>32.6</v>
      </c>
      <c r="AR7" s="8">
        <v>5.1100000000000003</v>
      </c>
      <c r="AS7" s="8">
        <v>1.41</v>
      </c>
      <c r="AT7" s="8">
        <v>3.84</v>
      </c>
      <c r="AU7" s="8">
        <v>0.51</v>
      </c>
      <c r="AV7" s="8">
        <v>2.58</v>
      </c>
      <c r="AW7" s="8">
        <v>0.46</v>
      </c>
      <c r="AX7" s="8">
        <v>1.36</v>
      </c>
      <c r="AY7" s="8">
        <v>0.21</v>
      </c>
      <c r="AZ7" s="8">
        <v>1.43</v>
      </c>
      <c r="BA7" s="8">
        <v>0.2</v>
      </c>
      <c r="BB7" s="8" t="s">
        <v>3</v>
      </c>
      <c r="BC7" s="8" t="s">
        <v>3</v>
      </c>
      <c r="BD7" s="8">
        <v>1.6</v>
      </c>
      <c r="BE7" s="8">
        <v>9.6</v>
      </c>
      <c r="BF7" s="8">
        <v>4.9000000000000004</v>
      </c>
      <c r="BG7" s="8">
        <v>71</v>
      </c>
      <c r="BH7" s="8">
        <v>2.7</v>
      </c>
      <c r="BI7" s="8">
        <v>1</v>
      </c>
      <c r="BJ7" s="8" t="s">
        <v>2</v>
      </c>
      <c r="BK7" s="8" t="s">
        <v>2</v>
      </c>
      <c r="BL7" s="8" t="s">
        <v>2</v>
      </c>
      <c r="BM7" s="8" t="s">
        <v>2</v>
      </c>
      <c r="BN7" s="8" t="s">
        <v>0</v>
      </c>
      <c r="BO7" s="8" t="s">
        <v>1</v>
      </c>
      <c r="BP7" s="8" t="s">
        <v>2</v>
      </c>
      <c r="BQ7" s="8" t="s">
        <v>0</v>
      </c>
    </row>
    <row r="8" spans="1:69" x14ac:dyDescent="0.25">
      <c r="A8" s="21" t="s">
        <v>143</v>
      </c>
      <c r="B8" s="14" t="s">
        <v>70</v>
      </c>
      <c r="C8" s="21"/>
      <c r="D8" s="21">
        <v>76.81</v>
      </c>
      <c r="E8" s="21"/>
      <c r="F8" s="21"/>
      <c r="G8" s="21"/>
      <c r="H8" s="21"/>
      <c r="I8" s="21"/>
      <c r="J8" s="21">
        <v>0.14000000000000001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>
        <v>0.629</v>
      </c>
      <c r="AD8" s="20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</row>
    <row r="9" spans="1:69" x14ac:dyDescent="0.25">
      <c r="A9" s="21" t="s">
        <v>454</v>
      </c>
      <c r="B9" s="14" t="s">
        <v>70</v>
      </c>
      <c r="C9" s="21"/>
      <c r="D9" s="21">
        <v>74.349999999999994</v>
      </c>
      <c r="E9" s="21"/>
      <c r="F9" s="21"/>
      <c r="G9" s="21"/>
      <c r="H9" s="21"/>
      <c r="I9" s="21"/>
      <c r="J9" s="21">
        <v>0.64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>
        <v>0.51300000000000001</v>
      </c>
      <c r="AD9" s="20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</row>
    <row r="10" spans="1:69" x14ac:dyDescent="0.25">
      <c r="A10" s="21" t="s">
        <v>463</v>
      </c>
      <c r="B10" s="14" t="s">
        <v>70</v>
      </c>
      <c r="C10" s="21"/>
      <c r="D10" s="21">
        <v>51.94</v>
      </c>
      <c r="E10" s="21"/>
      <c r="F10" s="21"/>
      <c r="G10" s="21"/>
      <c r="H10" s="21"/>
      <c r="I10" s="21"/>
      <c r="J10" s="21">
        <v>1.33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>
        <v>0.27700000000000002</v>
      </c>
      <c r="AD10" s="20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</row>
    <row r="11" spans="1:69" x14ac:dyDescent="0.25">
      <c r="A11" s="21" t="s">
        <v>464</v>
      </c>
      <c r="B11" s="14" t="s">
        <v>70</v>
      </c>
      <c r="C11" s="21"/>
      <c r="D11" s="21">
        <v>53.75</v>
      </c>
      <c r="E11" s="21"/>
      <c r="F11" s="21"/>
      <c r="G11" s="21"/>
      <c r="H11" s="21"/>
      <c r="I11" s="21"/>
      <c r="J11" s="21">
        <v>7.0000000000000007E-2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>
        <v>0.35299999999999998</v>
      </c>
      <c r="AD11" s="20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</row>
    <row r="12" spans="1:69" ht="15.75" thickBot="1" x14ac:dyDescent="0.3">
      <c r="A12" s="21"/>
      <c r="B12" s="21"/>
      <c r="C12" s="21">
        <v>0.12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0">
        <v>105</v>
      </c>
      <c r="AE12" s="8">
        <v>2</v>
      </c>
      <c r="AF12" s="8">
        <v>527.5</v>
      </c>
      <c r="AG12" s="8">
        <v>0.7</v>
      </c>
      <c r="AH12" s="8">
        <v>9.6</v>
      </c>
      <c r="AI12" s="8">
        <v>4.8</v>
      </c>
      <c r="AJ12" s="8">
        <v>99</v>
      </c>
      <c r="AK12" s="8">
        <v>1.9</v>
      </c>
      <c r="AL12" s="8">
        <v>182.3</v>
      </c>
      <c r="AM12" s="8">
        <v>15.1</v>
      </c>
      <c r="AN12" s="8">
        <v>25.9</v>
      </c>
      <c r="AO12" s="8">
        <v>51.3</v>
      </c>
      <c r="AP12" s="8">
        <v>6.4</v>
      </c>
      <c r="AQ12" s="8">
        <v>23</v>
      </c>
      <c r="AR12" s="8">
        <v>4.62</v>
      </c>
      <c r="AS12" s="8">
        <v>1.1399999999999999</v>
      </c>
      <c r="AT12" s="8">
        <v>3.78</v>
      </c>
      <c r="AU12" s="8">
        <v>0.56000000000000005</v>
      </c>
      <c r="AV12" s="8">
        <v>2.99</v>
      </c>
      <c r="AW12" s="8">
        <v>0.52</v>
      </c>
      <c r="AX12" s="8">
        <v>1.35</v>
      </c>
      <c r="AY12" s="8">
        <v>0.22</v>
      </c>
      <c r="AZ12" s="8">
        <v>1.35</v>
      </c>
      <c r="BA12" s="8">
        <v>0.22</v>
      </c>
      <c r="BB12" s="8" t="s">
        <v>3</v>
      </c>
      <c r="BC12" s="8" t="s">
        <v>3</v>
      </c>
      <c r="BD12" s="8">
        <v>0.7</v>
      </c>
      <c r="BE12" s="8">
        <v>56.9</v>
      </c>
      <c r="BF12" s="8">
        <v>3.5</v>
      </c>
      <c r="BG12" s="8">
        <v>77</v>
      </c>
      <c r="BH12" s="8">
        <v>18.600000000000001</v>
      </c>
      <c r="BI12" s="8">
        <v>3</v>
      </c>
      <c r="BJ12" s="8" t="s">
        <v>2</v>
      </c>
      <c r="BK12" s="8" t="s">
        <v>2</v>
      </c>
      <c r="BL12" s="8">
        <v>0.2</v>
      </c>
      <c r="BM12" s="8">
        <v>0.2</v>
      </c>
      <c r="BN12" s="8">
        <v>0.9</v>
      </c>
      <c r="BO12" s="8" t="s">
        <v>1</v>
      </c>
      <c r="BP12" s="8">
        <v>0.8</v>
      </c>
      <c r="BQ12" s="8" t="s">
        <v>0</v>
      </c>
    </row>
    <row r="13" spans="1:69" ht="15.75" thickBot="1" x14ac:dyDescent="0.3">
      <c r="A13" s="24" t="s">
        <v>131</v>
      </c>
      <c r="B13" s="24" t="s">
        <v>65</v>
      </c>
      <c r="C13" s="24" t="s">
        <v>64</v>
      </c>
      <c r="D13" s="24" t="s">
        <v>63</v>
      </c>
      <c r="E13" s="24" t="s">
        <v>62</v>
      </c>
      <c r="F13" s="24" t="s">
        <v>61</v>
      </c>
      <c r="G13" s="24" t="s">
        <v>60</v>
      </c>
      <c r="H13" s="24" t="s">
        <v>59</v>
      </c>
      <c r="I13" s="24" t="s">
        <v>58</v>
      </c>
      <c r="J13" s="24" t="s">
        <v>57</v>
      </c>
      <c r="K13" s="24" t="s">
        <v>56</v>
      </c>
      <c r="L13" s="24" t="s">
        <v>55</v>
      </c>
      <c r="M13" s="24" t="s">
        <v>54</v>
      </c>
      <c r="N13" s="24" t="s">
        <v>53</v>
      </c>
      <c r="O13" s="24" t="s">
        <v>13</v>
      </c>
      <c r="P13" s="24" t="s">
        <v>52</v>
      </c>
      <c r="Q13" s="24" t="s">
        <v>51</v>
      </c>
      <c r="R13" s="24" t="s">
        <v>50</v>
      </c>
      <c r="S13" s="25"/>
      <c r="T13" s="24" t="s">
        <v>116</v>
      </c>
      <c r="U13" s="24" t="s">
        <v>65</v>
      </c>
      <c r="V13" s="24" t="s">
        <v>64</v>
      </c>
      <c r="W13" s="24" t="s">
        <v>49</v>
      </c>
      <c r="X13" s="24" t="s">
        <v>48</v>
      </c>
      <c r="Y13" s="24" t="s">
        <v>47</v>
      </c>
      <c r="Z13" s="24" t="s">
        <v>46</v>
      </c>
      <c r="AA13" s="24" t="s">
        <v>45</v>
      </c>
      <c r="AB13" s="24" t="s">
        <v>44</v>
      </c>
      <c r="AC13" s="24" t="s">
        <v>20</v>
      </c>
      <c r="AD13" s="19" t="s">
        <v>43</v>
      </c>
      <c r="AE13" s="9" t="s">
        <v>42</v>
      </c>
      <c r="AF13" s="9" t="s">
        <v>41</v>
      </c>
      <c r="AG13" s="9" t="s">
        <v>40</v>
      </c>
      <c r="AH13" s="9" t="s">
        <v>39</v>
      </c>
      <c r="AI13" s="9" t="s">
        <v>38</v>
      </c>
      <c r="AJ13" s="9" t="s">
        <v>37</v>
      </c>
      <c r="AK13" s="9" t="s">
        <v>36</v>
      </c>
      <c r="AL13" s="9" t="s">
        <v>35</v>
      </c>
      <c r="AM13" s="9" t="s">
        <v>34</v>
      </c>
      <c r="AN13" s="9" t="s">
        <v>33</v>
      </c>
      <c r="AO13" s="9" t="s">
        <v>32</v>
      </c>
      <c r="AP13" s="9" t="s">
        <v>31</v>
      </c>
      <c r="AQ13" s="9" t="s">
        <v>30</v>
      </c>
      <c r="AR13" s="9" t="s">
        <v>29</v>
      </c>
      <c r="AS13" s="9" t="s">
        <v>28</v>
      </c>
      <c r="AT13" s="9" t="s">
        <v>27</v>
      </c>
      <c r="AU13" s="9" t="s">
        <v>26</v>
      </c>
      <c r="AV13" s="9" t="s">
        <v>25</v>
      </c>
      <c r="AW13" s="9" t="s">
        <v>24</v>
      </c>
      <c r="AX13" s="9" t="s">
        <v>23</v>
      </c>
      <c r="AY13" s="9" t="s">
        <v>22</v>
      </c>
      <c r="AZ13" s="9" t="s">
        <v>21</v>
      </c>
      <c r="BA13" s="9" t="s">
        <v>20</v>
      </c>
      <c r="BB13" s="9" t="s">
        <v>19</v>
      </c>
      <c r="BC13" s="9" t="s">
        <v>18</v>
      </c>
      <c r="BD13" s="9" t="s">
        <v>17</v>
      </c>
      <c r="BE13" s="9" t="s">
        <v>16</v>
      </c>
      <c r="BF13" s="9" t="s">
        <v>15</v>
      </c>
      <c r="BG13" s="9" t="s">
        <v>14</v>
      </c>
      <c r="BH13" s="9" t="s">
        <v>13</v>
      </c>
      <c r="BI13" s="9" t="s">
        <v>12</v>
      </c>
      <c r="BJ13" s="9" t="s">
        <v>11</v>
      </c>
      <c r="BK13" s="9" t="s">
        <v>10</v>
      </c>
      <c r="BL13" s="9" t="s">
        <v>9</v>
      </c>
      <c r="BM13" s="9" t="s">
        <v>8</v>
      </c>
      <c r="BN13" s="9" t="s">
        <v>7</v>
      </c>
      <c r="BO13" s="9" t="s">
        <v>6</v>
      </c>
      <c r="BP13" s="9" t="s">
        <v>5</v>
      </c>
      <c r="BQ13" s="9" t="s">
        <v>4</v>
      </c>
    </row>
    <row r="14" spans="1:69" x14ac:dyDescent="0.25">
      <c r="A14" s="22" t="s">
        <v>134</v>
      </c>
      <c r="B14" s="22" t="s">
        <v>70</v>
      </c>
      <c r="C14" s="22">
        <v>0.15</v>
      </c>
      <c r="D14" s="22">
        <v>54.94</v>
      </c>
      <c r="E14" s="22"/>
      <c r="F14" s="22"/>
      <c r="G14" s="22"/>
      <c r="H14" s="22"/>
      <c r="I14" s="22"/>
      <c r="J14" s="22">
        <v>0.27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>
        <v>0.45200000000000001</v>
      </c>
      <c r="AD14" s="20">
        <v>11.5</v>
      </c>
      <c r="AE14" s="8">
        <v>1</v>
      </c>
      <c r="AF14" s="8">
        <v>441.2</v>
      </c>
      <c r="AG14" s="8">
        <v>0.7</v>
      </c>
      <c r="AH14" s="8">
        <v>1.3</v>
      </c>
      <c r="AI14" s="8">
        <v>0.6</v>
      </c>
      <c r="AJ14" s="8">
        <v>184</v>
      </c>
      <c r="AK14" s="8" t="s">
        <v>0</v>
      </c>
      <c r="AL14" s="8">
        <v>107.8</v>
      </c>
      <c r="AM14" s="8">
        <v>17.899999999999999</v>
      </c>
      <c r="AN14" s="8">
        <v>9.9</v>
      </c>
      <c r="AO14" s="8">
        <v>23.3</v>
      </c>
      <c r="AP14" s="8">
        <v>3.21</v>
      </c>
      <c r="AQ14" s="8">
        <v>15.6</v>
      </c>
      <c r="AR14" s="8">
        <v>3.73</v>
      </c>
      <c r="AS14" s="8">
        <v>1.45</v>
      </c>
      <c r="AT14" s="8">
        <v>4.0199999999999996</v>
      </c>
      <c r="AU14" s="8">
        <v>0.67</v>
      </c>
      <c r="AV14" s="8">
        <v>3.35</v>
      </c>
      <c r="AW14" s="8">
        <v>0.67</v>
      </c>
      <c r="AX14" s="8">
        <v>1.66</v>
      </c>
      <c r="AY14" s="8">
        <v>0.24</v>
      </c>
      <c r="AZ14" s="8">
        <v>1.36</v>
      </c>
      <c r="BA14" s="8">
        <v>0.2</v>
      </c>
      <c r="BB14" s="8">
        <v>0.03</v>
      </c>
      <c r="BC14" s="8" t="s">
        <v>3</v>
      </c>
      <c r="BD14" s="8">
        <v>0.2</v>
      </c>
      <c r="BE14" s="8">
        <v>29.1</v>
      </c>
      <c r="BF14" s="8">
        <v>0.3</v>
      </c>
      <c r="BG14" s="8">
        <v>84</v>
      </c>
      <c r="BH14" s="8">
        <v>159.80000000000001</v>
      </c>
      <c r="BI14" s="8" t="s">
        <v>0</v>
      </c>
      <c r="BJ14" s="8" t="s">
        <v>2</v>
      </c>
      <c r="BK14" s="8" t="s">
        <v>2</v>
      </c>
      <c r="BL14" s="8" t="s">
        <v>2</v>
      </c>
      <c r="BM14" s="8" t="s">
        <v>2</v>
      </c>
      <c r="BN14" s="8" t="s">
        <v>0</v>
      </c>
      <c r="BO14" s="8" t="s">
        <v>1</v>
      </c>
      <c r="BP14" s="8" t="s">
        <v>2</v>
      </c>
      <c r="BQ14" s="8" t="s">
        <v>0</v>
      </c>
    </row>
    <row r="15" spans="1:69" x14ac:dyDescent="0.25">
      <c r="A15" s="14" t="s">
        <v>136</v>
      </c>
      <c r="B15" s="14" t="s">
        <v>70</v>
      </c>
      <c r="C15" s="14">
        <v>0.13</v>
      </c>
      <c r="D15" s="14">
        <v>58.86</v>
      </c>
      <c r="E15" s="14"/>
      <c r="F15" s="14"/>
      <c r="G15" s="14"/>
      <c r="H15" s="14"/>
      <c r="I15" s="14"/>
      <c r="J15" s="14">
        <v>0.24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>
        <v>0.34799999999999998</v>
      </c>
      <c r="AD15" s="20">
        <v>115.6</v>
      </c>
      <c r="AE15" s="8">
        <v>1</v>
      </c>
      <c r="AF15" s="8">
        <v>474.1</v>
      </c>
      <c r="AG15" s="8">
        <v>0.7</v>
      </c>
      <c r="AH15" s="8">
        <v>9.1999999999999993</v>
      </c>
      <c r="AI15" s="8">
        <v>3.9</v>
      </c>
      <c r="AJ15" s="8">
        <v>9</v>
      </c>
      <c r="AK15" s="8">
        <v>0.7</v>
      </c>
      <c r="AL15" s="8">
        <v>365.1</v>
      </c>
      <c r="AM15" s="8">
        <v>16.8</v>
      </c>
      <c r="AN15" s="8">
        <v>35</v>
      </c>
      <c r="AO15" s="8">
        <v>70</v>
      </c>
      <c r="AP15" s="8">
        <v>8.41</v>
      </c>
      <c r="AQ15" s="8">
        <v>31.3</v>
      </c>
      <c r="AR15" s="8">
        <v>5.05</v>
      </c>
      <c r="AS15" s="8">
        <v>1.3</v>
      </c>
      <c r="AT15" s="8">
        <v>3.78</v>
      </c>
      <c r="AU15" s="8">
        <v>0.56999999999999995</v>
      </c>
      <c r="AV15" s="8">
        <v>2.94</v>
      </c>
      <c r="AW15" s="8">
        <v>0.56000000000000005</v>
      </c>
      <c r="AX15" s="8">
        <v>1.52</v>
      </c>
      <c r="AY15" s="8">
        <v>0.24</v>
      </c>
      <c r="AZ15" s="8">
        <v>1.66</v>
      </c>
      <c r="BA15" s="8">
        <v>0.26</v>
      </c>
      <c r="BB15" s="8" t="s">
        <v>3</v>
      </c>
      <c r="BC15" s="8" t="s">
        <v>3</v>
      </c>
      <c r="BD15" s="8">
        <v>1.8</v>
      </c>
      <c r="BE15" s="8">
        <v>1.6</v>
      </c>
      <c r="BF15" s="8">
        <v>1.6</v>
      </c>
      <c r="BG15" s="8">
        <v>72</v>
      </c>
      <c r="BH15" s="8">
        <v>0.4</v>
      </c>
      <c r="BI15" s="8" t="s">
        <v>0</v>
      </c>
      <c r="BJ15" s="8" t="s">
        <v>2</v>
      </c>
      <c r="BK15" s="8">
        <v>0.1</v>
      </c>
      <c r="BL15" s="8" t="s">
        <v>2</v>
      </c>
      <c r="BM15" s="8" t="s">
        <v>2</v>
      </c>
      <c r="BN15" s="8" t="s">
        <v>0</v>
      </c>
      <c r="BO15" s="8" t="s">
        <v>1</v>
      </c>
      <c r="BP15" s="8" t="s">
        <v>2</v>
      </c>
      <c r="BQ15" s="8" t="s">
        <v>0</v>
      </c>
    </row>
    <row r="16" spans="1:69" x14ac:dyDescent="0.25">
      <c r="A16" s="14" t="s">
        <v>138</v>
      </c>
      <c r="B16" s="14" t="s">
        <v>70</v>
      </c>
      <c r="C16" s="14">
        <v>0.17</v>
      </c>
      <c r="D16" s="14">
        <v>53.9</v>
      </c>
      <c r="E16" s="14"/>
      <c r="F16" s="14"/>
      <c r="G16" s="14"/>
      <c r="H16" s="14"/>
      <c r="I16" s="14"/>
      <c r="J16" s="14">
        <v>0.24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>
        <v>0.376</v>
      </c>
      <c r="AD16" s="20">
        <v>138.4</v>
      </c>
      <c r="AE16" s="8">
        <v>1</v>
      </c>
      <c r="AF16" s="8">
        <v>419.2</v>
      </c>
      <c r="AG16" s="8">
        <v>0.8</v>
      </c>
      <c r="AH16" s="8">
        <v>7.7</v>
      </c>
      <c r="AI16" s="8">
        <v>3.6</v>
      </c>
      <c r="AJ16" s="8">
        <v>40</v>
      </c>
      <c r="AK16" s="8">
        <v>0.7</v>
      </c>
      <c r="AL16" s="8">
        <v>228.6</v>
      </c>
      <c r="AM16" s="8">
        <v>22.6</v>
      </c>
      <c r="AN16" s="8">
        <v>26.4</v>
      </c>
      <c r="AO16" s="8">
        <v>58.1</v>
      </c>
      <c r="AP16" s="8">
        <v>7.32</v>
      </c>
      <c r="AQ16" s="8">
        <v>29.9</v>
      </c>
      <c r="AR16" s="8">
        <v>5.53</v>
      </c>
      <c r="AS16" s="8">
        <v>1.5</v>
      </c>
      <c r="AT16" s="8">
        <v>4.83</v>
      </c>
      <c r="AU16" s="8">
        <v>0.74</v>
      </c>
      <c r="AV16" s="8">
        <v>3.87</v>
      </c>
      <c r="AW16" s="8">
        <v>0.8</v>
      </c>
      <c r="AX16" s="8">
        <v>2.19</v>
      </c>
      <c r="AY16" s="8">
        <v>0.34</v>
      </c>
      <c r="AZ16" s="8">
        <v>2.0499999999999998</v>
      </c>
      <c r="BA16" s="8">
        <v>0.33</v>
      </c>
      <c r="BB16" s="8">
        <v>0.03</v>
      </c>
      <c r="BC16" s="8" t="s">
        <v>3</v>
      </c>
      <c r="BD16" s="8">
        <v>1</v>
      </c>
      <c r="BE16" s="8">
        <v>1.8</v>
      </c>
      <c r="BF16" s="8">
        <v>2.4</v>
      </c>
      <c r="BG16" s="8">
        <v>77</v>
      </c>
      <c r="BH16" s="8">
        <v>0.4</v>
      </c>
      <c r="BI16" s="8">
        <v>0.9</v>
      </c>
      <c r="BJ16" s="8" t="s">
        <v>2</v>
      </c>
      <c r="BK16" s="8">
        <v>0.1</v>
      </c>
      <c r="BL16" s="8" t="s">
        <v>2</v>
      </c>
      <c r="BM16" s="8" t="s">
        <v>2</v>
      </c>
      <c r="BN16" s="8" t="s">
        <v>0</v>
      </c>
      <c r="BO16" s="8" t="s">
        <v>1</v>
      </c>
      <c r="BP16" s="8" t="s">
        <v>2</v>
      </c>
      <c r="BQ16" s="8" t="s">
        <v>0</v>
      </c>
    </row>
    <row r="17" spans="1:69" x14ac:dyDescent="0.25">
      <c r="A17" s="14" t="s">
        <v>140</v>
      </c>
      <c r="B17" s="14" t="s">
        <v>70</v>
      </c>
      <c r="C17" s="14">
        <v>0.08</v>
      </c>
      <c r="D17" s="14">
        <v>54.51</v>
      </c>
      <c r="E17" s="14"/>
      <c r="F17" s="14"/>
      <c r="G17" s="14"/>
      <c r="H17" s="14"/>
      <c r="I17" s="14"/>
      <c r="J17" s="14">
        <v>0.48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>
        <v>0.46700000000000003</v>
      </c>
      <c r="AD17" s="20">
        <v>58.7</v>
      </c>
      <c r="AE17" s="8">
        <v>1</v>
      </c>
      <c r="AF17" s="8">
        <v>327.2</v>
      </c>
      <c r="AG17" s="8">
        <v>0.7</v>
      </c>
      <c r="AH17" s="8">
        <v>12.8</v>
      </c>
      <c r="AI17" s="8">
        <v>3.4</v>
      </c>
      <c r="AJ17" s="8">
        <v>67</v>
      </c>
      <c r="AK17" s="8">
        <v>1.7</v>
      </c>
      <c r="AL17" s="8">
        <v>182</v>
      </c>
      <c r="AM17" s="8">
        <v>11.8</v>
      </c>
      <c r="AN17" s="8">
        <v>29.7</v>
      </c>
      <c r="AO17" s="8">
        <v>52.9</v>
      </c>
      <c r="AP17" s="8">
        <v>5.87</v>
      </c>
      <c r="AQ17" s="8">
        <v>19.399999999999999</v>
      </c>
      <c r="AR17" s="8">
        <v>3.73</v>
      </c>
      <c r="AS17" s="8">
        <v>0.78</v>
      </c>
      <c r="AT17" s="8">
        <v>3.08</v>
      </c>
      <c r="AU17" s="8">
        <v>0.48</v>
      </c>
      <c r="AV17" s="8">
        <v>2.4900000000000002</v>
      </c>
      <c r="AW17" s="8">
        <v>0.46</v>
      </c>
      <c r="AX17" s="8">
        <v>1.27</v>
      </c>
      <c r="AY17" s="8">
        <v>0.2</v>
      </c>
      <c r="AZ17" s="8">
        <v>1.1499999999999999</v>
      </c>
      <c r="BA17" s="8">
        <v>0.18</v>
      </c>
      <c r="BB17" s="8">
        <v>0.02</v>
      </c>
      <c r="BC17" s="8" t="s">
        <v>3</v>
      </c>
      <c r="BD17" s="8" t="s">
        <v>2</v>
      </c>
      <c r="BE17" s="8">
        <v>29.8</v>
      </c>
      <c r="BF17" s="8">
        <v>14.2</v>
      </c>
      <c r="BG17" s="8">
        <v>54</v>
      </c>
      <c r="BH17" s="8">
        <v>21.1</v>
      </c>
      <c r="BI17" s="8">
        <v>1.3</v>
      </c>
      <c r="BJ17" s="8">
        <v>0.1</v>
      </c>
      <c r="BK17" s="8" t="s">
        <v>2</v>
      </c>
      <c r="BL17" s="8">
        <v>0.4</v>
      </c>
      <c r="BM17" s="8" t="s">
        <v>2</v>
      </c>
      <c r="BN17" s="8" t="s">
        <v>0</v>
      </c>
      <c r="BO17" s="8" t="s">
        <v>1</v>
      </c>
      <c r="BP17" s="8">
        <v>0.3</v>
      </c>
      <c r="BQ17" s="8" t="s">
        <v>0</v>
      </c>
    </row>
    <row r="18" spans="1:69" x14ac:dyDescent="0.25">
      <c r="A18" s="14" t="s">
        <v>142</v>
      </c>
      <c r="B18" s="14" t="s">
        <v>70</v>
      </c>
      <c r="C18" s="14">
        <v>0.15</v>
      </c>
      <c r="D18" s="14">
        <v>51.97</v>
      </c>
      <c r="E18" s="14"/>
      <c r="F18" s="14"/>
      <c r="G18" s="14"/>
      <c r="H18" s="14"/>
      <c r="I18" s="14"/>
      <c r="J18" s="14">
        <v>1.21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>
        <v>0.47299999999999998</v>
      </c>
      <c r="AD18" s="20">
        <v>77.599999999999994</v>
      </c>
      <c r="AE18" s="8">
        <v>1</v>
      </c>
      <c r="AF18" s="8">
        <v>1004.5</v>
      </c>
      <c r="AG18" s="8">
        <v>0.6</v>
      </c>
      <c r="AH18" s="8">
        <v>7.3</v>
      </c>
      <c r="AI18" s="8">
        <v>3.3</v>
      </c>
      <c r="AJ18" s="8">
        <v>53</v>
      </c>
      <c r="AK18" s="8" t="s">
        <v>0</v>
      </c>
      <c r="AL18" s="8">
        <v>189.4</v>
      </c>
      <c r="AM18" s="8">
        <v>14.4</v>
      </c>
      <c r="AN18" s="8">
        <v>36.799999999999997</v>
      </c>
      <c r="AO18" s="8">
        <v>73.099999999999994</v>
      </c>
      <c r="AP18" s="8">
        <v>8.91</v>
      </c>
      <c r="AQ18" s="8">
        <v>33.200000000000003</v>
      </c>
      <c r="AR18" s="8">
        <v>5.3</v>
      </c>
      <c r="AS18" s="8">
        <v>1.44</v>
      </c>
      <c r="AT18" s="8">
        <v>4.01</v>
      </c>
      <c r="AU18" s="8">
        <v>0.52</v>
      </c>
      <c r="AV18" s="8">
        <v>2.8</v>
      </c>
      <c r="AW18" s="8">
        <v>0.5</v>
      </c>
      <c r="AX18" s="8">
        <v>1.43</v>
      </c>
      <c r="AY18" s="8">
        <v>0.21</v>
      </c>
      <c r="AZ18" s="8">
        <v>1.5</v>
      </c>
      <c r="BA18" s="8">
        <v>0.21</v>
      </c>
      <c r="BB18" s="8" t="s">
        <v>3</v>
      </c>
      <c r="BC18" s="8" t="s">
        <v>3</v>
      </c>
      <c r="BD18" s="8">
        <v>1.5</v>
      </c>
      <c r="BE18" s="8">
        <v>9.5</v>
      </c>
      <c r="BF18" s="8">
        <v>5</v>
      </c>
      <c r="BG18" s="8">
        <v>74</v>
      </c>
      <c r="BH18" s="8">
        <v>2.2999999999999998</v>
      </c>
      <c r="BI18" s="8">
        <v>0.8</v>
      </c>
      <c r="BJ18" s="8" t="s">
        <v>2</v>
      </c>
      <c r="BK18" s="8" t="s">
        <v>2</v>
      </c>
      <c r="BL18" s="8" t="s">
        <v>2</v>
      </c>
      <c r="BM18" s="8" t="s">
        <v>2</v>
      </c>
      <c r="BN18" s="8" t="s">
        <v>0</v>
      </c>
      <c r="BO18" s="8" t="s">
        <v>1</v>
      </c>
      <c r="BP18" s="8" t="s">
        <v>2</v>
      </c>
      <c r="BQ18" s="8" t="s">
        <v>0</v>
      </c>
    </row>
    <row r="19" spans="1:69" x14ac:dyDescent="0.25">
      <c r="A19" s="14" t="s">
        <v>144</v>
      </c>
      <c r="B19" s="14" t="s">
        <v>70</v>
      </c>
      <c r="C19" s="14"/>
      <c r="D19" s="14">
        <v>77.400000000000006</v>
      </c>
      <c r="E19" s="14"/>
      <c r="F19" s="14"/>
      <c r="G19" s="14"/>
      <c r="H19" s="14"/>
      <c r="I19" s="14"/>
      <c r="J19" s="14">
        <v>0.15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>
        <v>0.63700000000000001</v>
      </c>
      <c r="AD19" s="20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x14ac:dyDescent="0.25">
      <c r="A20" s="14" t="s">
        <v>455</v>
      </c>
      <c r="B20" s="14" t="s">
        <v>70</v>
      </c>
      <c r="C20" s="14"/>
      <c r="D20" s="14">
        <v>72.58</v>
      </c>
      <c r="E20" s="14"/>
      <c r="F20" s="14"/>
      <c r="G20" s="14"/>
      <c r="H20" s="14"/>
      <c r="I20" s="14"/>
      <c r="J20" s="14">
        <v>0.8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>
        <v>0.56299999999999994</v>
      </c>
      <c r="AD20" s="20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14" t="s">
        <v>460</v>
      </c>
      <c r="B21" s="14" t="s">
        <v>70</v>
      </c>
      <c r="C21" s="14"/>
      <c r="D21" s="14">
        <v>50.43</v>
      </c>
      <c r="E21" s="14"/>
      <c r="F21" s="14"/>
      <c r="G21" s="14"/>
      <c r="H21" s="14"/>
      <c r="I21" s="14"/>
      <c r="J21" s="14">
        <v>1.28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0.27100000000000002</v>
      </c>
      <c r="AD21" s="20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14" t="s">
        <v>461</v>
      </c>
      <c r="B22" s="14" t="s">
        <v>70</v>
      </c>
      <c r="C22" s="14"/>
      <c r="D22" s="14">
        <v>50.14</v>
      </c>
      <c r="E22" s="14"/>
      <c r="F22" s="14"/>
      <c r="G22" s="14"/>
      <c r="H22" s="14"/>
      <c r="I22" s="14"/>
      <c r="J22" s="14">
        <v>7.0000000000000007E-2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>
        <v>0.36</v>
      </c>
      <c r="AD22" s="20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</row>
    <row r="24" spans="1:69" s="6" customFormat="1" x14ac:dyDescent="0.25">
      <c r="A24" s="6" t="s">
        <v>132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69" x14ac:dyDescent="0.25">
      <c r="A25" s="12" t="s">
        <v>120</v>
      </c>
      <c r="B25" s="6">
        <f>CORREL(D3:D11,D14:D22)</f>
        <v>0.98961228468297591</v>
      </c>
    </row>
    <row r="26" spans="1:69" x14ac:dyDescent="0.25">
      <c r="A26" s="12" t="s">
        <v>124</v>
      </c>
      <c r="B26" s="10">
        <f>CORREL(J3:J11,J14:J22)</f>
        <v>0.9387495636948453</v>
      </c>
    </row>
    <row r="27" spans="1:69" x14ac:dyDescent="0.25">
      <c r="A27" s="12" t="s">
        <v>91</v>
      </c>
      <c r="B27" s="10">
        <f>CORREL(AC3:AC11,AC14:AC22)</f>
        <v>0.96281511389416652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"/>
  <sheetViews>
    <sheetView workbookViewId="0">
      <selection activeCell="B21" sqref="B21"/>
    </sheetView>
  </sheetViews>
  <sheetFormatPr defaultRowHeight="15" x14ac:dyDescent="0.25"/>
  <cols>
    <col min="1" max="1" width="23" style="50" bestFit="1" customWidth="1"/>
    <col min="2" max="2" width="25.140625" style="49" bestFit="1" customWidth="1"/>
    <col min="3" max="4" width="7.85546875" style="48" bestFit="1" customWidth="1"/>
    <col min="5" max="5" width="8.42578125" style="48" bestFit="1" customWidth="1"/>
    <col min="6" max="17" width="7.85546875" style="48" bestFit="1" customWidth="1"/>
    <col min="18" max="26" width="7.42578125" style="48" bestFit="1" customWidth="1"/>
    <col min="27" max="27" width="7.85546875" style="48" bestFit="1" customWidth="1"/>
    <col min="28" max="28" width="7.42578125" style="48" bestFit="1" customWidth="1"/>
    <col min="29" max="29" width="7.85546875" style="48" bestFit="1" customWidth="1"/>
    <col min="30" max="36" width="7.42578125" style="48" bestFit="1" customWidth="1"/>
    <col min="37" max="37" width="7.85546875" style="48" bestFit="1" customWidth="1"/>
    <col min="38" max="59" width="7.42578125" style="48" bestFit="1" customWidth="1"/>
    <col min="60" max="16384" width="9.140625" style="48"/>
  </cols>
  <sheetData>
    <row r="1" spans="1:59" x14ac:dyDescent="0.25">
      <c r="A1" s="51" t="s">
        <v>146</v>
      </c>
      <c r="B1" s="35"/>
      <c r="C1" s="52" t="s">
        <v>120</v>
      </c>
      <c r="D1" s="52" t="s">
        <v>121</v>
      </c>
      <c r="E1" s="52" t="s">
        <v>147</v>
      </c>
      <c r="F1" s="52" t="s">
        <v>127</v>
      </c>
      <c r="G1" s="52" t="s">
        <v>71</v>
      </c>
      <c r="H1" s="52" t="s">
        <v>122</v>
      </c>
      <c r="I1" s="52" t="s">
        <v>123</v>
      </c>
      <c r="J1" s="52" t="s">
        <v>124</v>
      </c>
      <c r="K1" s="52" t="s">
        <v>125</v>
      </c>
      <c r="L1" s="52" t="s">
        <v>126</v>
      </c>
      <c r="M1" s="52" t="s">
        <v>51</v>
      </c>
      <c r="N1" s="52" t="s">
        <v>72</v>
      </c>
      <c r="O1" s="52" t="s">
        <v>128</v>
      </c>
      <c r="P1" s="52" t="s">
        <v>129</v>
      </c>
      <c r="Q1" s="52" t="s">
        <v>107</v>
      </c>
      <c r="R1" s="52" t="s">
        <v>148</v>
      </c>
      <c r="S1" s="52" t="s">
        <v>78</v>
      </c>
      <c r="T1" s="52" t="s">
        <v>93</v>
      </c>
      <c r="U1" s="52" t="s">
        <v>80</v>
      </c>
      <c r="V1" s="52" t="s">
        <v>111</v>
      </c>
      <c r="W1" s="52" t="s">
        <v>84</v>
      </c>
      <c r="X1" s="52" t="s">
        <v>149</v>
      </c>
      <c r="Y1" s="52" t="s">
        <v>74</v>
      </c>
      <c r="Z1" s="52" t="s">
        <v>96</v>
      </c>
      <c r="AA1" s="52" t="s">
        <v>100</v>
      </c>
      <c r="AB1" s="52" t="s">
        <v>109</v>
      </c>
      <c r="AC1" s="52" t="s">
        <v>112</v>
      </c>
      <c r="AD1" s="52" t="s">
        <v>91</v>
      </c>
      <c r="AE1" s="52" t="s">
        <v>90</v>
      </c>
      <c r="AF1" s="52" t="s">
        <v>73</v>
      </c>
      <c r="AG1" s="52" t="s">
        <v>150</v>
      </c>
      <c r="AH1" s="52" t="s">
        <v>99</v>
      </c>
      <c r="AI1" s="52" t="s">
        <v>97</v>
      </c>
      <c r="AJ1" s="52" t="s">
        <v>79</v>
      </c>
      <c r="AK1" s="52" t="s">
        <v>75</v>
      </c>
      <c r="AL1" s="52" t="s">
        <v>88</v>
      </c>
      <c r="AM1" s="52" t="s">
        <v>77</v>
      </c>
      <c r="AN1" s="52" t="s">
        <v>95</v>
      </c>
      <c r="AO1" s="52" t="s">
        <v>92</v>
      </c>
      <c r="AP1" s="52" t="s">
        <v>98</v>
      </c>
      <c r="AQ1" s="52" t="s">
        <v>83</v>
      </c>
      <c r="AR1" s="52" t="s">
        <v>85</v>
      </c>
      <c r="AS1" s="52" t="s">
        <v>102</v>
      </c>
      <c r="AT1" s="52" t="s">
        <v>81</v>
      </c>
      <c r="AU1" s="52" t="s">
        <v>87</v>
      </c>
      <c r="AV1" s="52" t="s">
        <v>82</v>
      </c>
      <c r="AW1" s="52" t="s">
        <v>105</v>
      </c>
      <c r="AX1" s="52" t="s">
        <v>110</v>
      </c>
      <c r="AY1" s="52" t="s">
        <v>89</v>
      </c>
      <c r="AZ1" s="52" t="s">
        <v>86</v>
      </c>
      <c r="BA1" s="52" t="s">
        <v>101</v>
      </c>
      <c r="BB1" s="52" t="s">
        <v>108</v>
      </c>
      <c r="BC1" s="52" t="s">
        <v>104</v>
      </c>
      <c r="BD1" s="52" t="s">
        <v>94</v>
      </c>
      <c r="BE1" s="52" t="s">
        <v>76</v>
      </c>
      <c r="BF1" s="52" t="s">
        <v>103</v>
      </c>
      <c r="BG1" s="52" t="s">
        <v>106</v>
      </c>
    </row>
    <row r="2" spans="1:59" x14ac:dyDescent="0.25">
      <c r="A2" s="51" t="s">
        <v>151</v>
      </c>
      <c r="B2" s="35"/>
      <c r="C2" s="52" t="s">
        <v>113</v>
      </c>
      <c r="D2" s="52" t="s">
        <v>113</v>
      </c>
      <c r="E2" s="52" t="s">
        <v>113</v>
      </c>
      <c r="F2" s="52" t="s">
        <v>113</v>
      </c>
      <c r="G2" s="52" t="s">
        <v>113</v>
      </c>
      <c r="H2" s="52" t="s">
        <v>113</v>
      </c>
      <c r="I2" s="52" t="s">
        <v>113</v>
      </c>
      <c r="J2" s="52" t="s">
        <v>113</v>
      </c>
      <c r="K2" s="52" t="s">
        <v>113</v>
      </c>
      <c r="L2" s="52" t="s">
        <v>113</v>
      </c>
      <c r="M2" s="52" t="s">
        <v>113</v>
      </c>
      <c r="N2" s="52" t="s">
        <v>113</v>
      </c>
      <c r="O2" s="52" t="s">
        <v>114</v>
      </c>
      <c r="P2" s="52" t="s">
        <v>114</v>
      </c>
      <c r="Q2" s="52" t="s">
        <v>114</v>
      </c>
      <c r="R2" s="52" t="s">
        <v>114</v>
      </c>
      <c r="S2" s="52" t="s">
        <v>114</v>
      </c>
      <c r="T2" s="52" t="s">
        <v>114</v>
      </c>
      <c r="U2" s="52" t="s">
        <v>114</v>
      </c>
      <c r="V2" s="52" t="s">
        <v>114</v>
      </c>
      <c r="W2" s="52" t="s">
        <v>114</v>
      </c>
      <c r="X2" s="52" t="s">
        <v>114</v>
      </c>
      <c r="Y2" s="52" t="s">
        <v>114</v>
      </c>
      <c r="Z2" s="52" t="s">
        <v>114</v>
      </c>
      <c r="AA2" s="52" t="s">
        <v>114</v>
      </c>
      <c r="AB2" s="52" t="s">
        <v>114</v>
      </c>
      <c r="AC2" s="52" t="s">
        <v>114</v>
      </c>
      <c r="AD2" s="52" t="s">
        <v>114</v>
      </c>
      <c r="AE2" s="52" t="s">
        <v>114</v>
      </c>
      <c r="AF2" s="52" t="s">
        <v>114</v>
      </c>
      <c r="AG2" s="52" t="s">
        <v>114</v>
      </c>
      <c r="AH2" s="52" t="s">
        <v>114</v>
      </c>
      <c r="AI2" s="52" t="s">
        <v>114</v>
      </c>
      <c r="AJ2" s="52" t="s">
        <v>114</v>
      </c>
      <c r="AK2" s="52" t="s">
        <v>114</v>
      </c>
      <c r="AL2" s="52" t="s">
        <v>114</v>
      </c>
      <c r="AM2" s="52" t="s">
        <v>114</v>
      </c>
      <c r="AN2" s="52" t="s">
        <v>114</v>
      </c>
      <c r="AO2" s="52" t="s">
        <v>114</v>
      </c>
      <c r="AP2" s="52" t="s">
        <v>114</v>
      </c>
      <c r="AQ2" s="52" t="s">
        <v>114</v>
      </c>
      <c r="AR2" s="52" t="s">
        <v>114</v>
      </c>
      <c r="AS2" s="52" t="s">
        <v>114</v>
      </c>
      <c r="AT2" s="52" t="s">
        <v>114</v>
      </c>
      <c r="AU2" s="52" t="s">
        <v>114</v>
      </c>
      <c r="AV2" s="52" t="s">
        <v>114</v>
      </c>
      <c r="AW2" s="52" t="s">
        <v>114</v>
      </c>
      <c r="AX2" s="52" t="s">
        <v>114</v>
      </c>
      <c r="AY2" s="52" t="s">
        <v>114</v>
      </c>
      <c r="AZ2" s="52" t="s">
        <v>114</v>
      </c>
      <c r="BA2" s="52" t="s">
        <v>114</v>
      </c>
      <c r="BB2" s="52" t="s">
        <v>114</v>
      </c>
      <c r="BC2" s="52" t="s">
        <v>114</v>
      </c>
      <c r="BD2" s="52" t="s">
        <v>114</v>
      </c>
      <c r="BE2" s="52" t="s">
        <v>114</v>
      </c>
      <c r="BF2" s="52" t="s">
        <v>114</v>
      </c>
      <c r="BG2" s="52" t="s">
        <v>114</v>
      </c>
    </row>
    <row r="3" spans="1:59" x14ac:dyDescent="0.25">
      <c r="A3" s="51" t="s">
        <v>152</v>
      </c>
      <c r="B3" s="35"/>
      <c r="C3" s="52">
        <v>0.01</v>
      </c>
      <c r="D3" s="52">
        <v>0.01</v>
      </c>
      <c r="E3" s="52">
        <v>0.01</v>
      </c>
      <c r="F3" s="52">
        <v>1E-3</v>
      </c>
      <c r="G3" s="52">
        <v>0.01</v>
      </c>
      <c r="H3" s="52">
        <v>0.01</v>
      </c>
      <c r="I3" s="52">
        <v>0.01</v>
      </c>
      <c r="J3" s="52">
        <v>0.01</v>
      </c>
      <c r="K3" s="52">
        <v>1E-3</v>
      </c>
      <c r="L3" s="52">
        <v>0.01</v>
      </c>
      <c r="M3" s="52"/>
      <c r="N3" s="52">
        <v>0.01</v>
      </c>
      <c r="O3" s="52">
        <v>1</v>
      </c>
      <c r="P3" s="52">
        <v>1</v>
      </c>
      <c r="Q3" s="52">
        <v>5</v>
      </c>
      <c r="R3" s="52">
        <v>20</v>
      </c>
      <c r="S3" s="52">
        <v>1</v>
      </c>
      <c r="T3" s="52">
        <v>20</v>
      </c>
      <c r="U3" s="52">
        <v>10</v>
      </c>
      <c r="V3" s="52">
        <v>30</v>
      </c>
      <c r="W3" s="52">
        <v>1</v>
      </c>
      <c r="X3" s="52">
        <v>0.5</v>
      </c>
      <c r="Y3" s="52">
        <v>5</v>
      </c>
      <c r="Z3" s="52">
        <v>1</v>
      </c>
      <c r="AA3" s="52">
        <v>2</v>
      </c>
      <c r="AB3" s="52">
        <v>0.5</v>
      </c>
      <c r="AC3" s="52">
        <v>1</v>
      </c>
      <c r="AD3" s="52">
        <v>0.2</v>
      </c>
      <c r="AE3" s="52">
        <v>2</v>
      </c>
      <c r="AF3" s="52">
        <v>0.5</v>
      </c>
      <c r="AG3" s="52">
        <v>0.1</v>
      </c>
      <c r="AH3" s="52">
        <v>1</v>
      </c>
      <c r="AI3" s="52">
        <v>0.2</v>
      </c>
      <c r="AJ3" s="52">
        <v>0.1</v>
      </c>
      <c r="AK3" s="52">
        <v>2</v>
      </c>
      <c r="AL3" s="52">
        <v>0.05</v>
      </c>
      <c r="AM3" s="52">
        <v>0.05</v>
      </c>
      <c r="AN3" s="52">
        <v>0.01</v>
      </c>
      <c r="AO3" s="52">
        <v>0.05</v>
      </c>
      <c r="AP3" s="52">
        <v>0.01</v>
      </c>
      <c r="AQ3" s="52">
        <v>5.0000000000000001E-3</v>
      </c>
      <c r="AR3" s="52">
        <v>0.01</v>
      </c>
      <c r="AS3" s="52">
        <v>0.01</v>
      </c>
      <c r="AT3" s="52">
        <v>0.01</v>
      </c>
      <c r="AU3" s="52">
        <v>0.01</v>
      </c>
      <c r="AV3" s="52">
        <v>0.01</v>
      </c>
      <c r="AW3" s="52">
        <v>5.0000000000000001E-3</v>
      </c>
      <c r="AX3" s="52">
        <v>0.01</v>
      </c>
      <c r="AY3" s="52">
        <v>2E-3</v>
      </c>
      <c r="AZ3" s="52">
        <v>0.1</v>
      </c>
      <c r="BA3" s="52">
        <v>0.01</v>
      </c>
      <c r="BB3" s="52">
        <v>0.5</v>
      </c>
      <c r="BC3" s="52">
        <v>0.05</v>
      </c>
      <c r="BD3" s="52">
        <v>5</v>
      </c>
      <c r="BE3" s="52">
        <v>0.1</v>
      </c>
      <c r="BF3" s="52">
        <v>0.05</v>
      </c>
      <c r="BG3" s="52">
        <v>0.01</v>
      </c>
    </row>
    <row r="4" spans="1:59" s="32" customFormat="1" ht="15.75" thickBot="1" x14ac:dyDescent="0.3">
      <c r="A4" s="53" t="s">
        <v>153</v>
      </c>
      <c r="B4" s="53"/>
      <c r="C4" s="54" t="s">
        <v>154</v>
      </c>
      <c r="D4" s="54" t="s">
        <v>154</v>
      </c>
      <c r="E4" s="54" t="s">
        <v>154</v>
      </c>
      <c r="F4" s="54" t="s">
        <v>154</v>
      </c>
      <c r="G4" s="54" t="s">
        <v>154</v>
      </c>
      <c r="H4" s="54" t="s">
        <v>154</v>
      </c>
      <c r="I4" s="54" t="s">
        <v>154</v>
      </c>
      <c r="J4" s="54" t="s">
        <v>154</v>
      </c>
      <c r="K4" s="54" t="s">
        <v>154</v>
      </c>
      <c r="L4" s="54" t="s">
        <v>154</v>
      </c>
      <c r="M4" s="54" t="s">
        <v>154</v>
      </c>
      <c r="N4" s="54" t="s">
        <v>154</v>
      </c>
      <c r="O4" s="54" t="s">
        <v>154</v>
      </c>
      <c r="P4" s="54" t="s">
        <v>154</v>
      </c>
      <c r="Q4" s="54" t="s">
        <v>154</v>
      </c>
      <c r="R4" s="54" t="s">
        <v>155</v>
      </c>
      <c r="S4" s="54" t="s">
        <v>155</v>
      </c>
      <c r="T4" s="54" t="s">
        <v>155</v>
      </c>
      <c r="U4" s="54" t="s">
        <v>155</v>
      </c>
      <c r="V4" s="54" t="s">
        <v>155</v>
      </c>
      <c r="W4" s="54" t="s">
        <v>155</v>
      </c>
      <c r="X4" s="54" t="s">
        <v>155</v>
      </c>
      <c r="Y4" s="54" t="s">
        <v>155</v>
      </c>
      <c r="Z4" s="54" t="s">
        <v>155</v>
      </c>
      <c r="AA4" s="54" t="s">
        <v>154</v>
      </c>
      <c r="AB4" s="54" t="s">
        <v>155</v>
      </c>
      <c r="AC4" s="54" t="s">
        <v>154</v>
      </c>
      <c r="AD4" s="54" t="s">
        <v>155</v>
      </c>
      <c r="AE4" s="54" t="s">
        <v>155</v>
      </c>
      <c r="AF4" s="54" t="s">
        <v>155</v>
      </c>
      <c r="AG4" s="54" t="s">
        <v>155</v>
      </c>
      <c r="AH4" s="54" t="s">
        <v>155</v>
      </c>
      <c r="AI4" s="54" t="s">
        <v>155</v>
      </c>
      <c r="AJ4" s="54" t="s">
        <v>155</v>
      </c>
      <c r="AK4" s="54" t="s">
        <v>154</v>
      </c>
      <c r="AL4" s="54" t="s">
        <v>155</v>
      </c>
      <c r="AM4" s="54" t="s">
        <v>155</v>
      </c>
      <c r="AN4" s="54" t="s">
        <v>155</v>
      </c>
      <c r="AO4" s="54" t="s">
        <v>155</v>
      </c>
      <c r="AP4" s="54" t="s">
        <v>155</v>
      </c>
      <c r="AQ4" s="54" t="s">
        <v>155</v>
      </c>
      <c r="AR4" s="54" t="s">
        <v>155</v>
      </c>
      <c r="AS4" s="54" t="s">
        <v>155</v>
      </c>
      <c r="AT4" s="54" t="s">
        <v>155</v>
      </c>
      <c r="AU4" s="54" t="s">
        <v>155</v>
      </c>
      <c r="AV4" s="54" t="s">
        <v>155</v>
      </c>
      <c r="AW4" s="54" t="s">
        <v>155</v>
      </c>
      <c r="AX4" s="54" t="s">
        <v>155</v>
      </c>
      <c r="AY4" s="54" t="s">
        <v>155</v>
      </c>
      <c r="AZ4" s="54" t="s">
        <v>155</v>
      </c>
      <c r="BA4" s="54" t="s">
        <v>155</v>
      </c>
      <c r="BB4" s="54" t="s">
        <v>155</v>
      </c>
      <c r="BC4" s="54" t="s">
        <v>155</v>
      </c>
      <c r="BD4" s="54" t="s">
        <v>155</v>
      </c>
      <c r="BE4" s="54" t="s">
        <v>155</v>
      </c>
      <c r="BF4" s="54" t="s">
        <v>155</v>
      </c>
      <c r="BG4" s="54" t="s">
        <v>155</v>
      </c>
    </row>
    <row r="5" spans="1:59" s="32" customFormat="1" ht="15.75" thickTop="1" x14ac:dyDescent="0.25">
      <c r="A5" s="35" t="s">
        <v>454</v>
      </c>
      <c r="B5" s="35" t="s">
        <v>456</v>
      </c>
      <c r="C5" s="55">
        <v>74.349999999999994</v>
      </c>
      <c r="D5" s="55">
        <v>12.35</v>
      </c>
      <c r="E5" s="55">
        <v>2.9</v>
      </c>
      <c r="F5" s="55">
        <v>0.04</v>
      </c>
      <c r="G5" s="55">
        <v>0.48</v>
      </c>
      <c r="H5" s="55">
        <v>2.31</v>
      </c>
      <c r="I5" s="55">
        <v>5.01</v>
      </c>
      <c r="J5" s="55">
        <v>0.64</v>
      </c>
      <c r="K5" s="55">
        <v>0.246</v>
      </c>
      <c r="L5" s="55">
        <v>0.04</v>
      </c>
      <c r="M5" s="55">
        <v>1.65</v>
      </c>
      <c r="N5" s="55">
        <v>100</v>
      </c>
      <c r="O5" s="55">
        <v>9</v>
      </c>
      <c r="P5" s="55" t="s">
        <v>156</v>
      </c>
      <c r="Q5" s="55">
        <v>13</v>
      </c>
      <c r="R5" s="55">
        <v>80</v>
      </c>
      <c r="S5" s="55">
        <v>3</v>
      </c>
      <c r="T5" s="55" t="s">
        <v>162</v>
      </c>
      <c r="U5" s="55" t="s">
        <v>163</v>
      </c>
      <c r="V5" s="55">
        <v>60</v>
      </c>
      <c r="W5" s="55">
        <v>11</v>
      </c>
      <c r="X5" s="55">
        <v>1.4</v>
      </c>
      <c r="Y5" s="55">
        <v>5</v>
      </c>
      <c r="Z5" s="55">
        <v>10</v>
      </c>
      <c r="AA5" s="55">
        <v>82</v>
      </c>
      <c r="AB5" s="55">
        <v>26</v>
      </c>
      <c r="AC5" s="55">
        <v>83</v>
      </c>
      <c r="AD5" s="55">
        <v>0.8</v>
      </c>
      <c r="AE5" s="55" t="s">
        <v>159</v>
      </c>
      <c r="AF5" s="55">
        <v>0.5</v>
      </c>
      <c r="AG5" s="55" t="s">
        <v>161</v>
      </c>
      <c r="AH5" s="55" t="s">
        <v>156</v>
      </c>
      <c r="AI5" s="55" t="s">
        <v>158</v>
      </c>
      <c r="AJ5" s="55">
        <v>1</v>
      </c>
      <c r="AK5" s="55">
        <v>140</v>
      </c>
      <c r="AL5" s="55">
        <v>4.3</v>
      </c>
      <c r="AM5" s="55">
        <v>10.199999999999999</v>
      </c>
      <c r="AN5" s="55">
        <v>1.47</v>
      </c>
      <c r="AO5" s="55">
        <v>7.36</v>
      </c>
      <c r="AP5" s="55">
        <v>2.3199999999999998</v>
      </c>
      <c r="AQ5" s="55">
        <v>0.53300000000000003</v>
      </c>
      <c r="AR5" s="55">
        <v>3.12</v>
      </c>
      <c r="AS5" s="55">
        <v>0.61</v>
      </c>
      <c r="AT5" s="55">
        <v>3.97</v>
      </c>
      <c r="AU5" s="55">
        <v>0.85</v>
      </c>
      <c r="AV5" s="55">
        <v>2.67</v>
      </c>
      <c r="AW5" s="55">
        <v>0.433</v>
      </c>
      <c r="AX5" s="55">
        <v>3.09</v>
      </c>
      <c r="AY5" s="55">
        <v>0.51300000000000001</v>
      </c>
      <c r="AZ5" s="55">
        <v>2.6</v>
      </c>
      <c r="BA5" s="55">
        <v>0.06</v>
      </c>
      <c r="BB5" s="55" t="s">
        <v>160</v>
      </c>
      <c r="BC5" s="55">
        <v>0.1</v>
      </c>
      <c r="BD5" s="55" t="s">
        <v>157</v>
      </c>
      <c r="BE5" s="55" t="s">
        <v>161</v>
      </c>
      <c r="BF5" s="55">
        <v>1</v>
      </c>
      <c r="BG5" s="55">
        <v>0.47</v>
      </c>
    </row>
    <row r="6" spans="1:59" s="32" customFormat="1" x14ac:dyDescent="0.25">
      <c r="A6" s="35" t="s">
        <v>455</v>
      </c>
      <c r="B6" s="35" t="s">
        <v>456</v>
      </c>
      <c r="C6" s="55">
        <v>72.58</v>
      </c>
      <c r="D6" s="55">
        <v>12.35</v>
      </c>
      <c r="E6" s="55">
        <v>3.43</v>
      </c>
      <c r="F6" s="55">
        <v>4.9000000000000002E-2</v>
      </c>
      <c r="G6" s="55">
        <v>0.46</v>
      </c>
      <c r="H6" s="55">
        <v>2.42</v>
      </c>
      <c r="I6" s="55">
        <v>4.6900000000000004</v>
      </c>
      <c r="J6" s="55">
        <v>0.8</v>
      </c>
      <c r="K6" s="55">
        <v>0.24199999999999999</v>
      </c>
      <c r="L6" s="55">
        <v>0.05</v>
      </c>
      <c r="M6" s="55">
        <v>1.66</v>
      </c>
      <c r="N6" s="55">
        <v>98.72</v>
      </c>
      <c r="O6" s="55">
        <v>9</v>
      </c>
      <c r="P6" s="55" t="s">
        <v>156</v>
      </c>
      <c r="Q6" s="55">
        <v>14</v>
      </c>
      <c r="R6" s="55" t="s">
        <v>162</v>
      </c>
      <c r="S6" s="55">
        <v>3</v>
      </c>
      <c r="T6" s="55" t="s">
        <v>162</v>
      </c>
      <c r="U6" s="55" t="s">
        <v>163</v>
      </c>
      <c r="V6" s="55">
        <v>40</v>
      </c>
      <c r="W6" s="55">
        <v>12</v>
      </c>
      <c r="X6" s="55">
        <v>1.3</v>
      </c>
      <c r="Y6" s="55" t="s">
        <v>157</v>
      </c>
      <c r="Z6" s="55">
        <v>14</v>
      </c>
      <c r="AA6" s="55">
        <v>82</v>
      </c>
      <c r="AB6" s="55">
        <v>31.9</v>
      </c>
      <c r="AC6" s="55">
        <v>74</v>
      </c>
      <c r="AD6" s="55">
        <v>0.6</v>
      </c>
      <c r="AE6" s="55" t="s">
        <v>159</v>
      </c>
      <c r="AF6" s="55" t="s">
        <v>160</v>
      </c>
      <c r="AG6" s="55" t="s">
        <v>161</v>
      </c>
      <c r="AH6" s="55" t="s">
        <v>156</v>
      </c>
      <c r="AI6" s="55" t="s">
        <v>158</v>
      </c>
      <c r="AJ6" s="55">
        <v>1.5</v>
      </c>
      <c r="AK6" s="55">
        <v>143</v>
      </c>
      <c r="AL6" s="55">
        <v>4.6500000000000004</v>
      </c>
      <c r="AM6" s="55">
        <v>10.9</v>
      </c>
      <c r="AN6" s="55">
        <v>1.61</v>
      </c>
      <c r="AO6" s="55">
        <v>8.15</v>
      </c>
      <c r="AP6" s="55">
        <v>2.9</v>
      </c>
      <c r="AQ6" s="55">
        <v>0.63</v>
      </c>
      <c r="AR6" s="55">
        <v>3.69</v>
      </c>
      <c r="AS6" s="55">
        <v>0.73</v>
      </c>
      <c r="AT6" s="55">
        <v>4.68</v>
      </c>
      <c r="AU6" s="55">
        <v>1.04</v>
      </c>
      <c r="AV6" s="55">
        <v>3.13</v>
      </c>
      <c r="AW6" s="55">
        <v>0.496</v>
      </c>
      <c r="AX6" s="55">
        <v>3.38</v>
      </c>
      <c r="AY6" s="55">
        <v>0.56299999999999994</v>
      </c>
      <c r="AZ6" s="55">
        <v>2.4</v>
      </c>
      <c r="BA6" s="55">
        <v>0.05</v>
      </c>
      <c r="BB6" s="55" t="s">
        <v>160</v>
      </c>
      <c r="BC6" s="55">
        <v>0.13</v>
      </c>
      <c r="BD6" s="55" t="s">
        <v>157</v>
      </c>
      <c r="BE6" s="55" t="s">
        <v>161</v>
      </c>
      <c r="BF6" s="55">
        <v>1</v>
      </c>
      <c r="BG6" s="55">
        <v>0.48</v>
      </c>
    </row>
    <row r="7" spans="1:59" s="15" customFormat="1" x14ac:dyDescent="0.25">
      <c r="A7" s="49" t="s">
        <v>133</v>
      </c>
      <c r="B7" s="49" t="s">
        <v>145</v>
      </c>
      <c r="C7" s="30">
        <v>54.06</v>
      </c>
      <c r="D7" s="30">
        <v>16.03</v>
      </c>
      <c r="E7" s="30">
        <v>12.59</v>
      </c>
      <c r="F7" s="30">
        <v>0.09</v>
      </c>
      <c r="G7" s="30">
        <v>3.72</v>
      </c>
      <c r="H7" s="30">
        <v>2.33</v>
      </c>
      <c r="I7" s="30">
        <v>6.93</v>
      </c>
      <c r="J7" s="30">
        <v>0.24</v>
      </c>
      <c r="K7" s="30">
        <v>0.875</v>
      </c>
      <c r="L7" s="30">
        <v>0.09</v>
      </c>
      <c r="M7" s="30">
        <v>3.31</v>
      </c>
      <c r="N7" s="30">
        <v>100.3</v>
      </c>
      <c r="O7" s="30">
        <v>39</v>
      </c>
      <c r="P7" s="30" t="s">
        <v>156</v>
      </c>
      <c r="Q7" s="30">
        <v>389</v>
      </c>
      <c r="R7" s="30">
        <v>40</v>
      </c>
      <c r="S7" s="30">
        <v>25</v>
      </c>
      <c r="T7" s="30" t="s">
        <v>162</v>
      </c>
      <c r="U7" s="30">
        <v>50</v>
      </c>
      <c r="V7" s="30">
        <v>100</v>
      </c>
      <c r="W7" s="30">
        <v>15</v>
      </c>
      <c r="X7" s="30">
        <v>2.2000000000000002</v>
      </c>
      <c r="Y7" s="30" t="s">
        <v>157</v>
      </c>
      <c r="Z7" s="30">
        <v>4</v>
      </c>
      <c r="AA7" s="30">
        <v>249</v>
      </c>
      <c r="AB7" s="30">
        <v>24.5</v>
      </c>
      <c r="AC7" s="30">
        <v>45</v>
      </c>
      <c r="AD7" s="30" t="s">
        <v>158</v>
      </c>
      <c r="AE7" s="30" t="s">
        <v>159</v>
      </c>
      <c r="AF7" s="30" t="s">
        <v>160</v>
      </c>
      <c r="AG7" s="30" t="s">
        <v>161</v>
      </c>
      <c r="AH7" s="30" t="s">
        <v>156</v>
      </c>
      <c r="AI7" s="30">
        <v>12.8</v>
      </c>
      <c r="AJ7" s="30">
        <v>1.1000000000000001</v>
      </c>
      <c r="AK7" s="30">
        <v>88</v>
      </c>
      <c r="AL7" s="30">
        <v>3.73</v>
      </c>
      <c r="AM7" s="30">
        <v>9.4700000000000006</v>
      </c>
      <c r="AN7" s="30">
        <v>1.52</v>
      </c>
      <c r="AO7" s="30">
        <v>8.31</v>
      </c>
      <c r="AP7" s="30">
        <v>2.72</v>
      </c>
      <c r="AQ7" s="30">
        <v>0.92400000000000004</v>
      </c>
      <c r="AR7" s="30">
        <v>3.74</v>
      </c>
      <c r="AS7" s="30">
        <v>0.68</v>
      </c>
      <c r="AT7" s="30">
        <v>4.43</v>
      </c>
      <c r="AU7" s="30">
        <v>0.92</v>
      </c>
      <c r="AV7" s="30">
        <v>2.61</v>
      </c>
      <c r="AW7" s="30">
        <v>0.38</v>
      </c>
      <c r="AX7" s="30">
        <v>2.4700000000000002</v>
      </c>
      <c r="AY7" s="30">
        <v>0.38300000000000001</v>
      </c>
      <c r="AZ7" s="30">
        <v>1.5</v>
      </c>
      <c r="BA7" s="30" t="s">
        <v>448</v>
      </c>
      <c r="BB7" s="30">
        <v>4.4000000000000004</v>
      </c>
      <c r="BC7" s="30" t="s">
        <v>451</v>
      </c>
      <c r="BD7" s="30" t="s">
        <v>157</v>
      </c>
      <c r="BE7" s="30" t="s">
        <v>161</v>
      </c>
      <c r="BF7" s="30">
        <v>0.34</v>
      </c>
      <c r="BG7" s="30">
        <v>0.11</v>
      </c>
    </row>
    <row r="8" spans="1:59" s="15" customFormat="1" x14ac:dyDescent="0.25">
      <c r="A8" s="49" t="s">
        <v>134</v>
      </c>
      <c r="B8" s="49" t="s">
        <v>145</v>
      </c>
      <c r="C8" s="30">
        <v>54.94</v>
      </c>
      <c r="D8" s="30">
        <v>15.55</v>
      </c>
      <c r="E8" s="30">
        <v>11.54</v>
      </c>
      <c r="F8" s="30">
        <v>9.9000000000000005E-2</v>
      </c>
      <c r="G8" s="30">
        <v>3.53</v>
      </c>
      <c r="H8" s="30">
        <v>3.05</v>
      </c>
      <c r="I8" s="30">
        <v>6.97</v>
      </c>
      <c r="J8" s="30">
        <v>0.27</v>
      </c>
      <c r="K8" s="30">
        <v>0.91400000000000003</v>
      </c>
      <c r="L8" s="30">
        <v>0.1</v>
      </c>
      <c r="M8" s="30">
        <v>3.75</v>
      </c>
      <c r="N8" s="30">
        <v>100.7</v>
      </c>
      <c r="O8" s="30">
        <v>40</v>
      </c>
      <c r="P8" s="30" t="s">
        <v>156</v>
      </c>
      <c r="Q8" s="30">
        <v>381</v>
      </c>
      <c r="R8" s="30">
        <v>40</v>
      </c>
      <c r="S8" s="30">
        <v>26</v>
      </c>
      <c r="T8" s="30" t="s">
        <v>162</v>
      </c>
      <c r="U8" s="30">
        <v>40</v>
      </c>
      <c r="V8" s="30">
        <v>120</v>
      </c>
      <c r="W8" s="30">
        <v>14</v>
      </c>
      <c r="X8" s="30">
        <v>2.2000000000000002</v>
      </c>
      <c r="Y8" s="30" t="s">
        <v>157</v>
      </c>
      <c r="Z8" s="30">
        <v>4</v>
      </c>
      <c r="AA8" s="30">
        <v>276</v>
      </c>
      <c r="AB8" s="30">
        <v>25.2</v>
      </c>
      <c r="AC8" s="30">
        <v>48</v>
      </c>
      <c r="AD8" s="30" t="s">
        <v>158</v>
      </c>
      <c r="AE8" s="30" t="s">
        <v>159</v>
      </c>
      <c r="AF8" s="30" t="s">
        <v>160</v>
      </c>
      <c r="AG8" s="30" t="s">
        <v>161</v>
      </c>
      <c r="AH8" s="30" t="s">
        <v>156</v>
      </c>
      <c r="AI8" s="30">
        <v>12.3</v>
      </c>
      <c r="AJ8" s="30">
        <v>1</v>
      </c>
      <c r="AK8" s="30">
        <v>107</v>
      </c>
      <c r="AL8" s="30">
        <v>3.86</v>
      </c>
      <c r="AM8" s="30">
        <v>9.49</v>
      </c>
      <c r="AN8" s="30">
        <v>1.5</v>
      </c>
      <c r="AO8" s="30">
        <v>7.82</v>
      </c>
      <c r="AP8" s="30">
        <v>2.68</v>
      </c>
      <c r="AQ8" s="30">
        <v>0.92800000000000005</v>
      </c>
      <c r="AR8" s="30">
        <v>3.53</v>
      </c>
      <c r="AS8" s="30">
        <v>0.7</v>
      </c>
      <c r="AT8" s="30">
        <v>4.54</v>
      </c>
      <c r="AU8" s="30">
        <v>0.97</v>
      </c>
      <c r="AV8" s="30">
        <v>2.94</v>
      </c>
      <c r="AW8" s="30">
        <v>0.435</v>
      </c>
      <c r="AX8" s="30">
        <v>2.84</v>
      </c>
      <c r="AY8" s="30">
        <v>0.45200000000000001</v>
      </c>
      <c r="AZ8" s="30">
        <v>1.6</v>
      </c>
      <c r="BA8" s="30" t="s">
        <v>448</v>
      </c>
      <c r="BB8" s="30">
        <v>3.7</v>
      </c>
      <c r="BC8" s="30" t="s">
        <v>451</v>
      </c>
      <c r="BD8" s="30" t="s">
        <v>157</v>
      </c>
      <c r="BE8" s="30" t="s">
        <v>161</v>
      </c>
      <c r="BF8" s="30">
        <v>0.35</v>
      </c>
      <c r="BG8" s="30">
        <v>0.19</v>
      </c>
    </row>
    <row r="9" spans="1:59" s="15" customFormat="1" x14ac:dyDescent="0.25">
      <c r="A9" s="49" t="s">
        <v>135</v>
      </c>
      <c r="B9" s="49" t="s">
        <v>145</v>
      </c>
      <c r="C9" s="30">
        <v>60.21</v>
      </c>
      <c r="D9" s="30">
        <v>14.73</v>
      </c>
      <c r="E9" s="30">
        <v>7.2</v>
      </c>
      <c r="F9" s="30">
        <v>0.109</v>
      </c>
      <c r="G9" s="30">
        <v>3.26</v>
      </c>
      <c r="H9" s="30">
        <v>3.82</v>
      </c>
      <c r="I9" s="30">
        <v>6.57</v>
      </c>
      <c r="J9" s="30">
        <v>0.19</v>
      </c>
      <c r="K9" s="30">
        <v>0.52</v>
      </c>
      <c r="L9" s="30">
        <v>0.03</v>
      </c>
      <c r="M9" s="30">
        <v>3.51</v>
      </c>
      <c r="N9" s="30">
        <v>100.2</v>
      </c>
      <c r="O9" s="30">
        <v>30</v>
      </c>
      <c r="P9" s="30" t="s">
        <v>156</v>
      </c>
      <c r="Q9" s="30">
        <v>188</v>
      </c>
      <c r="R9" s="30">
        <v>90</v>
      </c>
      <c r="S9" s="30">
        <v>22</v>
      </c>
      <c r="T9" s="30">
        <v>30</v>
      </c>
      <c r="U9" s="30">
        <v>50</v>
      </c>
      <c r="V9" s="30">
        <v>70</v>
      </c>
      <c r="W9" s="30">
        <v>15</v>
      </c>
      <c r="X9" s="30">
        <v>1.4</v>
      </c>
      <c r="Y9" s="30" t="s">
        <v>157</v>
      </c>
      <c r="Z9" s="30">
        <v>4</v>
      </c>
      <c r="AA9" s="30">
        <v>175</v>
      </c>
      <c r="AB9" s="30">
        <v>18.600000000000001</v>
      </c>
      <c r="AC9" s="30">
        <v>41</v>
      </c>
      <c r="AD9" s="30" t="s">
        <v>158</v>
      </c>
      <c r="AE9" s="30" t="s">
        <v>159</v>
      </c>
      <c r="AF9" s="30" t="s">
        <v>160</v>
      </c>
      <c r="AG9" s="30" t="s">
        <v>161</v>
      </c>
      <c r="AH9" s="30" t="s">
        <v>156</v>
      </c>
      <c r="AI9" s="30">
        <v>1.4</v>
      </c>
      <c r="AJ9" s="30">
        <v>1.6</v>
      </c>
      <c r="AK9" s="30">
        <v>77</v>
      </c>
      <c r="AL9" s="30">
        <v>3.11</v>
      </c>
      <c r="AM9" s="30">
        <v>7.04</v>
      </c>
      <c r="AN9" s="30">
        <v>1</v>
      </c>
      <c r="AO9" s="30">
        <v>4.63</v>
      </c>
      <c r="AP9" s="30">
        <v>1.62</v>
      </c>
      <c r="AQ9" s="30">
        <v>0.57999999999999996</v>
      </c>
      <c r="AR9" s="30">
        <v>2.36</v>
      </c>
      <c r="AS9" s="30">
        <v>0.46</v>
      </c>
      <c r="AT9" s="30">
        <v>3.1</v>
      </c>
      <c r="AU9" s="30">
        <v>0.66</v>
      </c>
      <c r="AV9" s="30">
        <v>1.96</v>
      </c>
      <c r="AW9" s="30">
        <v>0.29499999999999998</v>
      </c>
      <c r="AX9" s="30">
        <v>1.98</v>
      </c>
      <c r="AY9" s="30">
        <v>0.30499999999999999</v>
      </c>
      <c r="AZ9" s="30">
        <v>1.3</v>
      </c>
      <c r="BA9" s="30" t="s">
        <v>448</v>
      </c>
      <c r="BB9" s="30" t="s">
        <v>160</v>
      </c>
      <c r="BC9" s="30" t="s">
        <v>451</v>
      </c>
      <c r="BD9" s="30" t="s">
        <v>157</v>
      </c>
      <c r="BE9" s="30" t="s">
        <v>161</v>
      </c>
      <c r="BF9" s="30">
        <v>0.54</v>
      </c>
      <c r="BG9" s="30">
        <v>0.52</v>
      </c>
    </row>
    <row r="10" spans="1:59" s="15" customFormat="1" x14ac:dyDescent="0.25">
      <c r="A10" s="49" t="s">
        <v>136</v>
      </c>
      <c r="B10" s="49" t="s">
        <v>145</v>
      </c>
      <c r="C10" s="30">
        <v>58.86</v>
      </c>
      <c r="D10" s="30">
        <v>14.31</v>
      </c>
      <c r="E10" s="30">
        <v>7.37</v>
      </c>
      <c r="F10" s="30">
        <v>0.11899999999999999</v>
      </c>
      <c r="G10" s="30">
        <v>3.38</v>
      </c>
      <c r="H10" s="30">
        <v>3.94</v>
      </c>
      <c r="I10" s="30">
        <v>6.5</v>
      </c>
      <c r="J10" s="30">
        <v>0.24</v>
      </c>
      <c r="K10" s="30">
        <v>0.496</v>
      </c>
      <c r="L10" s="30">
        <v>0.05</v>
      </c>
      <c r="M10" s="30">
        <v>3.93</v>
      </c>
      <c r="N10" s="30">
        <v>99.19</v>
      </c>
      <c r="O10" s="30">
        <v>30</v>
      </c>
      <c r="P10" s="30" t="s">
        <v>156</v>
      </c>
      <c r="Q10" s="30">
        <v>191</v>
      </c>
      <c r="R10" s="30">
        <v>90</v>
      </c>
      <c r="S10" s="30">
        <v>24</v>
      </c>
      <c r="T10" s="30">
        <v>30</v>
      </c>
      <c r="U10" s="30">
        <v>80</v>
      </c>
      <c r="V10" s="30">
        <v>70</v>
      </c>
      <c r="W10" s="30">
        <v>16</v>
      </c>
      <c r="X10" s="30">
        <v>1.7</v>
      </c>
      <c r="Y10" s="30" t="s">
        <v>157</v>
      </c>
      <c r="Z10" s="30">
        <v>6</v>
      </c>
      <c r="AA10" s="30">
        <v>184</v>
      </c>
      <c r="AB10" s="30">
        <v>19.399999999999999</v>
      </c>
      <c r="AC10" s="30">
        <v>42</v>
      </c>
      <c r="AD10" s="30" t="s">
        <v>158</v>
      </c>
      <c r="AE10" s="30" t="s">
        <v>159</v>
      </c>
      <c r="AF10" s="30" t="s">
        <v>160</v>
      </c>
      <c r="AG10" s="30" t="s">
        <v>161</v>
      </c>
      <c r="AH10" s="30" t="s">
        <v>156</v>
      </c>
      <c r="AI10" s="30">
        <v>1.6</v>
      </c>
      <c r="AJ10" s="30">
        <v>1.9</v>
      </c>
      <c r="AK10" s="30">
        <v>169</v>
      </c>
      <c r="AL10" s="30">
        <v>3.35</v>
      </c>
      <c r="AM10" s="30">
        <v>7.17</v>
      </c>
      <c r="AN10" s="30">
        <v>0.99</v>
      </c>
      <c r="AO10" s="30">
        <v>5.01</v>
      </c>
      <c r="AP10" s="30">
        <v>1.76</v>
      </c>
      <c r="AQ10" s="30">
        <v>0.57899999999999996</v>
      </c>
      <c r="AR10" s="30">
        <v>2.52</v>
      </c>
      <c r="AS10" s="30">
        <v>0.47</v>
      </c>
      <c r="AT10" s="30">
        <v>3.16</v>
      </c>
      <c r="AU10" s="30">
        <v>0.68</v>
      </c>
      <c r="AV10" s="30">
        <v>2.02</v>
      </c>
      <c r="AW10" s="30">
        <v>0.316</v>
      </c>
      <c r="AX10" s="30">
        <v>2.12</v>
      </c>
      <c r="AY10" s="30">
        <v>0.34799999999999998</v>
      </c>
      <c r="AZ10" s="30">
        <v>1.3</v>
      </c>
      <c r="BA10" s="30" t="s">
        <v>448</v>
      </c>
      <c r="BB10" s="30" t="s">
        <v>160</v>
      </c>
      <c r="BC10" s="30" t="s">
        <v>451</v>
      </c>
      <c r="BD10" s="30" t="s">
        <v>157</v>
      </c>
      <c r="BE10" s="30" t="s">
        <v>161</v>
      </c>
      <c r="BF10" s="30">
        <v>0.59</v>
      </c>
      <c r="BG10" s="30">
        <v>0.56999999999999995</v>
      </c>
    </row>
    <row r="11" spans="1:59" s="32" customFormat="1" x14ac:dyDescent="0.25">
      <c r="A11" s="35" t="s">
        <v>141</v>
      </c>
      <c r="B11" s="35" t="s">
        <v>165</v>
      </c>
      <c r="C11" s="33">
        <v>52.21</v>
      </c>
      <c r="D11" s="33">
        <v>14.58</v>
      </c>
      <c r="E11" s="33">
        <v>12.86</v>
      </c>
      <c r="F11" s="33">
        <v>0.20899999999999999</v>
      </c>
      <c r="G11" s="33">
        <v>3.6</v>
      </c>
      <c r="H11" s="33">
        <v>6.24</v>
      </c>
      <c r="I11" s="33">
        <v>4.75</v>
      </c>
      <c r="J11" s="33">
        <v>0.74</v>
      </c>
      <c r="K11" s="33">
        <v>1.1279999999999999</v>
      </c>
      <c r="L11" s="33">
        <v>0.25</v>
      </c>
      <c r="M11" s="33">
        <v>3.76</v>
      </c>
      <c r="N11" s="33">
        <v>100.3</v>
      </c>
      <c r="O11" s="33">
        <v>33</v>
      </c>
      <c r="P11" s="33" t="s">
        <v>156</v>
      </c>
      <c r="Q11" s="33">
        <v>371</v>
      </c>
      <c r="R11" s="33">
        <v>30</v>
      </c>
      <c r="S11" s="33">
        <v>29</v>
      </c>
      <c r="T11" s="33">
        <v>30</v>
      </c>
      <c r="U11" s="33">
        <v>310</v>
      </c>
      <c r="V11" s="33">
        <v>130</v>
      </c>
      <c r="W11" s="33">
        <v>17</v>
      </c>
      <c r="X11" s="33">
        <v>1.4</v>
      </c>
      <c r="Y11" s="33" t="s">
        <v>157</v>
      </c>
      <c r="Z11" s="33">
        <v>14</v>
      </c>
      <c r="AA11" s="33">
        <v>318</v>
      </c>
      <c r="AB11" s="33">
        <v>26.6</v>
      </c>
      <c r="AC11" s="33">
        <v>69</v>
      </c>
      <c r="AD11" s="33">
        <v>1.5</v>
      </c>
      <c r="AE11" s="33" t="s">
        <v>159</v>
      </c>
      <c r="AF11" s="33" t="s">
        <v>160</v>
      </c>
      <c r="AG11" s="33" t="s">
        <v>161</v>
      </c>
      <c r="AH11" s="33" t="s">
        <v>156</v>
      </c>
      <c r="AI11" s="33" t="s">
        <v>158</v>
      </c>
      <c r="AJ11" s="33">
        <v>0.3</v>
      </c>
      <c r="AK11" s="33">
        <v>172</v>
      </c>
      <c r="AL11" s="33">
        <v>6.27</v>
      </c>
      <c r="AM11" s="33">
        <v>15.1</v>
      </c>
      <c r="AN11" s="33">
        <v>2.23</v>
      </c>
      <c r="AO11" s="33">
        <v>11.3</v>
      </c>
      <c r="AP11" s="33">
        <v>3.42</v>
      </c>
      <c r="AQ11" s="33">
        <v>1.1000000000000001</v>
      </c>
      <c r="AR11" s="33">
        <v>4.18</v>
      </c>
      <c r="AS11" s="33">
        <v>0.7</v>
      </c>
      <c r="AT11" s="33">
        <v>4.79</v>
      </c>
      <c r="AU11" s="33">
        <v>0.99</v>
      </c>
      <c r="AV11" s="33">
        <v>2.82</v>
      </c>
      <c r="AW11" s="33">
        <v>0.40300000000000002</v>
      </c>
      <c r="AX11" s="33">
        <v>2.85</v>
      </c>
      <c r="AY11" s="33">
        <v>0.46500000000000002</v>
      </c>
      <c r="AZ11" s="33">
        <v>1.9</v>
      </c>
      <c r="BA11" s="33">
        <v>7.0000000000000007E-2</v>
      </c>
      <c r="BB11" s="33" t="s">
        <v>160</v>
      </c>
      <c r="BC11" s="33" t="s">
        <v>451</v>
      </c>
      <c r="BD11" s="33">
        <v>12</v>
      </c>
      <c r="BE11" s="33">
        <v>1.9</v>
      </c>
      <c r="BF11" s="33">
        <v>0.81</v>
      </c>
      <c r="BG11" s="33">
        <v>0.34</v>
      </c>
    </row>
    <row r="12" spans="1:59" s="32" customFormat="1" x14ac:dyDescent="0.25">
      <c r="A12" s="35" t="s">
        <v>142</v>
      </c>
      <c r="B12" s="35" t="s">
        <v>165</v>
      </c>
      <c r="C12" s="33">
        <v>51.97</v>
      </c>
      <c r="D12" s="33">
        <v>15.08</v>
      </c>
      <c r="E12" s="33">
        <v>12.74</v>
      </c>
      <c r="F12" s="33">
        <v>0.20499999999999999</v>
      </c>
      <c r="G12" s="33">
        <v>3.4</v>
      </c>
      <c r="H12" s="33">
        <v>5.85</v>
      </c>
      <c r="I12" s="33">
        <v>4.22</v>
      </c>
      <c r="J12" s="33">
        <v>1.21</v>
      </c>
      <c r="K12" s="33">
        <v>1.0960000000000001</v>
      </c>
      <c r="L12" s="33">
        <v>0.26</v>
      </c>
      <c r="M12" s="33">
        <v>3.6</v>
      </c>
      <c r="N12" s="33">
        <v>99.62</v>
      </c>
      <c r="O12" s="33">
        <v>33</v>
      </c>
      <c r="P12" s="33" t="s">
        <v>156</v>
      </c>
      <c r="Q12" s="33">
        <v>375</v>
      </c>
      <c r="R12" s="33">
        <v>20</v>
      </c>
      <c r="S12" s="33">
        <v>25</v>
      </c>
      <c r="T12" s="33">
        <v>20</v>
      </c>
      <c r="U12" s="33">
        <v>410</v>
      </c>
      <c r="V12" s="33">
        <v>120</v>
      </c>
      <c r="W12" s="33">
        <v>18</v>
      </c>
      <c r="X12" s="33">
        <v>1.4</v>
      </c>
      <c r="Y12" s="33" t="s">
        <v>157</v>
      </c>
      <c r="Z12" s="33">
        <v>21</v>
      </c>
      <c r="AA12" s="33">
        <v>260</v>
      </c>
      <c r="AB12" s="33">
        <v>26.5</v>
      </c>
      <c r="AC12" s="33">
        <v>68</v>
      </c>
      <c r="AD12" s="33">
        <v>1.2</v>
      </c>
      <c r="AE12" s="33" t="s">
        <v>159</v>
      </c>
      <c r="AF12" s="33" t="s">
        <v>160</v>
      </c>
      <c r="AG12" s="33" t="s">
        <v>161</v>
      </c>
      <c r="AH12" s="33" t="s">
        <v>156</v>
      </c>
      <c r="AI12" s="33" t="s">
        <v>158</v>
      </c>
      <c r="AJ12" s="33">
        <v>0.3</v>
      </c>
      <c r="AK12" s="33">
        <v>247</v>
      </c>
      <c r="AL12" s="33">
        <v>6</v>
      </c>
      <c r="AM12" s="33">
        <v>14.6</v>
      </c>
      <c r="AN12" s="33">
        <v>2.19</v>
      </c>
      <c r="AO12" s="33">
        <v>11.3</v>
      </c>
      <c r="AP12" s="33">
        <v>3.43</v>
      </c>
      <c r="AQ12" s="33">
        <v>1.18</v>
      </c>
      <c r="AR12" s="33">
        <v>4.17</v>
      </c>
      <c r="AS12" s="33">
        <v>0.74</v>
      </c>
      <c r="AT12" s="33">
        <v>4.66</v>
      </c>
      <c r="AU12" s="33">
        <v>0.98</v>
      </c>
      <c r="AV12" s="33">
        <v>2.85</v>
      </c>
      <c r="AW12" s="33">
        <v>0.40799999999999997</v>
      </c>
      <c r="AX12" s="33">
        <v>2.84</v>
      </c>
      <c r="AY12" s="33">
        <v>0.47299999999999998</v>
      </c>
      <c r="AZ12" s="33">
        <v>2</v>
      </c>
      <c r="BA12" s="33">
        <v>0.06</v>
      </c>
      <c r="BB12" s="33" t="s">
        <v>160</v>
      </c>
      <c r="BC12" s="33" t="s">
        <v>451</v>
      </c>
      <c r="BD12" s="33" t="s">
        <v>157</v>
      </c>
      <c r="BE12" s="33">
        <v>4</v>
      </c>
      <c r="BF12" s="33">
        <v>0.74</v>
      </c>
      <c r="BG12" s="33">
        <v>0.33</v>
      </c>
    </row>
    <row r="13" spans="1:59" s="32" customFormat="1" x14ac:dyDescent="0.25">
      <c r="A13" s="35" t="s">
        <v>139</v>
      </c>
      <c r="B13" s="35" t="s">
        <v>165</v>
      </c>
      <c r="C13" s="33">
        <v>54.15</v>
      </c>
      <c r="D13" s="33">
        <v>14.61</v>
      </c>
      <c r="E13" s="33">
        <v>13.53</v>
      </c>
      <c r="F13" s="33">
        <v>0.193</v>
      </c>
      <c r="G13" s="33">
        <v>4.01</v>
      </c>
      <c r="H13" s="33">
        <v>7.43</v>
      </c>
      <c r="I13" s="33">
        <v>3</v>
      </c>
      <c r="J13" s="33">
        <v>0.51</v>
      </c>
      <c r="K13" s="33">
        <v>1.4790000000000001</v>
      </c>
      <c r="L13" s="33">
        <v>0.21</v>
      </c>
      <c r="M13" s="33">
        <v>0.34</v>
      </c>
      <c r="N13" s="33">
        <v>99.46</v>
      </c>
      <c r="O13" s="33">
        <v>43</v>
      </c>
      <c r="P13" s="33" t="s">
        <v>156</v>
      </c>
      <c r="Q13" s="33">
        <v>428</v>
      </c>
      <c r="R13" s="33" t="s">
        <v>162</v>
      </c>
      <c r="S13" s="33">
        <v>37</v>
      </c>
      <c r="T13" s="33" t="s">
        <v>162</v>
      </c>
      <c r="U13" s="33">
        <v>520</v>
      </c>
      <c r="V13" s="33">
        <v>100</v>
      </c>
      <c r="W13" s="33">
        <v>19</v>
      </c>
      <c r="X13" s="33">
        <v>1.6</v>
      </c>
      <c r="Y13" s="33" t="s">
        <v>157</v>
      </c>
      <c r="Z13" s="33">
        <v>15</v>
      </c>
      <c r="AA13" s="33">
        <v>300</v>
      </c>
      <c r="AB13" s="33">
        <v>30</v>
      </c>
      <c r="AC13" s="33">
        <v>92</v>
      </c>
      <c r="AD13" s="33">
        <v>2.6</v>
      </c>
      <c r="AE13" s="33" t="s">
        <v>159</v>
      </c>
      <c r="AF13" s="33" t="s">
        <v>160</v>
      </c>
      <c r="AG13" s="33" t="s">
        <v>161</v>
      </c>
      <c r="AH13" s="33" t="s">
        <v>156</v>
      </c>
      <c r="AI13" s="33" t="s">
        <v>158</v>
      </c>
      <c r="AJ13" s="33">
        <v>0.9</v>
      </c>
      <c r="AK13" s="33">
        <v>207</v>
      </c>
      <c r="AL13" s="33">
        <v>6.9</v>
      </c>
      <c r="AM13" s="33">
        <v>17.2</v>
      </c>
      <c r="AN13" s="33">
        <v>2.56</v>
      </c>
      <c r="AO13" s="33">
        <v>12.8</v>
      </c>
      <c r="AP13" s="33">
        <v>3.99</v>
      </c>
      <c r="AQ13" s="33">
        <v>1.36</v>
      </c>
      <c r="AR13" s="33">
        <v>4.84</v>
      </c>
      <c r="AS13" s="33">
        <v>0.86</v>
      </c>
      <c r="AT13" s="33">
        <v>5.59</v>
      </c>
      <c r="AU13" s="33">
        <v>1.1399999999999999</v>
      </c>
      <c r="AV13" s="33">
        <v>3.25</v>
      </c>
      <c r="AW13" s="33">
        <v>0.49299999999999999</v>
      </c>
      <c r="AX13" s="33">
        <v>3.12</v>
      </c>
      <c r="AY13" s="33">
        <v>0.48599999999999999</v>
      </c>
      <c r="AZ13" s="33">
        <v>2.5</v>
      </c>
      <c r="BA13" s="33">
        <v>0.15</v>
      </c>
      <c r="BB13" s="33" t="s">
        <v>160</v>
      </c>
      <c r="BC13" s="33">
        <v>0.08</v>
      </c>
      <c r="BD13" s="33" t="s">
        <v>157</v>
      </c>
      <c r="BE13" s="33">
        <v>3</v>
      </c>
      <c r="BF13" s="33">
        <v>0.75</v>
      </c>
      <c r="BG13" s="33">
        <v>0.83</v>
      </c>
    </row>
    <row r="14" spans="1:59" s="32" customFormat="1" x14ac:dyDescent="0.25">
      <c r="A14" s="35" t="s">
        <v>140</v>
      </c>
      <c r="B14" s="35" t="s">
        <v>165</v>
      </c>
      <c r="C14" s="33">
        <v>54.51</v>
      </c>
      <c r="D14" s="33">
        <v>14.64</v>
      </c>
      <c r="E14" s="33">
        <v>13.63</v>
      </c>
      <c r="F14" s="33">
        <v>0.19400000000000001</v>
      </c>
      <c r="G14" s="33">
        <v>4.04</v>
      </c>
      <c r="H14" s="33">
        <v>7.57</v>
      </c>
      <c r="I14" s="33">
        <v>2.92</v>
      </c>
      <c r="J14" s="33">
        <v>0.48</v>
      </c>
      <c r="K14" s="33">
        <v>1.4970000000000001</v>
      </c>
      <c r="L14" s="33">
        <v>0.19</v>
      </c>
      <c r="M14" s="33">
        <v>0.32</v>
      </c>
      <c r="N14" s="33">
        <v>100</v>
      </c>
      <c r="O14" s="33">
        <v>44</v>
      </c>
      <c r="P14" s="33" t="s">
        <v>156</v>
      </c>
      <c r="Q14" s="33">
        <v>441</v>
      </c>
      <c r="R14" s="33" t="s">
        <v>162</v>
      </c>
      <c r="S14" s="33">
        <v>31</v>
      </c>
      <c r="T14" s="33">
        <v>50</v>
      </c>
      <c r="U14" s="33">
        <v>370</v>
      </c>
      <c r="V14" s="33">
        <v>90</v>
      </c>
      <c r="W14" s="33">
        <v>18</v>
      </c>
      <c r="X14" s="33">
        <v>1.8</v>
      </c>
      <c r="Y14" s="33" t="s">
        <v>157</v>
      </c>
      <c r="Z14" s="33">
        <v>13</v>
      </c>
      <c r="AA14" s="33">
        <v>305</v>
      </c>
      <c r="AB14" s="33">
        <v>29.4</v>
      </c>
      <c r="AC14" s="33">
        <v>90</v>
      </c>
      <c r="AD14" s="33">
        <v>2.2999999999999998</v>
      </c>
      <c r="AE14" s="33" t="s">
        <v>159</v>
      </c>
      <c r="AF14" s="33" t="s">
        <v>160</v>
      </c>
      <c r="AG14" s="33" t="s">
        <v>161</v>
      </c>
      <c r="AH14" s="33" t="s">
        <v>156</v>
      </c>
      <c r="AI14" s="33" t="s">
        <v>158</v>
      </c>
      <c r="AJ14" s="33">
        <v>0.8</v>
      </c>
      <c r="AK14" s="33">
        <v>194</v>
      </c>
      <c r="AL14" s="33">
        <v>6.45</v>
      </c>
      <c r="AM14" s="33">
        <v>16.2</v>
      </c>
      <c r="AN14" s="33">
        <v>2.4500000000000002</v>
      </c>
      <c r="AO14" s="33">
        <v>12.4</v>
      </c>
      <c r="AP14" s="33">
        <v>3.95</v>
      </c>
      <c r="AQ14" s="33">
        <v>1.41</v>
      </c>
      <c r="AR14" s="33">
        <v>4.79</v>
      </c>
      <c r="AS14" s="33">
        <v>0.84</v>
      </c>
      <c r="AT14" s="33">
        <v>5.52</v>
      </c>
      <c r="AU14" s="33">
        <v>1.1399999999999999</v>
      </c>
      <c r="AV14" s="33">
        <v>3.18</v>
      </c>
      <c r="AW14" s="33">
        <v>0.47299999999999998</v>
      </c>
      <c r="AX14" s="33">
        <v>3.21</v>
      </c>
      <c r="AY14" s="33">
        <v>0.46700000000000003</v>
      </c>
      <c r="AZ14" s="33">
        <v>2.5</v>
      </c>
      <c r="BA14" s="33">
        <v>0.15</v>
      </c>
      <c r="BB14" s="33" t="s">
        <v>160</v>
      </c>
      <c r="BC14" s="33" t="s">
        <v>451</v>
      </c>
      <c r="BD14" s="33" t="s">
        <v>157</v>
      </c>
      <c r="BE14" s="33">
        <v>3.3</v>
      </c>
      <c r="BF14" s="33">
        <v>0.65</v>
      </c>
      <c r="BG14" s="33">
        <v>0.81</v>
      </c>
    </row>
    <row r="15" spans="1:59" s="32" customFormat="1" x14ac:dyDescent="0.25">
      <c r="A15" s="35" t="s">
        <v>460</v>
      </c>
      <c r="B15" s="35" t="s">
        <v>459</v>
      </c>
      <c r="C15" s="33">
        <v>50.43</v>
      </c>
      <c r="D15" s="33">
        <v>15.34</v>
      </c>
      <c r="E15" s="33">
        <v>7.73</v>
      </c>
      <c r="F15" s="33">
        <v>0.18</v>
      </c>
      <c r="G15" s="33">
        <v>6.47</v>
      </c>
      <c r="H15" s="33">
        <v>9.39</v>
      </c>
      <c r="I15" s="33">
        <v>2.79</v>
      </c>
      <c r="J15" s="33">
        <v>1.28</v>
      </c>
      <c r="K15" s="33">
        <v>0.74</v>
      </c>
      <c r="L15" s="33">
        <v>0.32</v>
      </c>
      <c r="M15" s="33">
        <v>3.85</v>
      </c>
      <c r="N15" s="33">
        <v>98.53</v>
      </c>
      <c r="O15" s="33">
        <v>30</v>
      </c>
      <c r="P15" s="33">
        <v>1</v>
      </c>
      <c r="Q15" s="33">
        <v>184</v>
      </c>
      <c r="R15" s="33">
        <v>370</v>
      </c>
      <c r="S15" s="33">
        <v>30</v>
      </c>
      <c r="T15" s="33">
        <v>70</v>
      </c>
      <c r="U15" s="33">
        <v>40</v>
      </c>
      <c r="V15" s="33">
        <v>60</v>
      </c>
      <c r="W15" s="33">
        <v>13</v>
      </c>
      <c r="X15" s="33">
        <v>1.3</v>
      </c>
      <c r="Y15" s="33" t="s">
        <v>157</v>
      </c>
      <c r="Z15" s="33">
        <v>29</v>
      </c>
      <c r="AA15" s="33">
        <v>672</v>
      </c>
      <c r="AB15" s="33">
        <v>16</v>
      </c>
      <c r="AC15" s="33">
        <v>105</v>
      </c>
      <c r="AD15" s="33">
        <v>5.2</v>
      </c>
      <c r="AE15" s="33" t="s">
        <v>159</v>
      </c>
      <c r="AF15" s="33">
        <v>0.6</v>
      </c>
      <c r="AG15" s="33" t="s">
        <v>161</v>
      </c>
      <c r="AH15" s="33" t="s">
        <v>156</v>
      </c>
      <c r="AI15" s="33" t="s">
        <v>158</v>
      </c>
      <c r="AJ15" s="33">
        <v>0.3</v>
      </c>
      <c r="AK15" s="33">
        <v>986</v>
      </c>
      <c r="AL15" s="33">
        <v>16.5</v>
      </c>
      <c r="AM15" s="33">
        <v>30.8</v>
      </c>
      <c r="AN15" s="33">
        <v>3.56</v>
      </c>
      <c r="AO15" s="33">
        <v>14.2</v>
      </c>
      <c r="AP15" s="33">
        <v>3.05</v>
      </c>
      <c r="AQ15" s="33">
        <v>1.03</v>
      </c>
      <c r="AR15" s="33">
        <v>3.19</v>
      </c>
      <c r="AS15" s="33">
        <v>0.5</v>
      </c>
      <c r="AT15" s="33">
        <v>3.07</v>
      </c>
      <c r="AU15" s="33">
        <v>0.63</v>
      </c>
      <c r="AV15" s="33">
        <v>1.82</v>
      </c>
      <c r="AW15" s="33">
        <v>0.26800000000000002</v>
      </c>
      <c r="AX15" s="33">
        <v>1.72</v>
      </c>
      <c r="AY15" s="33">
        <v>0.27100000000000002</v>
      </c>
      <c r="AZ15" s="33">
        <v>2</v>
      </c>
      <c r="BA15" s="33">
        <v>0.28000000000000003</v>
      </c>
      <c r="BB15" s="33">
        <v>1.3</v>
      </c>
      <c r="BC15" s="33" t="s">
        <v>451</v>
      </c>
      <c r="BD15" s="33">
        <v>7</v>
      </c>
      <c r="BE15" s="33" t="s">
        <v>161</v>
      </c>
      <c r="BF15" s="33">
        <v>3.39</v>
      </c>
      <c r="BG15" s="33">
        <v>1.44</v>
      </c>
    </row>
    <row r="16" spans="1:59" s="32" customFormat="1" x14ac:dyDescent="0.25">
      <c r="A16" s="35" t="s">
        <v>461</v>
      </c>
      <c r="B16" s="35" t="s">
        <v>459</v>
      </c>
      <c r="C16" s="33">
        <v>50.14</v>
      </c>
      <c r="D16" s="33">
        <v>17.46</v>
      </c>
      <c r="E16" s="33">
        <v>11.19</v>
      </c>
      <c r="F16" s="33">
        <v>0.17899999999999999</v>
      </c>
      <c r="G16" s="33">
        <v>3.85</v>
      </c>
      <c r="H16" s="33">
        <v>7.43</v>
      </c>
      <c r="I16" s="33">
        <v>4.51</v>
      </c>
      <c r="J16" s="33">
        <v>7.0000000000000007E-2</v>
      </c>
      <c r="K16" s="33">
        <v>0.81899999999999995</v>
      </c>
      <c r="L16" s="33">
        <v>0.11</v>
      </c>
      <c r="M16" s="33">
        <v>4.63</v>
      </c>
      <c r="N16" s="33">
        <v>100.4</v>
      </c>
      <c r="O16" s="33">
        <v>29</v>
      </c>
      <c r="P16" s="33" t="s">
        <v>156</v>
      </c>
      <c r="Q16" s="33">
        <v>281</v>
      </c>
      <c r="R16" s="33" t="s">
        <v>162</v>
      </c>
      <c r="S16" s="33">
        <v>27</v>
      </c>
      <c r="T16" s="33">
        <v>20</v>
      </c>
      <c r="U16" s="33">
        <v>40</v>
      </c>
      <c r="V16" s="33">
        <v>90</v>
      </c>
      <c r="W16" s="33">
        <v>19</v>
      </c>
      <c r="X16" s="33">
        <v>1.9</v>
      </c>
      <c r="Y16" s="33" t="s">
        <v>157</v>
      </c>
      <c r="Z16" s="33">
        <v>1</v>
      </c>
      <c r="AA16" s="33">
        <v>298</v>
      </c>
      <c r="AB16" s="33">
        <v>20.100000000000001</v>
      </c>
      <c r="AC16" s="33">
        <v>64</v>
      </c>
      <c r="AD16" s="33">
        <v>1.2</v>
      </c>
      <c r="AE16" s="33" t="s">
        <v>159</v>
      </c>
      <c r="AF16" s="33" t="s">
        <v>160</v>
      </c>
      <c r="AG16" s="33" t="s">
        <v>161</v>
      </c>
      <c r="AH16" s="33" t="s">
        <v>156</v>
      </c>
      <c r="AI16" s="33">
        <v>0.6</v>
      </c>
      <c r="AJ16" s="33">
        <v>0.2</v>
      </c>
      <c r="AK16" s="33">
        <v>186</v>
      </c>
      <c r="AL16" s="33">
        <v>6.04</v>
      </c>
      <c r="AM16" s="33">
        <v>13.7</v>
      </c>
      <c r="AN16" s="33">
        <v>1.83</v>
      </c>
      <c r="AO16" s="33">
        <v>8.68</v>
      </c>
      <c r="AP16" s="33">
        <v>2.4700000000000002</v>
      </c>
      <c r="AQ16" s="33">
        <v>0.97699999999999998</v>
      </c>
      <c r="AR16" s="33">
        <v>3.11</v>
      </c>
      <c r="AS16" s="33">
        <v>0.54</v>
      </c>
      <c r="AT16" s="33">
        <v>3.55</v>
      </c>
      <c r="AU16" s="33">
        <v>0.74</v>
      </c>
      <c r="AV16" s="33">
        <v>2.21</v>
      </c>
      <c r="AW16" s="33">
        <v>0.32400000000000001</v>
      </c>
      <c r="AX16" s="33">
        <v>2.25</v>
      </c>
      <c r="AY16" s="33">
        <v>0.36</v>
      </c>
      <c r="AZ16" s="33">
        <v>1.4</v>
      </c>
      <c r="BA16" s="33">
        <v>0.05</v>
      </c>
      <c r="BB16" s="33">
        <v>1.1000000000000001</v>
      </c>
      <c r="BC16" s="33" t="s">
        <v>451</v>
      </c>
      <c r="BD16" s="33" t="s">
        <v>157</v>
      </c>
      <c r="BE16" s="33" t="s">
        <v>161</v>
      </c>
      <c r="BF16" s="33">
        <v>0.8</v>
      </c>
      <c r="BG16" s="33">
        <v>0.35</v>
      </c>
    </row>
    <row r="17" spans="1:59" s="32" customFormat="1" x14ac:dyDescent="0.25">
      <c r="A17" s="35" t="s">
        <v>463</v>
      </c>
      <c r="B17" s="35" t="s">
        <v>459</v>
      </c>
      <c r="C17" s="33">
        <v>51.94</v>
      </c>
      <c r="D17" s="33">
        <v>14.93</v>
      </c>
      <c r="E17" s="33">
        <v>8.01</v>
      </c>
      <c r="F17" s="33">
        <v>0.16500000000000001</v>
      </c>
      <c r="G17" s="33">
        <v>6.59</v>
      </c>
      <c r="H17" s="33">
        <v>9.25</v>
      </c>
      <c r="I17" s="33">
        <v>2.76</v>
      </c>
      <c r="J17" s="33">
        <v>1.33</v>
      </c>
      <c r="K17" s="33">
        <v>0.73299999999999998</v>
      </c>
      <c r="L17" s="33">
        <v>0.33</v>
      </c>
      <c r="M17" s="33">
        <v>3.61</v>
      </c>
      <c r="N17" s="33">
        <v>99.65</v>
      </c>
      <c r="O17" s="33">
        <v>31</v>
      </c>
      <c r="P17" s="33">
        <v>1</v>
      </c>
      <c r="Q17" s="33">
        <v>184</v>
      </c>
      <c r="R17" s="33">
        <v>380</v>
      </c>
      <c r="S17" s="33">
        <v>31</v>
      </c>
      <c r="T17" s="33">
        <v>70</v>
      </c>
      <c r="U17" s="33">
        <v>50</v>
      </c>
      <c r="V17" s="33">
        <v>320</v>
      </c>
      <c r="W17" s="33">
        <v>15</v>
      </c>
      <c r="X17" s="33">
        <v>1.2</v>
      </c>
      <c r="Y17" s="33" t="s">
        <v>157</v>
      </c>
      <c r="Z17" s="33">
        <v>32</v>
      </c>
      <c r="AA17" s="33">
        <v>622</v>
      </c>
      <c r="AB17" s="33">
        <v>17.899999999999999</v>
      </c>
      <c r="AC17" s="33">
        <v>109</v>
      </c>
      <c r="AD17" s="33">
        <v>4.9000000000000004</v>
      </c>
      <c r="AE17" s="33" t="s">
        <v>159</v>
      </c>
      <c r="AF17" s="33" t="s">
        <v>160</v>
      </c>
      <c r="AG17" s="33" t="s">
        <v>161</v>
      </c>
      <c r="AH17" s="33" t="s">
        <v>156</v>
      </c>
      <c r="AI17" s="33" t="s">
        <v>158</v>
      </c>
      <c r="AJ17" s="33">
        <v>0.4</v>
      </c>
      <c r="AK17" s="33">
        <v>965</v>
      </c>
      <c r="AL17" s="33">
        <v>17.2</v>
      </c>
      <c r="AM17" s="33">
        <v>31.8</v>
      </c>
      <c r="AN17" s="33">
        <v>3.7</v>
      </c>
      <c r="AO17" s="33">
        <v>14.8</v>
      </c>
      <c r="AP17" s="33">
        <v>3.18</v>
      </c>
      <c r="AQ17" s="33">
        <v>1.04</v>
      </c>
      <c r="AR17" s="33">
        <v>3.13</v>
      </c>
      <c r="AS17" s="33">
        <v>0.51</v>
      </c>
      <c r="AT17" s="33">
        <v>3.07</v>
      </c>
      <c r="AU17" s="33">
        <v>0.63</v>
      </c>
      <c r="AV17" s="33">
        <v>1.84</v>
      </c>
      <c r="AW17" s="33">
        <v>0.28499999999999998</v>
      </c>
      <c r="AX17" s="33">
        <v>1.78</v>
      </c>
      <c r="AY17" s="33">
        <v>0.27700000000000002</v>
      </c>
      <c r="AZ17" s="33">
        <v>2.6</v>
      </c>
      <c r="BA17" s="33">
        <v>0.31</v>
      </c>
      <c r="BB17" s="33" t="s">
        <v>160</v>
      </c>
      <c r="BC17" s="33">
        <v>0.11</v>
      </c>
      <c r="BD17" s="33">
        <v>14</v>
      </c>
      <c r="BE17" s="33" t="s">
        <v>161</v>
      </c>
      <c r="BF17" s="33">
        <v>3.32</v>
      </c>
      <c r="BG17" s="33">
        <v>1.36</v>
      </c>
    </row>
    <row r="18" spans="1:59" s="32" customFormat="1" x14ac:dyDescent="0.25">
      <c r="A18" s="35" t="s">
        <v>464</v>
      </c>
      <c r="B18" s="35" t="s">
        <v>459</v>
      </c>
      <c r="C18" s="33">
        <v>53.75</v>
      </c>
      <c r="D18" s="33">
        <v>17.22</v>
      </c>
      <c r="E18" s="33">
        <v>9.52</v>
      </c>
      <c r="F18" s="33">
        <v>0.14699999999999999</v>
      </c>
      <c r="G18" s="33">
        <v>3.1</v>
      </c>
      <c r="H18" s="33">
        <v>6.65</v>
      </c>
      <c r="I18" s="33">
        <v>5.35</v>
      </c>
      <c r="J18" s="33">
        <v>7.0000000000000007E-2</v>
      </c>
      <c r="K18" s="33">
        <v>0.82799999999999996</v>
      </c>
      <c r="L18" s="33">
        <v>0.15</v>
      </c>
      <c r="M18" s="33">
        <v>3.66</v>
      </c>
      <c r="N18" s="33">
        <v>100.4</v>
      </c>
      <c r="O18" s="33">
        <v>30</v>
      </c>
      <c r="P18" s="33" t="s">
        <v>156</v>
      </c>
      <c r="Q18" s="33">
        <v>275</v>
      </c>
      <c r="R18" s="33" t="s">
        <v>162</v>
      </c>
      <c r="S18" s="33">
        <v>24</v>
      </c>
      <c r="T18" s="33" t="s">
        <v>162</v>
      </c>
      <c r="U18" s="33">
        <v>40</v>
      </c>
      <c r="V18" s="33">
        <v>70</v>
      </c>
      <c r="W18" s="33">
        <v>18</v>
      </c>
      <c r="X18" s="33">
        <v>1.7</v>
      </c>
      <c r="Y18" s="33" t="s">
        <v>157</v>
      </c>
      <c r="Z18" s="33">
        <v>1</v>
      </c>
      <c r="AA18" s="33">
        <v>286</v>
      </c>
      <c r="AB18" s="33">
        <v>23</v>
      </c>
      <c r="AC18" s="33">
        <v>64</v>
      </c>
      <c r="AD18" s="33">
        <v>0.8</v>
      </c>
      <c r="AE18" s="33" t="s">
        <v>159</v>
      </c>
      <c r="AF18" s="33" t="s">
        <v>160</v>
      </c>
      <c r="AG18" s="33" t="s">
        <v>161</v>
      </c>
      <c r="AH18" s="33" t="s">
        <v>156</v>
      </c>
      <c r="AI18" s="33">
        <v>0.6</v>
      </c>
      <c r="AJ18" s="33">
        <v>0.2</v>
      </c>
      <c r="AK18" s="33">
        <v>112</v>
      </c>
      <c r="AL18" s="33">
        <v>6.82</v>
      </c>
      <c r="AM18" s="33">
        <v>14.9</v>
      </c>
      <c r="AN18" s="33">
        <v>2.0099999999999998</v>
      </c>
      <c r="AO18" s="33">
        <v>9.25</v>
      </c>
      <c r="AP18" s="33">
        <v>2.65</v>
      </c>
      <c r="AQ18" s="33">
        <v>1.03</v>
      </c>
      <c r="AR18" s="33">
        <v>3.34</v>
      </c>
      <c r="AS18" s="33">
        <v>0.57999999999999996</v>
      </c>
      <c r="AT18" s="33">
        <v>3.76</v>
      </c>
      <c r="AU18" s="33">
        <v>0.79</v>
      </c>
      <c r="AV18" s="33">
        <v>2.25</v>
      </c>
      <c r="AW18" s="33">
        <v>0.34699999999999998</v>
      </c>
      <c r="AX18" s="33">
        <v>2.23</v>
      </c>
      <c r="AY18" s="33">
        <v>0.35299999999999998</v>
      </c>
      <c r="AZ18" s="33">
        <v>1.7</v>
      </c>
      <c r="BA18" s="33">
        <v>0.08</v>
      </c>
      <c r="BB18" s="33" t="s">
        <v>160</v>
      </c>
      <c r="BC18" s="33" t="s">
        <v>451</v>
      </c>
      <c r="BD18" s="33" t="s">
        <v>157</v>
      </c>
      <c r="BE18" s="33" t="s">
        <v>161</v>
      </c>
      <c r="BF18" s="33">
        <v>0.77</v>
      </c>
      <c r="BG18" s="33">
        <v>0.32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H103"/>
  <sheetViews>
    <sheetView zoomScale="75" zoomScaleNormal="75" workbookViewId="0">
      <selection activeCell="G39" sqref="G39"/>
    </sheetView>
  </sheetViews>
  <sheetFormatPr defaultRowHeight="15" x14ac:dyDescent="0.25"/>
  <cols>
    <col min="1" max="1" width="33.28515625" bestFit="1" customWidth="1"/>
  </cols>
  <sheetData>
    <row r="1" spans="1:60" x14ac:dyDescent="0.25">
      <c r="A1" s="3" t="s">
        <v>69</v>
      </c>
    </row>
    <row r="2" spans="1:60" s="2" customFormat="1" x14ac:dyDescent="0.25">
      <c r="B2" s="2" t="s">
        <v>65</v>
      </c>
      <c r="C2" s="2" t="s">
        <v>64</v>
      </c>
      <c r="D2" s="2" t="s">
        <v>120</v>
      </c>
      <c r="E2" s="2" t="s">
        <v>121</v>
      </c>
      <c r="F2" s="2" t="s">
        <v>147</v>
      </c>
      <c r="G2" s="2" t="s">
        <v>127</v>
      </c>
      <c r="H2" s="2" t="s">
        <v>71</v>
      </c>
      <c r="I2" s="2" t="s">
        <v>122</v>
      </c>
      <c r="J2" s="2" t="s">
        <v>123</v>
      </c>
      <c r="K2" s="2" t="s">
        <v>124</v>
      </c>
      <c r="L2" s="2" t="s">
        <v>125</v>
      </c>
      <c r="M2" s="2" t="s">
        <v>126</v>
      </c>
      <c r="N2" s="2" t="s">
        <v>51</v>
      </c>
      <c r="O2" s="2" t="s">
        <v>72</v>
      </c>
      <c r="P2" s="2" t="s">
        <v>128</v>
      </c>
      <c r="Q2" s="2" t="s">
        <v>129</v>
      </c>
      <c r="R2" s="2" t="s">
        <v>107</v>
      </c>
      <c r="S2" s="2" t="s">
        <v>148</v>
      </c>
      <c r="T2" s="2" t="s">
        <v>78</v>
      </c>
      <c r="U2" s="2" t="s">
        <v>93</v>
      </c>
      <c r="V2" s="2" t="s">
        <v>80</v>
      </c>
      <c r="W2" s="2" t="s">
        <v>111</v>
      </c>
      <c r="X2" s="2" t="s">
        <v>84</v>
      </c>
      <c r="Y2" s="2" t="s">
        <v>149</v>
      </c>
      <c r="Z2" s="2" t="s">
        <v>74</v>
      </c>
      <c r="AA2" s="2" t="s">
        <v>96</v>
      </c>
      <c r="AB2" s="2" t="s">
        <v>100</v>
      </c>
      <c r="AC2" s="2" t="s">
        <v>109</v>
      </c>
      <c r="AD2" s="2" t="s">
        <v>112</v>
      </c>
      <c r="AE2" s="2" t="s">
        <v>91</v>
      </c>
      <c r="AF2" s="2" t="s">
        <v>90</v>
      </c>
      <c r="AG2" s="2" t="s">
        <v>73</v>
      </c>
      <c r="AH2" s="2" t="s">
        <v>150</v>
      </c>
      <c r="AI2" s="2" t="s">
        <v>99</v>
      </c>
      <c r="AJ2" s="2" t="s">
        <v>97</v>
      </c>
      <c r="AK2" s="2" t="s">
        <v>79</v>
      </c>
      <c r="AL2" s="2" t="s">
        <v>75</v>
      </c>
      <c r="AM2" s="2" t="s">
        <v>88</v>
      </c>
      <c r="AN2" s="2" t="s">
        <v>77</v>
      </c>
      <c r="AO2" s="2" t="s">
        <v>95</v>
      </c>
      <c r="AP2" s="2" t="s">
        <v>92</v>
      </c>
      <c r="AQ2" s="2" t="s">
        <v>98</v>
      </c>
      <c r="AR2" s="2" t="s">
        <v>83</v>
      </c>
      <c r="AS2" s="2" t="s">
        <v>85</v>
      </c>
      <c r="AT2" s="2" t="s">
        <v>102</v>
      </c>
      <c r="AU2" s="2" t="s">
        <v>81</v>
      </c>
      <c r="AV2" s="2" t="s">
        <v>87</v>
      </c>
      <c r="AW2" s="2" t="s">
        <v>82</v>
      </c>
      <c r="AX2" s="2" t="s">
        <v>105</v>
      </c>
      <c r="AY2" s="2" t="s">
        <v>110</v>
      </c>
      <c r="AZ2" s="2" t="s">
        <v>89</v>
      </c>
      <c r="BA2" s="2" t="s">
        <v>86</v>
      </c>
      <c r="BB2" s="2" t="s">
        <v>101</v>
      </c>
      <c r="BC2" s="2" t="s">
        <v>108</v>
      </c>
      <c r="BD2" s="2" t="s">
        <v>104</v>
      </c>
      <c r="BE2" s="2" t="s">
        <v>94</v>
      </c>
      <c r="BF2" s="2" t="s">
        <v>76</v>
      </c>
      <c r="BG2" s="2" t="s">
        <v>103</v>
      </c>
      <c r="BH2" s="2" t="s">
        <v>106</v>
      </c>
    </row>
    <row r="3" spans="1:60" x14ac:dyDescent="0.25">
      <c r="A3" s="1" t="s">
        <v>166</v>
      </c>
      <c r="B3" s="1" t="s">
        <v>68</v>
      </c>
      <c r="C3" s="26">
        <v>2015</v>
      </c>
      <c r="D3" s="1">
        <v>11.1</v>
      </c>
      <c r="E3" s="1">
        <v>1.86</v>
      </c>
      <c r="F3" s="1">
        <v>0.75</v>
      </c>
      <c r="G3" s="1">
        <v>1.2E-2</v>
      </c>
      <c r="H3" s="1">
        <v>0.33</v>
      </c>
      <c r="I3" s="1">
        <v>42.59</v>
      </c>
      <c r="J3" s="1">
        <v>0.87</v>
      </c>
      <c r="K3" s="1">
        <v>0.54</v>
      </c>
      <c r="L3" s="1">
        <v>0.114</v>
      </c>
      <c r="M3" s="1">
        <v>30.23</v>
      </c>
      <c r="N3" s="1"/>
      <c r="O3" s="1"/>
      <c r="P3" s="1"/>
      <c r="Q3" s="1"/>
      <c r="R3" s="1">
        <v>1603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x14ac:dyDescent="0.25">
      <c r="A4" s="1" t="s">
        <v>167</v>
      </c>
      <c r="B4" s="1" t="s">
        <v>68</v>
      </c>
      <c r="C4" s="26">
        <v>2015</v>
      </c>
      <c r="D4" s="1">
        <v>11.2</v>
      </c>
      <c r="E4" s="1">
        <v>1.8</v>
      </c>
      <c r="F4" s="1">
        <v>0.79</v>
      </c>
      <c r="G4" s="1">
        <v>1.1599999999999999E-2</v>
      </c>
      <c r="H4" s="1">
        <v>0.33</v>
      </c>
      <c r="I4" s="1">
        <v>43.6</v>
      </c>
      <c r="J4" s="1">
        <v>0.86</v>
      </c>
      <c r="K4" s="1">
        <v>0.51</v>
      </c>
      <c r="L4" s="1">
        <v>0.11</v>
      </c>
      <c r="M4" s="1">
        <v>30.2</v>
      </c>
      <c r="N4" s="1"/>
      <c r="O4" s="1"/>
      <c r="P4" s="1"/>
      <c r="Q4" s="1"/>
      <c r="R4" s="1">
        <v>1740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x14ac:dyDescent="0.25">
      <c r="A5" s="1" t="s">
        <v>168</v>
      </c>
      <c r="B5" s="1" t="s">
        <v>68</v>
      </c>
      <c r="C5" s="26">
        <v>2015</v>
      </c>
      <c r="D5" s="1">
        <v>47.66</v>
      </c>
      <c r="E5" s="1">
        <v>18.61</v>
      </c>
      <c r="F5" s="1">
        <v>10</v>
      </c>
      <c r="G5" s="1">
        <v>0.14799999999999999</v>
      </c>
      <c r="H5" s="1">
        <v>10.09</v>
      </c>
      <c r="I5" s="1">
        <v>11.49</v>
      </c>
      <c r="J5" s="1">
        <v>1.93</v>
      </c>
      <c r="K5" s="1">
        <v>0.22</v>
      </c>
      <c r="L5" s="1">
        <v>0.48499999999999999</v>
      </c>
      <c r="M5" s="1">
        <v>7.0000000000000007E-2</v>
      </c>
      <c r="N5" s="1"/>
      <c r="O5" s="1"/>
      <c r="P5" s="1">
        <v>31</v>
      </c>
      <c r="Q5" s="1"/>
      <c r="R5" s="1">
        <v>153</v>
      </c>
      <c r="S5" s="1">
        <v>280</v>
      </c>
      <c r="T5" s="1">
        <v>57</v>
      </c>
      <c r="U5" s="1">
        <v>260</v>
      </c>
      <c r="V5" s="1">
        <v>110</v>
      </c>
      <c r="W5" s="1">
        <v>70</v>
      </c>
      <c r="X5" s="1">
        <v>14</v>
      </c>
      <c r="Y5" s="1"/>
      <c r="Z5" s="1"/>
      <c r="AA5" s="1"/>
      <c r="AB5" s="1">
        <v>144</v>
      </c>
      <c r="AC5" s="1"/>
      <c r="AD5" s="1">
        <v>36</v>
      </c>
      <c r="AE5" s="1"/>
      <c r="AF5" s="1"/>
      <c r="AG5" s="1"/>
      <c r="AH5" s="1"/>
      <c r="AI5" s="1"/>
      <c r="AJ5" s="1"/>
      <c r="AK5" s="1"/>
      <c r="AL5" s="1">
        <v>106</v>
      </c>
      <c r="AM5" s="1">
        <v>3.9</v>
      </c>
      <c r="AN5" s="1"/>
      <c r="AO5" s="1"/>
      <c r="AP5" s="1">
        <v>5</v>
      </c>
      <c r="AQ5" s="1"/>
      <c r="AR5" s="1">
        <v>0.59</v>
      </c>
      <c r="AS5" s="1"/>
      <c r="AT5" s="1"/>
      <c r="AU5" s="1"/>
      <c r="AV5" s="1"/>
      <c r="AW5" s="1"/>
      <c r="AX5" s="1"/>
      <c r="AY5" s="1">
        <v>2</v>
      </c>
      <c r="AZ5" s="1"/>
      <c r="BA5" s="1"/>
      <c r="BB5" s="1"/>
      <c r="BC5" s="1"/>
      <c r="BD5" s="1"/>
      <c r="BE5" s="1">
        <v>7</v>
      </c>
      <c r="BF5" s="1"/>
      <c r="BG5" s="1"/>
      <c r="BH5" s="1"/>
    </row>
    <row r="6" spans="1:60" x14ac:dyDescent="0.25">
      <c r="A6" s="1" t="s">
        <v>169</v>
      </c>
      <c r="B6" s="1" t="s">
        <v>68</v>
      </c>
      <c r="C6" s="26">
        <v>2015</v>
      </c>
      <c r="D6" s="1" t="s">
        <v>196</v>
      </c>
      <c r="E6" s="1" t="s">
        <v>197</v>
      </c>
      <c r="F6" s="1" t="s">
        <v>198</v>
      </c>
      <c r="G6" s="1" t="s">
        <v>199</v>
      </c>
      <c r="H6" s="1" t="s">
        <v>200</v>
      </c>
      <c r="I6" s="1" t="s">
        <v>201</v>
      </c>
      <c r="J6" s="1" t="s">
        <v>202</v>
      </c>
      <c r="K6" s="1" t="s">
        <v>203</v>
      </c>
      <c r="L6" s="1" t="s">
        <v>204</v>
      </c>
      <c r="M6" s="1" t="s">
        <v>205</v>
      </c>
      <c r="N6" s="1"/>
      <c r="O6" s="1"/>
      <c r="P6" s="1" t="s">
        <v>206</v>
      </c>
      <c r="Q6" s="1"/>
      <c r="R6" s="1">
        <v>148</v>
      </c>
      <c r="S6" s="1" t="s">
        <v>207</v>
      </c>
      <c r="T6" s="1" t="s">
        <v>208</v>
      </c>
      <c r="U6" s="1" t="s">
        <v>209</v>
      </c>
      <c r="V6" s="1" t="s">
        <v>210</v>
      </c>
      <c r="W6" s="1" t="s">
        <v>211</v>
      </c>
      <c r="X6" s="1" t="s">
        <v>212</v>
      </c>
      <c r="Y6" s="1"/>
      <c r="Z6" s="1"/>
      <c r="AA6" s="1"/>
      <c r="AB6" s="1" t="s">
        <v>213</v>
      </c>
      <c r="AC6" s="1"/>
      <c r="AD6" s="1">
        <v>38</v>
      </c>
      <c r="AE6" s="1"/>
      <c r="AF6" s="1"/>
      <c r="AG6" s="1"/>
      <c r="AH6" s="1"/>
      <c r="AI6" s="1"/>
      <c r="AJ6" s="1"/>
      <c r="AK6" s="1"/>
      <c r="AL6" s="1" t="s">
        <v>214</v>
      </c>
      <c r="AM6" s="1" t="s">
        <v>215</v>
      </c>
      <c r="AN6" s="1"/>
      <c r="AO6" s="1"/>
      <c r="AP6" s="1" t="s">
        <v>216</v>
      </c>
      <c r="AQ6" s="1"/>
      <c r="AR6" s="1" t="s">
        <v>217</v>
      </c>
      <c r="AS6" s="1"/>
      <c r="AT6" s="1"/>
      <c r="AU6" s="1"/>
      <c r="AV6" s="1"/>
      <c r="AW6" s="1"/>
      <c r="AX6" s="1"/>
      <c r="AY6" s="1" t="s">
        <v>218</v>
      </c>
      <c r="AZ6" s="1"/>
      <c r="BA6" s="1"/>
      <c r="BB6" s="1"/>
      <c r="BC6" s="1"/>
      <c r="BD6" s="1"/>
      <c r="BE6" s="1" t="s">
        <v>219</v>
      </c>
      <c r="BF6" s="1"/>
      <c r="BG6" s="1"/>
      <c r="BH6" s="1"/>
    </row>
    <row r="7" spans="1:60" x14ac:dyDescent="0.25">
      <c r="A7" s="1" t="s">
        <v>170</v>
      </c>
      <c r="B7" s="1" t="s">
        <v>68</v>
      </c>
      <c r="C7" s="26">
        <v>2015</v>
      </c>
      <c r="D7" s="1">
        <v>71.760000000000005</v>
      </c>
      <c r="E7" s="1">
        <v>13.03</v>
      </c>
      <c r="F7" s="1">
        <v>3.19</v>
      </c>
      <c r="G7" s="1">
        <v>0.14000000000000001</v>
      </c>
      <c r="H7" s="1">
        <v>0.14000000000000001</v>
      </c>
      <c r="I7" s="1">
        <v>0.59</v>
      </c>
      <c r="J7" s="1">
        <v>2.46</v>
      </c>
      <c r="K7" s="1">
        <v>5.4</v>
      </c>
      <c r="L7" s="1">
        <v>0.28299999999999997</v>
      </c>
      <c r="M7" s="1">
        <v>0.03</v>
      </c>
      <c r="N7" s="1"/>
      <c r="O7" s="1"/>
      <c r="P7" s="1">
        <v>6</v>
      </c>
      <c r="Q7" s="1">
        <v>4</v>
      </c>
      <c r="R7" s="1">
        <v>6</v>
      </c>
      <c r="S7" s="1"/>
      <c r="T7" s="1"/>
      <c r="U7" s="1"/>
      <c r="V7" s="1"/>
      <c r="W7" s="1"/>
      <c r="X7" s="1"/>
      <c r="Y7" s="1"/>
      <c r="Z7" s="1"/>
      <c r="AA7" s="1"/>
      <c r="AB7" s="1">
        <v>40</v>
      </c>
      <c r="AC7" s="1"/>
      <c r="AD7" s="1">
        <v>404</v>
      </c>
      <c r="AE7" s="1"/>
      <c r="AF7" s="1"/>
      <c r="AG7" s="1"/>
      <c r="AH7" s="1"/>
      <c r="AI7" s="1"/>
      <c r="AJ7" s="1"/>
      <c r="AK7" s="1"/>
      <c r="AL7" s="1">
        <v>495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5">
      <c r="A8" s="1" t="s">
        <v>171</v>
      </c>
      <c r="B8" s="1" t="s">
        <v>68</v>
      </c>
      <c r="C8" s="26">
        <v>2015</v>
      </c>
      <c r="D8" s="1">
        <v>72.8</v>
      </c>
      <c r="E8" s="1">
        <v>13</v>
      </c>
      <c r="F8" s="1">
        <v>3.21</v>
      </c>
      <c r="G8" s="1">
        <v>0.14000000000000001</v>
      </c>
      <c r="H8" s="1">
        <v>0.16</v>
      </c>
      <c r="I8" s="1">
        <v>0.59</v>
      </c>
      <c r="J8" s="1">
        <v>2.57</v>
      </c>
      <c r="K8" s="1">
        <v>5.43</v>
      </c>
      <c r="L8" s="1">
        <v>0.3</v>
      </c>
      <c r="M8" s="1">
        <v>0.05</v>
      </c>
      <c r="N8" s="1"/>
      <c r="O8" s="1"/>
      <c r="P8" s="1">
        <v>5</v>
      </c>
      <c r="Q8" s="1">
        <v>4</v>
      </c>
      <c r="R8" s="1">
        <v>5</v>
      </c>
      <c r="S8" s="1"/>
      <c r="T8" s="1"/>
      <c r="U8" s="1"/>
      <c r="V8" s="1"/>
      <c r="W8" s="1"/>
      <c r="X8" s="1"/>
      <c r="Y8" s="1"/>
      <c r="Z8" s="1"/>
      <c r="AA8" s="1"/>
      <c r="AB8" s="1">
        <v>43</v>
      </c>
      <c r="AC8" s="1"/>
      <c r="AD8" s="1">
        <v>403</v>
      </c>
      <c r="AE8" s="1"/>
      <c r="AF8" s="1"/>
      <c r="AG8" s="1"/>
      <c r="AH8" s="1"/>
      <c r="AI8" s="1"/>
      <c r="AJ8" s="1"/>
      <c r="AK8" s="1"/>
      <c r="AL8" s="1">
        <v>506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x14ac:dyDescent="0.25">
      <c r="A9" s="1" t="s">
        <v>172</v>
      </c>
      <c r="B9" s="1" t="s">
        <v>68</v>
      </c>
      <c r="C9" s="26">
        <v>2015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100</v>
      </c>
      <c r="T9" s="1">
        <v>31</v>
      </c>
      <c r="U9" s="1">
        <v>50</v>
      </c>
      <c r="V9" s="1">
        <v>40</v>
      </c>
      <c r="W9" s="1">
        <v>140</v>
      </c>
      <c r="X9" s="1"/>
      <c r="Y9" s="1"/>
      <c r="Z9" s="1">
        <v>27</v>
      </c>
      <c r="AA9" s="1">
        <v>74</v>
      </c>
      <c r="AB9" s="1"/>
      <c r="AC9" s="1"/>
      <c r="AD9" s="1"/>
      <c r="AE9" s="1"/>
      <c r="AF9" s="1">
        <v>2</v>
      </c>
      <c r="AG9" s="1">
        <v>2.5</v>
      </c>
      <c r="AH9" s="1"/>
      <c r="AI9" s="1">
        <v>2</v>
      </c>
      <c r="AJ9" s="1">
        <v>1</v>
      </c>
      <c r="AK9" s="1">
        <v>2.2999999999999998</v>
      </c>
      <c r="AL9" s="1"/>
      <c r="AM9" s="1">
        <v>47.8</v>
      </c>
      <c r="AN9" s="1">
        <v>89.3</v>
      </c>
      <c r="AO9" s="1"/>
      <c r="AP9" s="1">
        <v>45.1</v>
      </c>
      <c r="AQ9" s="1">
        <v>7.6</v>
      </c>
      <c r="AR9" s="1">
        <v>1.4</v>
      </c>
      <c r="AS9" s="1"/>
      <c r="AT9" s="1"/>
      <c r="AU9" s="1">
        <v>5.2</v>
      </c>
      <c r="AV9" s="1"/>
      <c r="AW9" s="1"/>
      <c r="AX9" s="1"/>
      <c r="AY9" s="1">
        <v>2.7</v>
      </c>
      <c r="AZ9" s="1">
        <v>0.4</v>
      </c>
      <c r="BA9" s="1">
        <v>4.5</v>
      </c>
      <c r="BB9" s="1">
        <v>0.67</v>
      </c>
      <c r="BC9" s="1">
        <v>1.9</v>
      </c>
      <c r="BD9" s="1"/>
      <c r="BE9" s="1"/>
      <c r="BF9" s="1"/>
      <c r="BG9" s="1">
        <v>10.8</v>
      </c>
      <c r="BH9" s="1"/>
    </row>
    <row r="10" spans="1:60" x14ac:dyDescent="0.25">
      <c r="A10" s="1" t="s">
        <v>173</v>
      </c>
      <c r="B10" s="1" t="s">
        <v>68</v>
      </c>
      <c r="C10" s="26">
        <v>2015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87</v>
      </c>
      <c r="T10" s="1">
        <v>30</v>
      </c>
      <c r="U10" s="1">
        <v>47</v>
      </c>
      <c r="V10" s="1">
        <v>35</v>
      </c>
      <c r="W10" s="1">
        <v>152</v>
      </c>
      <c r="X10" s="1"/>
      <c r="Y10" s="1"/>
      <c r="Z10" s="1">
        <v>27</v>
      </c>
      <c r="AA10" s="1">
        <v>78</v>
      </c>
      <c r="AB10" s="1"/>
      <c r="AC10" s="1"/>
      <c r="AD10" s="1"/>
      <c r="AE10" s="1"/>
      <c r="AF10" s="1">
        <v>2</v>
      </c>
      <c r="AG10" s="1">
        <v>2.7</v>
      </c>
      <c r="AH10" s="1"/>
      <c r="AI10" s="1">
        <v>3</v>
      </c>
      <c r="AJ10" s="1">
        <v>1.3</v>
      </c>
      <c r="AK10" s="1">
        <v>2.2999999999999998</v>
      </c>
      <c r="AL10" s="1"/>
      <c r="AM10" s="1">
        <v>52</v>
      </c>
      <c r="AN10" s="1">
        <v>90</v>
      </c>
      <c r="AO10" s="1"/>
      <c r="AP10" s="1">
        <v>44</v>
      </c>
      <c r="AQ10" s="1">
        <v>8</v>
      </c>
      <c r="AR10" s="1">
        <v>1.5</v>
      </c>
      <c r="AS10" s="1"/>
      <c r="AT10" s="1"/>
      <c r="AU10" s="1">
        <v>4.9000000000000004</v>
      </c>
      <c r="AV10" s="1"/>
      <c r="AW10" s="1"/>
      <c r="AX10" s="1"/>
      <c r="AY10" s="1">
        <v>2.7</v>
      </c>
      <c r="AZ10" s="1">
        <v>0.4</v>
      </c>
      <c r="BA10" s="1">
        <v>4.8</v>
      </c>
      <c r="BB10" s="1">
        <v>0.7</v>
      </c>
      <c r="BC10" s="1">
        <v>2</v>
      </c>
      <c r="BD10" s="1"/>
      <c r="BE10" s="1"/>
      <c r="BF10" s="1"/>
      <c r="BG10" s="1">
        <v>11.4</v>
      </c>
      <c r="BH10" s="1"/>
    </row>
    <row r="11" spans="1:60" x14ac:dyDescent="0.25">
      <c r="A11" s="1" t="s">
        <v>174</v>
      </c>
      <c r="B11" s="1" t="s">
        <v>68</v>
      </c>
      <c r="C11" s="26">
        <v>2015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250</v>
      </c>
      <c r="T11" s="1"/>
      <c r="U11" s="1">
        <v>100</v>
      </c>
      <c r="V11" s="1">
        <v>330</v>
      </c>
      <c r="W11" s="1">
        <v>160</v>
      </c>
      <c r="X11" s="1"/>
      <c r="Y11" s="1"/>
      <c r="Z11" s="1"/>
      <c r="AA11" s="1"/>
      <c r="AB11" s="1"/>
      <c r="AC11" s="1">
        <v>33.299999999999997</v>
      </c>
      <c r="AD11" s="1"/>
      <c r="AE11" s="1"/>
      <c r="AF11" s="1"/>
      <c r="AG11" s="1"/>
      <c r="AH11" s="1"/>
      <c r="AI11" s="1"/>
      <c r="AJ11" s="1"/>
      <c r="AK11" s="1"/>
      <c r="AL11" s="1"/>
      <c r="AM11" s="1">
        <v>16.600000000000001</v>
      </c>
      <c r="AN11" s="1">
        <v>38.9</v>
      </c>
      <c r="AO11" s="1"/>
      <c r="AP11" s="1">
        <v>24.2</v>
      </c>
      <c r="AQ11" s="1"/>
      <c r="AR11" s="1">
        <v>2.1</v>
      </c>
      <c r="AS11" s="1"/>
      <c r="AT11" s="1"/>
      <c r="AU11" s="1"/>
      <c r="AV11" s="1"/>
      <c r="AW11" s="1"/>
      <c r="AX11" s="1"/>
      <c r="AY11" s="1">
        <v>3.3</v>
      </c>
      <c r="AZ11" s="1"/>
      <c r="BA11" s="1"/>
      <c r="BB11" s="1"/>
      <c r="BC11" s="1"/>
      <c r="BD11" s="1"/>
      <c r="BE11" s="1"/>
      <c r="BF11" s="1"/>
      <c r="BG11" s="1">
        <v>2.5</v>
      </c>
      <c r="BH11" s="1"/>
    </row>
    <row r="12" spans="1:60" x14ac:dyDescent="0.25">
      <c r="A12" s="1" t="s">
        <v>175</v>
      </c>
      <c r="B12" s="1" t="s">
        <v>68</v>
      </c>
      <c r="C12" s="26">
        <v>2015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220</v>
      </c>
      <c r="T12" s="1"/>
      <c r="U12" s="1" t="s">
        <v>221</v>
      </c>
      <c r="V12" s="1" t="s">
        <v>222</v>
      </c>
      <c r="W12" s="1" t="s">
        <v>223</v>
      </c>
      <c r="X12" s="1"/>
      <c r="Y12" s="1"/>
      <c r="Z12" s="1"/>
      <c r="AA12" s="1"/>
      <c r="AB12" s="1"/>
      <c r="AC12" s="1" t="s">
        <v>224</v>
      </c>
      <c r="AD12" s="1"/>
      <c r="AE12" s="1"/>
      <c r="AF12" s="1"/>
      <c r="AG12" s="1"/>
      <c r="AH12" s="1"/>
      <c r="AI12" s="1"/>
      <c r="AJ12" s="1"/>
      <c r="AK12" s="1"/>
      <c r="AL12" s="1"/>
      <c r="AM12" s="1" t="s">
        <v>225</v>
      </c>
      <c r="AN12" s="1" t="s">
        <v>226</v>
      </c>
      <c r="AO12" s="1"/>
      <c r="AP12" s="1" t="s">
        <v>227</v>
      </c>
      <c r="AQ12" s="1"/>
      <c r="AR12" s="1" t="s">
        <v>228</v>
      </c>
      <c r="AS12" s="1"/>
      <c r="AT12" s="1"/>
      <c r="AU12" s="1"/>
      <c r="AV12" s="1"/>
      <c r="AW12" s="1"/>
      <c r="AX12" s="1"/>
      <c r="AY12" s="1" t="s">
        <v>229</v>
      </c>
      <c r="AZ12" s="1"/>
      <c r="BA12" s="1"/>
      <c r="BB12" s="1"/>
      <c r="BC12" s="1"/>
      <c r="BD12" s="1"/>
      <c r="BE12" s="1"/>
      <c r="BF12" s="1"/>
      <c r="BG12" s="1" t="s">
        <v>230</v>
      </c>
      <c r="BH12" s="1"/>
    </row>
    <row r="13" spans="1:60" x14ac:dyDescent="0.25">
      <c r="A13" s="1" t="s">
        <v>176</v>
      </c>
      <c r="B13" s="1" t="s">
        <v>68</v>
      </c>
      <c r="C13" s="26">
        <v>2015</v>
      </c>
      <c r="D13" s="1">
        <v>52.89</v>
      </c>
      <c r="E13" s="1">
        <v>15.28</v>
      </c>
      <c r="F13" s="1">
        <v>10.77</v>
      </c>
      <c r="G13" s="1">
        <v>0.16600000000000001</v>
      </c>
      <c r="H13" s="1">
        <v>6.31</v>
      </c>
      <c r="I13" s="1">
        <v>11.12</v>
      </c>
      <c r="J13" s="1">
        <v>2.21</v>
      </c>
      <c r="K13" s="1">
        <v>0.62</v>
      </c>
      <c r="L13" s="1">
        <v>1.079</v>
      </c>
      <c r="M13" s="1">
        <v>0.13</v>
      </c>
      <c r="N13" s="1"/>
      <c r="O13" s="1"/>
      <c r="P13" s="1">
        <v>35</v>
      </c>
      <c r="Q13" s="1" t="s">
        <v>156</v>
      </c>
      <c r="R13" s="1">
        <v>273</v>
      </c>
      <c r="S13" s="1">
        <v>100</v>
      </c>
      <c r="T13" s="1">
        <v>43</v>
      </c>
      <c r="U13" s="1">
        <v>70</v>
      </c>
      <c r="V13" s="1">
        <v>110</v>
      </c>
      <c r="W13" s="1">
        <v>80</v>
      </c>
      <c r="X13" s="1">
        <v>17</v>
      </c>
      <c r="Y13" s="1">
        <v>1.7</v>
      </c>
      <c r="Z13" s="1"/>
      <c r="AA13" s="1">
        <v>19</v>
      </c>
      <c r="AB13" s="1">
        <v>197</v>
      </c>
      <c r="AC13" s="1"/>
      <c r="AD13" s="1">
        <v>88</v>
      </c>
      <c r="AE13" s="1"/>
      <c r="AF13" s="1" t="s">
        <v>159</v>
      </c>
      <c r="AG13" s="1"/>
      <c r="AH13" s="1"/>
      <c r="AI13" s="1"/>
      <c r="AJ13" s="1"/>
      <c r="AK13" s="1"/>
      <c r="AL13" s="1">
        <v>174</v>
      </c>
      <c r="AM13" s="1">
        <v>10.7</v>
      </c>
      <c r="AN13" s="1">
        <v>23.2</v>
      </c>
      <c r="AO13" s="1"/>
      <c r="AP13" s="1">
        <v>12.9</v>
      </c>
      <c r="AQ13" s="1">
        <v>3.4</v>
      </c>
      <c r="AR13" s="1"/>
      <c r="AS13" s="1"/>
      <c r="AT13" s="1">
        <v>0.63</v>
      </c>
      <c r="AU13" s="1">
        <v>3.9</v>
      </c>
      <c r="AV13" s="1">
        <v>0.79</v>
      </c>
      <c r="AW13" s="1"/>
      <c r="AX13" s="1"/>
      <c r="AY13" s="1">
        <v>2.1</v>
      </c>
      <c r="AZ13" s="1">
        <v>0.32</v>
      </c>
      <c r="BA13" s="1"/>
      <c r="BB13" s="1"/>
      <c r="BC13" s="1">
        <v>2.1</v>
      </c>
      <c r="BD13" s="1">
        <v>0.09</v>
      </c>
      <c r="BE13" s="1">
        <v>10</v>
      </c>
      <c r="BF13" s="1" t="s">
        <v>161</v>
      </c>
      <c r="BG13" s="1">
        <v>2.2000000000000002</v>
      </c>
      <c r="BH13" s="1"/>
    </row>
    <row r="14" spans="1:60" x14ac:dyDescent="0.25">
      <c r="A14" s="1" t="s">
        <v>177</v>
      </c>
      <c r="B14" s="1" t="s">
        <v>68</v>
      </c>
      <c r="C14" s="26">
        <v>2015</v>
      </c>
      <c r="D14" s="1">
        <v>52.4</v>
      </c>
      <c r="E14" s="1">
        <v>15.4</v>
      </c>
      <c r="F14" s="1">
        <v>10.7</v>
      </c>
      <c r="G14" s="1">
        <v>0.16300000000000001</v>
      </c>
      <c r="H14" s="1">
        <v>6.37</v>
      </c>
      <c r="I14" s="1">
        <v>10.9</v>
      </c>
      <c r="J14" s="1">
        <v>2.14</v>
      </c>
      <c r="K14" s="1">
        <v>0.626</v>
      </c>
      <c r="L14" s="1">
        <v>1.06</v>
      </c>
      <c r="M14" s="1">
        <v>0.13</v>
      </c>
      <c r="N14" s="1"/>
      <c r="O14" s="1"/>
      <c r="P14" s="1">
        <v>36</v>
      </c>
      <c r="Q14" s="1">
        <v>1.3</v>
      </c>
      <c r="R14" s="1">
        <v>262</v>
      </c>
      <c r="S14" s="1">
        <v>92</v>
      </c>
      <c r="T14" s="1">
        <v>43</v>
      </c>
      <c r="U14" s="1">
        <v>70</v>
      </c>
      <c r="V14" s="1">
        <v>110</v>
      </c>
      <c r="W14" s="1">
        <v>80</v>
      </c>
      <c r="X14" s="1">
        <v>17</v>
      </c>
      <c r="Y14" s="1">
        <v>1</v>
      </c>
      <c r="Z14" s="1"/>
      <c r="AA14" s="1">
        <v>21</v>
      </c>
      <c r="AB14" s="1">
        <v>190</v>
      </c>
      <c r="AC14" s="1"/>
      <c r="AD14" s="1">
        <v>94</v>
      </c>
      <c r="AE14" s="1"/>
      <c r="AF14" s="1">
        <v>0.6</v>
      </c>
      <c r="AG14" s="1"/>
      <c r="AH14" s="1"/>
      <c r="AI14" s="1"/>
      <c r="AJ14" s="1"/>
      <c r="AK14" s="1"/>
      <c r="AL14" s="1">
        <v>182</v>
      </c>
      <c r="AM14" s="1">
        <v>10</v>
      </c>
      <c r="AN14" s="1">
        <v>23</v>
      </c>
      <c r="AO14" s="1"/>
      <c r="AP14" s="1">
        <v>13</v>
      </c>
      <c r="AQ14" s="1">
        <v>3.3</v>
      </c>
      <c r="AR14" s="1"/>
      <c r="AS14" s="1"/>
      <c r="AT14" s="1">
        <v>0.63</v>
      </c>
      <c r="AU14" s="1">
        <v>3.6</v>
      </c>
      <c r="AV14" s="1">
        <v>0.76</v>
      </c>
      <c r="AW14" s="1"/>
      <c r="AX14" s="1"/>
      <c r="AY14" s="1">
        <v>2.1</v>
      </c>
      <c r="AZ14" s="1">
        <v>0.33</v>
      </c>
      <c r="BA14" s="1"/>
      <c r="BB14" s="1"/>
      <c r="BC14" s="1">
        <v>0.3</v>
      </c>
      <c r="BD14" s="1">
        <v>0.2</v>
      </c>
      <c r="BE14" s="1">
        <v>9.3000000000000007</v>
      </c>
      <c r="BF14" s="1">
        <v>0.03</v>
      </c>
      <c r="BG14" s="1">
        <v>2.4</v>
      </c>
      <c r="BH14" s="1"/>
    </row>
    <row r="15" spans="1:60" s="4" customFormat="1" x14ac:dyDescent="0.25">
      <c r="A15" s="8" t="s">
        <v>184</v>
      </c>
      <c r="B15" s="8" t="s">
        <v>68</v>
      </c>
      <c r="C15" s="26">
        <v>2015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>
        <v>1010</v>
      </c>
      <c r="AD15" s="8"/>
      <c r="AE15" s="8"/>
      <c r="AF15" s="8"/>
      <c r="AG15" s="8"/>
      <c r="AH15" s="8"/>
      <c r="AI15" s="8"/>
      <c r="AJ15" s="8"/>
      <c r="AK15" s="8"/>
      <c r="AL15" s="8"/>
      <c r="AM15" s="8" t="s">
        <v>247</v>
      </c>
      <c r="AN15" s="8">
        <v>177</v>
      </c>
      <c r="AO15" s="8"/>
      <c r="AP15" s="8">
        <v>1640</v>
      </c>
      <c r="AQ15" s="8"/>
      <c r="AR15" s="8"/>
      <c r="AS15" s="8">
        <v>242</v>
      </c>
      <c r="AT15" s="8">
        <v>32.200000000000003</v>
      </c>
      <c r="AU15" s="8">
        <v>189</v>
      </c>
      <c r="AV15" s="8">
        <v>34.299999999999997</v>
      </c>
      <c r="AW15" s="8">
        <v>100</v>
      </c>
      <c r="AX15" s="8">
        <v>13.6</v>
      </c>
      <c r="AY15" s="8">
        <v>86.4</v>
      </c>
      <c r="AZ15" s="8">
        <v>12.6</v>
      </c>
      <c r="BA15" s="8"/>
      <c r="BB15" s="8"/>
      <c r="BC15" s="8"/>
      <c r="BD15" s="8"/>
      <c r="BE15" s="8"/>
      <c r="BF15" s="8"/>
      <c r="BG15" s="8"/>
      <c r="BH15" s="8"/>
    </row>
    <row r="16" spans="1:60" s="4" customFormat="1" x14ac:dyDescent="0.25">
      <c r="A16" s="8" t="s">
        <v>185</v>
      </c>
      <c r="B16" s="8" t="s">
        <v>68</v>
      </c>
      <c r="C16" s="26">
        <v>2015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 t="s">
        <v>284</v>
      </c>
      <c r="AD16" s="8"/>
      <c r="AE16" s="8"/>
      <c r="AF16" s="8"/>
      <c r="AG16" s="8"/>
      <c r="AH16" s="8"/>
      <c r="AI16" s="8"/>
      <c r="AJ16" s="8"/>
      <c r="AK16" s="8"/>
      <c r="AL16" s="8"/>
      <c r="AM16" s="8" t="s">
        <v>285</v>
      </c>
      <c r="AN16" s="8" t="s">
        <v>286</v>
      </c>
      <c r="AO16" s="8"/>
      <c r="AP16" s="8" t="s">
        <v>287</v>
      </c>
      <c r="AQ16" s="8"/>
      <c r="AR16" s="8"/>
      <c r="AS16" s="8" t="s">
        <v>288</v>
      </c>
      <c r="AT16" s="8" t="s">
        <v>289</v>
      </c>
      <c r="AU16" s="8" t="s">
        <v>290</v>
      </c>
      <c r="AV16" s="8" t="s">
        <v>224</v>
      </c>
      <c r="AW16" s="8" t="s">
        <v>291</v>
      </c>
      <c r="AX16" s="8" t="s">
        <v>292</v>
      </c>
      <c r="AY16" s="8" t="s">
        <v>293</v>
      </c>
      <c r="AZ16" s="8" t="s">
        <v>294</v>
      </c>
      <c r="BA16" s="8"/>
      <c r="BB16" s="8"/>
      <c r="BC16" s="8"/>
      <c r="BD16" s="8"/>
      <c r="BE16" s="8"/>
      <c r="BF16" s="8"/>
      <c r="BG16" s="8"/>
      <c r="BH16" s="8"/>
    </row>
    <row r="17" spans="1:60" s="4" customFormat="1" x14ac:dyDescent="0.25">
      <c r="A17" s="8" t="s">
        <v>186</v>
      </c>
      <c r="B17" s="8" t="s">
        <v>68</v>
      </c>
      <c r="C17" s="26">
        <v>2015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>
        <v>3</v>
      </c>
      <c r="U17" s="8"/>
      <c r="V17" s="8">
        <v>990</v>
      </c>
      <c r="W17" s="8">
        <v>110</v>
      </c>
      <c r="X17" s="8">
        <v>17</v>
      </c>
      <c r="Y17" s="8">
        <v>10.5</v>
      </c>
      <c r="Z17" s="8">
        <v>66</v>
      </c>
      <c r="AA17" s="8">
        <v>513</v>
      </c>
      <c r="AB17" s="8"/>
      <c r="AC17" s="8">
        <v>128</v>
      </c>
      <c r="AD17" s="8"/>
      <c r="AE17" s="8"/>
      <c r="AF17" s="8"/>
      <c r="AG17" s="8">
        <v>1.8</v>
      </c>
      <c r="AH17" s="8">
        <v>1.5</v>
      </c>
      <c r="AI17" s="8" t="s">
        <v>295</v>
      </c>
      <c r="AJ17" s="8">
        <v>2.9</v>
      </c>
      <c r="AK17" s="8">
        <v>42.1</v>
      </c>
      <c r="AL17" s="8"/>
      <c r="AM17" s="8">
        <v>23.6</v>
      </c>
      <c r="AN17" s="8">
        <v>59.6</v>
      </c>
      <c r="AO17" s="8">
        <v>7.8</v>
      </c>
      <c r="AP17" s="8">
        <v>32.6</v>
      </c>
      <c r="AQ17" s="8">
        <v>12.2</v>
      </c>
      <c r="AR17" s="8"/>
      <c r="AS17" s="8">
        <v>15.3</v>
      </c>
      <c r="AT17" s="8">
        <v>3.1</v>
      </c>
      <c r="AU17" s="8">
        <v>21.4</v>
      </c>
      <c r="AV17" s="8">
        <v>4.2</v>
      </c>
      <c r="AW17" s="8">
        <v>13.6</v>
      </c>
      <c r="AX17" s="8">
        <v>2.2000000000000002</v>
      </c>
      <c r="AY17" s="8">
        <v>16.100000000000001</v>
      </c>
      <c r="AZ17" s="8">
        <v>2.36</v>
      </c>
      <c r="BA17" s="8"/>
      <c r="BB17" s="8"/>
      <c r="BC17" s="8">
        <v>2120</v>
      </c>
      <c r="BD17" s="8"/>
      <c r="BE17" s="8"/>
      <c r="BF17" s="8"/>
      <c r="BG17" s="8">
        <v>30</v>
      </c>
      <c r="BH17" s="8"/>
    </row>
    <row r="18" spans="1:60" s="4" customFormat="1" x14ac:dyDescent="0.25">
      <c r="A18" s="8" t="s">
        <v>187</v>
      </c>
      <c r="B18" s="8" t="s">
        <v>68</v>
      </c>
      <c r="C18" s="26">
        <v>2015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 t="s">
        <v>296</v>
      </c>
      <c r="U18" s="8"/>
      <c r="V18" s="8" t="s">
        <v>297</v>
      </c>
      <c r="W18" s="8" t="s">
        <v>210</v>
      </c>
      <c r="X18" s="8" t="s">
        <v>298</v>
      </c>
      <c r="Y18" s="8" t="s">
        <v>299</v>
      </c>
      <c r="Z18" s="8" t="s">
        <v>300</v>
      </c>
      <c r="AA18" s="8" t="s">
        <v>301</v>
      </c>
      <c r="AB18" s="8"/>
      <c r="AC18" s="8" t="s">
        <v>302</v>
      </c>
      <c r="AD18" s="8"/>
      <c r="AE18" s="8"/>
      <c r="AF18" s="8"/>
      <c r="AG18" s="8" t="s">
        <v>303</v>
      </c>
      <c r="AH18" s="8" t="s">
        <v>304</v>
      </c>
      <c r="AI18" s="8" t="s">
        <v>305</v>
      </c>
      <c r="AJ18" s="8" t="s">
        <v>306</v>
      </c>
      <c r="AK18" s="8" t="s">
        <v>226</v>
      </c>
      <c r="AL18" s="8"/>
      <c r="AM18" s="8" t="s">
        <v>307</v>
      </c>
      <c r="AN18" s="8" t="s">
        <v>308</v>
      </c>
      <c r="AO18" s="8" t="s">
        <v>309</v>
      </c>
      <c r="AP18" s="8" t="s">
        <v>310</v>
      </c>
      <c r="AQ18" s="8" t="s">
        <v>311</v>
      </c>
      <c r="AR18" s="8"/>
      <c r="AS18" s="8" t="s">
        <v>312</v>
      </c>
      <c r="AT18" s="8" t="s">
        <v>313</v>
      </c>
      <c r="AU18" s="8" t="s">
        <v>314</v>
      </c>
      <c r="AV18" s="8" t="s">
        <v>315</v>
      </c>
      <c r="AW18" s="8" t="s">
        <v>316</v>
      </c>
      <c r="AX18" s="8" t="s">
        <v>317</v>
      </c>
      <c r="AY18" s="8" t="s">
        <v>318</v>
      </c>
      <c r="AZ18" s="8" t="s">
        <v>319</v>
      </c>
      <c r="BA18" s="8"/>
      <c r="BB18" s="8"/>
      <c r="BC18" s="8" t="s">
        <v>320</v>
      </c>
      <c r="BD18" s="8"/>
      <c r="BE18" s="8"/>
      <c r="BF18" s="8"/>
      <c r="BG18" s="8" t="s">
        <v>321</v>
      </c>
      <c r="BH18" s="8"/>
    </row>
    <row r="19" spans="1:60" s="4" customFormat="1" x14ac:dyDescent="0.25">
      <c r="A19" s="8" t="s">
        <v>188</v>
      </c>
      <c r="B19" s="8" t="s">
        <v>68</v>
      </c>
      <c r="C19" s="26">
        <v>2015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v>17</v>
      </c>
      <c r="U19" s="8"/>
      <c r="V19" s="8">
        <v>180</v>
      </c>
      <c r="W19" s="8"/>
      <c r="X19" s="8"/>
      <c r="Y19" s="8"/>
      <c r="Z19" s="8"/>
      <c r="AA19" s="8"/>
      <c r="AB19" s="8"/>
      <c r="AC19" s="8">
        <v>129</v>
      </c>
      <c r="AD19" s="8"/>
      <c r="AE19" s="8"/>
      <c r="AF19" s="8">
        <v>25</v>
      </c>
      <c r="AG19" s="8"/>
      <c r="AH19" s="8"/>
      <c r="AI19" s="8"/>
      <c r="AJ19" s="8"/>
      <c r="AK19" s="8"/>
      <c r="AL19" s="8"/>
      <c r="AM19" s="8">
        <v>269</v>
      </c>
      <c r="AN19" s="8">
        <v>483</v>
      </c>
      <c r="AO19" s="8">
        <v>47.2</v>
      </c>
      <c r="AP19" s="8">
        <v>157</v>
      </c>
      <c r="AQ19" s="8">
        <v>24.8</v>
      </c>
      <c r="AR19" s="8">
        <v>3.71</v>
      </c>
      <c r="AS19" s="8">
        <v>21.9</v>
      </c>
      <c r="AT19" s="8">
        <v>3.54</v>
      </c>
      <c r="AU19" s="8">
        <v>23.6</v>
      </c>
      <c r="AV19" s="8">
        <v>4.8899999999999997</v>
      </c>
      <c r="AW19" s="8">
        <v>15.4</v>
      </c>
      <c r="AX19" s="8">
        <v>2.23</v>
      </c>
      <c r="AY19" s="8">
        <v>15.4</v>
      </c>
      <c r="AZ19" s="8">
        <v>2.19</v>
      </c>
      <c r="BA19" s="8"/>
      <c r="BB19" s="8"/>
      <c r="BC19" s="8"/>
      <c r="BD19" s="8"/>
      <c r="BE19" s="8"/>
      <c r="BF19" s="8"/>
      <c r="BG19" s="8">
        <v>53.4</v>
      </c>
      <c r="BH19" s="8">
        <v>125</v>
      </c>
    </row>
    <row r="20" spans="1:60" s="4" customFormat="1" x14ac:dyDescent="0.25">
      <c r="A20" s="8" t="s">
        <v>189</v>
      </c>
      <c r="B20" s="8" t="s">
        <v>68</v>
      </c>
      <c r="C20" s="26">
        <v>2015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 t="s">
        <v>322</v>
      </c>
      <c r="U20" s="8"/>
      <c r="V20" s="8" t="s">
        <v>323</v>
      </c>
      <c r="W20" s="8"/>
      <c r="X20" s="8"/>
      <c r="Y20" s="8"/>
      <c r="Z20" s="8"/>
      <c r="AA20" s="8"/>
      <c r="AB20" s="8"/>
      <c r="AC20" s="8" t="s">
        <v>324</v>
      </c>
      <c r="AD20" s="8"/>
      <c r="AE20" s="8"/>
      <c r="AF20" s="8" t="s">
        <v>325</v>
      </c>
      <c r="AG20" s="8"/>
      <c r="AH20" s="8"/>
      <c r="AI20" s="8"/>
      <c r="AJ20" s="8"/>
      <c r="AK20" s="8"/>
      <c r="AL20" s="8"/>
      <c r="AM20" s="8" t="s">
        <v>326</v>
      </c>
      <c r="AN20" s="8" t="s">
        <v>327</v>
      </c>
      <c r="AO20" s="8" t="s">
        <v>328</v>
      </c>
      <c r="AP20" s="8" t="s">
        <v>329</v>
      </c>
      <c r="AQ20" s="8" t="s">
        <v>330</v>
      </c>
      <c r="AR20" s="8" t="s">
        <v>331</v>
      </c>
      <c r="AS20" s="8" t="s">
        <v>330</v>
      </c>
      <c r="AT20" s="8" t="s">
        <v>332</v>
      </c>
      <c r="AU20" s="8" t="s">
        <v>333</v>
      </c>
      <c r="AV20" s="8" t="s">
        <v>334</v>
      </c>
      <c r="AW20" s="8" t="s">
        <v>318</v>
      </c>
      <c r="AX20" s="8" t="s">
        <v>335</v>
      </c>
      <c r="AY20" s="8" t="s">
        <v>318</v>
      </c>
      <c r="AZ20" s="8" t="s">
        <v>336</v>
      </c>
      <c r="BA20" s="8"/>
      <c r="BB20" s="8"/>
      <c r="BC20" s="8"/>
      <c r="BD20" s="8"/>
      <c r="BE20" s="8"/>
      <c r="BF20" s="8"/>
      <c r="BG20" s="8" t="s">
        <v>337</v>
      </c>
      <c r="BH20" s="8" t="s">
        <v>338</v>
      </c>
    </row>
    <row r="21" spans="1:60" s="4" customFormat="1" x14ac:dyDescent="0.25">
      <c r="A21" s="8" t="s">
        <v>190</v>
      </c>
      <c r="B21" s="8" t="s">
        <v>68</v>
      </c>
      <c r="C21" s="26">
        <v>2015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v>46</v>
      </c>
      <c r="U21" s="8"/>
      <c r="V21" s="8">
        <v>430</v>
      </c>
      <c r="W21" s="8"/>
      <c r="X21" s="8"/>
      <c r="Y21" s="8"/>
      <c r="Z21" s="8"/>
      <c r="AA21" s="8"/>
      <c r="AB21" s="8"/>
      <c r="AC21" s="8"/>
      <c r="AD21" s="8"/>
      <c r="AE21" s="8"/>
      <c r="AF21" s="8">
        <v>21</v>
      </c>
      <c r="AG21" s="8"/>
      <c r="AH21" s="8"/>
      <c r="AI21" s="8"/>
      <c r="AJ21" s="8"/>
      <c r="AK21" s="8"/>
      <c r="AL21" s="8"/>
      <c r="AM21" s="8">
        <v>884</v>
      </c>
      <c r="AN21" s="8">
        <v>1390</v>
      </c>
      <c r="AO21" s="8">
        <v>134</v>
      </c>
      <c r="AP21" s="8">
        <v>419</v>
      </c>
      <c r="AQ21" s="8">
        <v>52</v>
      </c>
      <c r="AR21" s="8">
        <v>8.2899999999999991</v>
      </c>
      <c r="AS21" s="8"/>
      <c r="AT21" s="8">
        <v>5.35</v>
      </c>
      <c r="AU21" s="8">
        <v>33.4</v>
      </c>
      <c r="AV21" s="8">
        <v>6.53</v>
      </c>
      <c r="AW21" s="8">
        <v>20.2</v>
      </c>
      <c r="AX21" s="8">
        <v>2.9</v>
      </c>
      <c r="AY21" s="8">
        <v>19.100000000000001</v>
      </c>
      <c r="AZ21" s="8">
        <v>2.67</v>
      </c>
      <c r="BA21" s="8"/>
      <c r="BB21" s="8"/>
      <c r="BC21" s="8"/>
      <c r="BD21" s="8"/>
      <c r="BE21" s="8"/>
      <c r="BF21" s="8"/>
      <c r="BG21" s="8">
        <v>38.6</v>
      </c>
      <c r="BH21" s="8">
        <v>409</v>
      </c>
    </row>
    <row r="22" spans="1:60" s="4" customFormat="1" x14ac:dyDescent="0.25">
      <c r="A22" s="8" t="s">
        <v>191</v>
      </c>
      <c r="B22" s="8" t="s">
        <v>68</v>
      </c>
      <c r="C22" s="26">
        <v>2015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 t="s">
        <v>339</v>
      </c>
      <c r="U22" s="8"/>
      <c r="V22" s="8" t="s">
        <v>340</v>
      </c>
      <c r="W22" s="8"/>
      <c r="X22" s="8"/>
      <c r="Y22" s="8"/>
      <c r="Z22" s="8"/>
      <c r="AA22" s="8"/>
      <c r="AB22" s="8"/>
      <c r="AC22" s="8"/>
      <c r="AD22" s="8"/>
      <c r="AE22" s="8"/>
      <c r="AF22" s="8" t="s">
        <v>341</v>
      </c>
      <c r="AG22" s="8"/>
      <c r="AH22" s="8"/>
      <c r="AI22" s="8"/>
      <c r="AJ22" s="8"/>
      <c r="AK22" s="8"/>
      <c r="AL22" s="8"/>
      <c r="AM22" s="8" t="s">
        <v>342</v>
      </c>
      <c r="AN22" s="8" t="s">
        <v>343</v>
      </c>
      <c r="AO22" s="8" t="s">
        <v>344</v>
      </c>
      <c r="AP22" s="8" t="s">
        <v>345</v>
      </c>
      <c r="AQ22" s="8" t="s">
        <v>339</v>
      </c>
      <c r="AR22" s="8" t="s">
        <v>346</v>
      </c>
      <c r="AS22" s="8"/>
      <c r="AT22" s="8" t="s">
        <v>347</v>
      </c>
      <c r="AU22" s="8" t="s">
        <v>348</v>
      </c>
      <c r="AV22" s="8" t="s">
        <v>349</v>
      </c>
      <c r="AW22" s="8" t="s">
        <v>350</v>
      </c>
      <c r="AX22" s="8" t="s">
        <v>351</v>
      </c>
      <c r="AY22" s="8" t="s">
        <v>352</v>
      </c>
      <c r="AZ22" s="8" t="s">
        <v>353</v>
      </c>
      <c r="BA22" s="8"/>
      <c r="BB22" s="8"/>
      <c r="BC22" s="8"/>
      <c r="BD22" s="8"/>
      <c r="BE22" s="8"/>
      <c r="BF22" s="8"/>
      <c r="BG22" s="8" t="s">
        <v>354</v>
      </c>
      <c r="BH22" s="8" t="s">
        <v>355</v>
      </c>
    </row>
    <row r="23" spans="1:60" s="4" customFormat="1" x14ac:dyDescent="0.25">
      <c r="A23" s="8" t="s">
        <v>192</v>
      </c>
      <c r="B23" s="8" t="s">
        <v>68</v>
      </c>
      <c r="C23" s="26">
        <v>2015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>
        <v>46</v>
      </c>
      <c r="U23" s="8"/>
      <c r="V23" s="8">
        <v>420</v>
      </c>
      <c r="W23" s="8"/>
      <c r="X23" s="8"/>
      <c r="Y23" s="8"/>
      <c r="Z23" s="8"/>
      <c r="AA23" s="8"/>
      <c r="AB23" s="8"/>
      <c r="AC23" s="8">
        <v>175</v>
      </c>
      <c r="AD23" s="8"/>
      <c r="AE23" s="8"/>
      <c r="AF23" s="8">
        <v>20</v>
      </c>
      <c r="AG23" s="8"/>
      <c r="AH23" s="8"/>
      <c r="AI23" s="8"/>
      <c r="AJ23" s="8"/>
      <c r="AK23" s="8"/>
      <c r="AL23" s="8"/>
      <c r="AM23" s="8">
        <v>812</v>
      </c>
      <c r="AN23" s="8">
        <v>1450</v>
      </c>
      <c r="AO23" s="8">
        <v>126</v>
      </c>
      <c r="AP23" s="8">
        <v>380</v>
      </c>
      <c r="AQ23" s="8">
        <v>50</v>
      </c>
      <c r="AR23" s="8">
        <v>8.17</v>
      </c>
      <c r="AS23" s="8"/>
      <c r="AT23" s="8">
        <v>5.29</v>
      </c>
      <c r="AU23" s="8">
        <v>31.8</v>
      </c>
      <c r="AV23" s="8">
        <v>6.34</v>
      </c>
      <c r="AW23" s="8">
        <v>19</v>
      </c>
      <c r="AX23" s="8">
        <v>2.76</v>
      </c>
      <c r="AY23" s="8">
        <v>17.899999999999999</v>
      </c>
      <c r="AZ23" s="8">
        <v>2.59</v>
      </c>
      <c r="BA23" s="8"/>
      <c r="BB23" s="8"/>
      <c r="BC23" s="8"/>
      <c r="BD23" s="8"/>
      <c r="BE23" s="8"/>
      <c r="BF23" s="8"/>
      <c r="BG23" s="8">
        <v>35.9</v>
      </c>
      <c r="BH23" s="8">
        <v>387</v>
      </c>
    </row>
    <row r="24" spans="1:60" s="4" customFormat="1" x14ac:dyDescent="0.25">
      <c r="A24" s="8" t="s">
        <v>193</v>
      </c>
      <c r="B24" s="8" t="s">
        <v>68</v>
      </c>
      <c r="C24" s="26">
        <v>2015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 t="s">
        <v>356</v>
      </c>
      <c r="U24" s="8"/>
      <c r="V24" s="8" t="s">
        <v>357</v>
      </c>
      <c r="W24" s="8"/>
      <c r="X24" s="8"/>
      <c r="Y24" s="8"/>
      <c r="Z24" s="8"/>
      <c r="AA24" s="8"/>
      <c r="AB24" s="8"/>
      <c r="AC24" s="8" t="s">
        <v>358</v>
      </c>
      <c r="AD24" s="8"/>
      <c r="AE24" s="8"/>
      <c r="AF24" s="8" t="s">
        <v>359</v>
      </c>
      <c r="AG24" s="8"/>
      <c r="AH24" s="8"/>
      <c r="AI24" s="8"/>
      <c r="AJ24" s="8"/>
      <c r="AK24" s="8"/>
      <c r="AL24" s="8"/>
      <c r="AM24" s="8" t="s">
        <v>360</v>
      </c>
      <c r="AN24" s="8" t="s">
        <v>361</v>
      </c>
      <c r="AO24" s="8" t="s">
        <v>362</v>
      </c>
      <c r="AP24" s="8" t="s">
        <v>363</v>
      </c>
      <c r="AQ24" s="8" t="s">
        <v>364</v>
      </c>
      <c r="AR24" s="8" t="s">
        <v>365</v>
      </c>
      <c r="AS24" s="8"/>
      <c r="AT24" s="8" t="s">
        <v>366</v>
      </c>
      <c r="AU24" s="8" t="s">
        <v>367</v>
      </c>
      <c r="AV24" s="8" t="s">
        <v>368</v>
      </c>
      <c r="AW24" s="8" t="s">
        <v>369</v>
      </c>
      <c r="AX24" s="8" t="s">
        <v>353</v>
      </c>
      <c r="AY24" s="8" t="s">
        <v>370</v>
      </c>
      <c r="AZ24" s="8" t="s">
        <v>371</v>
      </c>
      <c r="BA24" s="8"/>
      <c r="BB24" s="8"/>
      <c r="BC24" s="8"/>
      <c r="BD24" s="8"/>
      <c r="BE24" s="8"/>
      <c r="BF24" s="8"/>
      <c r="BG24" s="8" t="s">
        <v>372</v>
      </c>
      <c r="BH24" s="8">
        <v>396</v>
      </c>
    </row>
    <row r="25" spans="1:60" s="4" customFormat="1" x14ac:dyDescent="0.25">
      <c r="A25" s="8" t="s">
        <v>194</v>
      </c>
      <c r="B25" s="8" t="s">
        <v>68</v>
      </c>
      <c r="C25" s="26">
        <v>2015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>
        <v>1</v>
      </c>
      <c r="U25" s="8" t="s">
        <v>162</v>
      </c>
      <c r="V25" s="8"/>
      <c r="W25" s="8">
        <v>30</v>
      </c>
      <c r="X25" s="8">
        <v>17</v>
      </c>
      <c r="Y25" s="8">
        <v>1.9</v>
      </c>
      <c r="Z25" s="8">
        <v>15</v>
      </c>
      <c r="AA25" s="8">
        <v>252</v>
      </c>
      <c r="AB25" s="8"/>
      <c r="AC25" s="8">
        <v>40.9</v>
      </c>
      <c r="AD25" s="8"/>
      <c r="AE25" s="8">
        <v>14.8</v>
      </c>
      <c r="AF25" s="8">
        <v>4</v>
      </c>
      <c r="AG25" s="8"/>
      <c r="AH25" s="8" t="s">
        <v>161</v>
      </c>
      <c r="AI25" s="8">
        <v>3</v>
      </c>
      <c r="AJ25" s="8">
        <v>1.3</v>
      </c>
      <c r="AK25" s="8">
        <v>21</v>
      </c>
      <c r="AL25" s="8"/>
      <c r="AM25" s="8">
        <v>20.399999999999999</v>
      </c>
      <c r="AN25" s="8">
        <v>47.2</v>
      </c>
      <c r="AO25" s="8">
        <v>5.9</v>
      </c>
      <c r="AP25" s="8">
        <v>24.8</v>
      </c>
      <c r="AQ25" s="8">
        <v>5.84</v>
      </c>
      <c r="AR25" s="8">
        <v>0.28999999999999998</v>
      </c>
      <c r="AS25" s="8"/>
      <c r="AT25" s="8">
        <v>0.98</v>
      </c>
      <c r="AU25" s="8"/>
      <c r="AV25" s="8"/>
      <c r="AW25" s="8"/>
      <c r="AX25" s="8">
        <v>0.68</v>
      </c>
      <c r="AY25" s="8">
        <v>4.82</v>
      </c>
      <c r="AZ25" s="8">
        <v>0.74</v>
      </c>
      <c r="BA25" s="8">
        <v>4.4000000000000004</v>
      </c>
      <c r="BB25" s="8">
        <v>1.69</v>
      </c>
      <c r="BC25" s="8"/>
      <c r="BD25" s="8">
        <v>1.46</v>
      </c>
      <c r="BE25" s="8">
        <v>20</v>
      </c>
      <c r="BF25" s="8"/>
      <c r="BG25" s="8">
        <v>28.1</v>
      </c>
      <c r="BH25" s="8">
        <v>8.1999999999999993</v>
      </c>
    </row>
    <row r="26" spans="1:60" s="4" customFormat="1" x14ac:dyDescent="0.25">
      <c r="A26" s="8" t="s">
        <v>195</v>
      </c>
      <c r="B26" s="8" t="s">
        <v>68</v>
      </c>
      <c r="C26" s="26">
        <v>2015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 t="s">
        <v>373</v>
      </c>
      <c r="U26" s="8" t="s">
        <v>374</v>
      </c>
      <c r="V26" s="8"/>
      <c r="W26" s="8" t="s">
        <v>375</v>
      </c>
      <c r="X26" s="8" t="s">
        <v>376</v>
      </c>
      <c r="Y26" s="8" t="s">
        <v>377</v>
      </c>
      <c r="Z26" s="8" t="s">
        <v>378</v>
      </c>
      <c r="AA26" s="8" t="s">
        <v>379</v>
      </c>
      <c r="AB26" s="8"/>
      <c r="AC26" s="8" t="s">
        <v>380</v>
      </c>
      <c r="AD26" s="8"/>
      <c r="AE26" s="8" t="s">
        <v>381</v>
      </c>
      <c r="AF26" s="8" t="s">
        <v>382</v>
      </c>
      <c r="AG26" s="8"/>
      <c r="AH26" s="8" t="s">
        <v>383</v>
      </c>
      <c r="AI26" s="8" t="s">
        <v>384</v>
      </c>
      <c r="AJ26" s="8" t="s">
        <v>385</v>
      </c>
      <c r="AK26" s="8" t="s">
        <v>386</v>
      </c>
      <c r="AL26" s="8"/>
      <c r="AM26" s="8" t="s">
        <v>387</v>
      </c>
      <c r="AN26" s="8" t="s">
        <v>388</v>
      </c>
      <c r="AO26" s="8" t="s">
        <v>389</v>
      </c>
      <c r="AP26" s="8" t="s">
        <v>390</v>
      </c>
      <c r="AQ26" s="8" t="s">
        <v>391</v>
      </c>
      <c r="AR26" s="8" t="s">
        <v>392</v>
      </c>
      <c r="AS26" s="8"/>
      <c r="AT26" s="8" t="s">
        <v>393</v>
      </c>
      <c r="AU26" s="8"/>
      <c r="AV26" s="8"/>
      <c r="AW26" s="8"/>
      <c r="AX26" s="8" t="s">
        <v>394</v>
      </c>
      <c r="AY26" s="8" t="s">
        <v>395</v>
      </c>
      <c r="AZ26" s="8" t="s">
        <v>396</v>
      </c>
      <c r="BA26" s="8" t="s">
        <v>397</v>
      </c>
      <c r="BB26" s="8" t="s">
        <v>398</v>
      </c>
      <c r="BC26" s="8"/>
      <c r="BD26" s="8" t="s">
        <v>399</v>
      </c>
      <c r="BE26" s="8" t="s">
        <v>400</v>
      </c>
      <c r="BF26" s="8"/>
      <c r="BG26" s="8" t="s">
        <v>401</v>
      </c>
      <c r="BH26" s="8" t="s">
        <v>402</v>
      </c>
    </row>
    <row r="27" spans="1:60" s="4" customFormat="1" x14ac:dyDescent="0.25">
      <c r="A27" s="8" t="s">
        <v>403</v>
      </c>
      <c r="B27" s="8" t="s">
        <v>68</v>
      </c>
      <c r="C27" s="29">
        <v>2016</v>
      </c>
      <c r="D27" s="8">
        <v>10.96</v>
      </c>
      <c r="E27" s="8">
        <v>1.86</v>
      </c>
      <c r="F27" s="8">
        <v>0.74</v>
      </c>
      <c r="G27" s="8">
        <v>0.01</v>
      </c>
      <c r="H27" s="8">
        <v>0.35</v>
      </c>
      <c r="I27" s="8">
        <v>43.26</v>
      </c>
      <c r="J27" s="8">
        <v>0.84</v>
      </c>
      <c r="K27" s="8">
        <v>0.5</v>
      </c>
      <c r="L27" s="8">
        <v>0.12</v>
      </c>
      <c r="M27" s="8">
        <v>30.22</v>
      </c>
      <c r="N27" s="8"/>
      <c r="O27" s="8"/>
      <c r="P27" s="8"/>
      <c r="Q27" s="8"/>
      <c r="R27" s="8">
        <v>1608</v>
      </c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0" s="4" customFormat="1" x14ac:dyDescent="0.25">
      <c r="A28" s="8" t="s">
        <v>404</v>
      </c>
      <c r="B28" s="8" t="s">
        <v>68</v>
      </c>
      <c r="C28" s="29">
        <v>2016</v>
      </c>
      <c r="D28" s="8">
        <v>11.2</v>
      </c>
      <c r="E28" s="8">
        <v>1.8</v>
      </c>
      <c r="F28" s="8">
        <v>0.79</v>
      </c>
      <c r="G28" s="8">
        <v>1.1599999999999999E-2</v>
      </c>
      <c r="H28" s="8">
        <v>0.33</v>
      </c>
      <c r="I28" s="8">
        <v>43.6</v>
      </c>
      <c r="J28" s="8">
        <v>0.86</v>
      </c>
      <c r="K28" s="8">
        <v>0.51</v>
      </c>
      <c r="L28" s="8">
        <v>0.11</v>
      </c>
      <c r="M28" s="8">
        <v>30.2</v>
      </c>
      <c r="N28" s="8"/>
      <c r="O28" s="8"/>
      <c r="P28" s="8"/>
      <c r="Q28" s="8"/>
      <c r="R28" s="8">
        <v>1740</v>
      </c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0" s="4" customFormat="1" x14ac:dyDescent="0.25">
      <c r="A29" s="8" t="s">
        <v>405</v>
      </c>
      <c r="B29" s="8" t="s">
        <v>68</v>
      </c>
      <c r="C29" s="29">
        <v>2016</v>
      </c>
      <c r="D29" s="8">
        <v>45.91</v>
      </c>
      <c r="E29" s="8">
        <v>17.98</v>
      </c>
      <c r="F29" s="8">
        <v>9.61</v>
      </c>
      <c r="G29" s="8">
        <v>0.15</v>
      </c>
      <c r="H29" s="8">
        <v>9.6199999999999992</v>
      </c>
      <c r="I29" s="8">
        <v>11.54</v>
      </c>
      <c r="J29" s="8">
        <v>1.79</v>
      </c>
      <c r="K29" s="8">
        <v>0.2</v>
      </c>
      <c r="L29" s="8">
        <v>0.46</v>
      </c>
      <c r="M29" s="8">
        <v>0.05</v>
      </c>
      <c r="N29" s="8"/>
      <c r="O29" s="8"/>
      <c r="P29" s="8">
        <v>30</v>
      </c>
      <c r="Q29" s="8"/>
      <c r="R29" s="8">
        <v>154</v>
      </c>
      <c r="S29" s="8">
        <v>300</v>
      </c>
      <c r="T29" s="8">
        <v>55</v>
      </c>
      <c r="U29" s="8">
        <v>250</v>
      </c>
      <c r="V29" s="8">
        <v>100</v>
      </c>
      <c r="W29" s="8">
        <v>70</v>
      </c>
      <c r="X29" s="8">
        <v>14</v>
      </c>
      <c r="Y29" s="8"/>
      <c r="Z29" s="8"/>
      <c r="AA29" s="8"/>
      <c r="AB29" s="8">
        <v>141</v>
      </c>
      <c r="AC29" s="8">
        <v>17.7</v>
      </c>
      <c r="AD29" s="8">
        <v>33</v>
      </c>
      <c r="AE29" s="8"/>
      <c r="AF29" s="8"/>
      <c r="AG29" s="8"/>
      <c r="AH29" s="8"/>
      <c r="AI29" s="8"/>
      <c r="AJ29" s="8">
        <v>0.9</v>
      </c>
      <c r="AK29" s="8"/>
      <c r="AL29" s="8">
        <v>95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>
        <v>2.2000000000000002</v>
      </c>
      <c r="AZ29" s="8"/>
      <c r="BA29" s="8"/>
      <c r="BB29" s="8"/>
      <c r="BC29" s="8"/>
      <c r="BD29" s="8"/>
      <c r="BE29" s="8"/>
      <c r="BF29" s="8"/>
      <c r="BG29" s="8"/>
      <c r="BH29" s="8"/>
    </row>
    <row r="30" spans="1:60" s="4" customFormat="1" x14ac:dyDescent="0.25">
      <c r="A30" s="8" t="s">
        <v>406</v>
      </c>
      <c r="B30" s="8" t="s">
        <v>68</v>
      </c>
      <c r="C30" s="29">
        <v>2016</v>
      </c>
      <c r="D30" s="8" t="s">
        <v>196</v>
      </c>
      <c r="E30" s="8" t="s">
        <v>197</v>
      </c>
      <c r="F30" s="8" t="s">
        <v>198</v>
      </c>
      <c r="G30" s="8" t="s">
        <v>199</v>
      </c>
      <c r="H30" s="8" t="s">
        <v>200</v>
      </c>
      <c r="I30" s="8" t="s">
        <v>201</v>
      </c>
      <c r="J30" s="8" t="s">
        <v>202</v>
      </c>
      <c r="K30" s="8" t="s">
        <v>203</v>
      </c>
      <c r="L30" s="8" t="s">
        <v>204</v>
      </c>
      <c r="M30" s="8" t="s">
        <v>205</v>
      </c>
      <c r="N30" s="8"/>
      <c r="O30" s="8"/>
      <c r="P30" s="8" t="s">
        <v>206</v>
      </c>
      <c r="Q30" s="8"/>
      <c r="R30" s="8">
        <v>148</v>
      </c>
      <c r="S30" s="8" t="s">
        <v>207</v>
      </c>
      <c r="T30" s="8" t="s">
        <v>208</v>
      </c>
      <c r="U30" s="8" t="s">
        <v>209</v>
      </c>
      <c r="V30" s="8" t="s">
        <v>210</v>
      </c>
      <c r="W30" s="8" t="s">
        <v>211</v>
      </c>
      <c r="X30" s="8" t="s">
        <v>212</v>
      </c>
      <c r="Y30" s="8"/>
      <c r="Z30" s="8"/>
      <c r="AA30" s="8"/>
      <c r="AB30" s="8" t="s">
        <v>213</v>
      </c>
      <c r="AC30" s="8" t="s">
        <v>435</v>
      </c>
      <c r="AD30" s="8">
        <v>38</v>
      </c>
      <c r="AE30" s="8"/>
      <c r="AF30" s="8"/>
      <c r="AG30" s="8"/>
      <c r="AH30" s="8"/>
      <c r="AI30" s="8"/>
      <c r="AJ30" s="8" t="s">
        <v>269</v>
      </c>
      <c r="AK30" s="8"/>
      <c r="AL30" s="8" t="s">
        <v>214</v>
      </c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 t="s">
        <v>218</v>
      </c>
      <c r="AZ30" s="8"/>
      <c r="BA30" s="8"/>
      <c r="BB30" s="8"/>
      <c r="BC30" s="8"/>
      <c r="BD30" s="8"/>
      <c r="BE30" s="8"/>
      <c r="BF30" s="8"/>
      <c r="BG30" s="8"/>
      <c r="BH30" s="8"/>
    </row>
    <row r="31" spans="1:60" s="4" customFormat="1" x14ac:dyDescent="0.25">
      <c r="A31" s="8" t="s">
        <v>407</v>
      </c>
      <c r="B31" s="8" t="s">
        <v>68</v>
      </c>
      <c r="C31" s="29">
        <v>2016</v>
      </c>
      <c r="D31" s="8">
        <v>73.14</v>
      </c>
      <c r="E31" s="8">
        <v>13.7</v>
      </c>
      <c r="F31" s="8">
        <v>3.2</v>
      </c>
      <c r="G31" s="8">
        <v>0.14000000000000001</v>
      </c>
      <c r="H31" s="8">
        <v>0.15</v>
      </c>
      <c r="I31" s="8">
        <v>0.56999999999999995</v>
      </c>
      <c r="J31" s="8">
        <v>2.69</v>
      </c>
      <c r="K31" s="8">
        <v>5.6</v>
      </c>
      <c r="L31" s="8">
        <v>0.28000000000000003</v>
      </c>
      <c r="M31" s="8">
        <v>0.03</v>
      </c>
      <c r="N31" s="8"/>
      <c r="O31" s="8"/>
      <c r="P31" s="8">
        <v>5</v>
      </c>
      <c r="Q31" s="8">
        <v>4</v>
      </c>
      <c r="R31" s="8">
        <v>8</v>
      </c>
      <c r="S31" s="8"/>
      <c r="T31" s="8"/>
      <c r="U31" s="8"/>
      <c r="V31" s="8"/>
      <c r="W31" s="8"/>
      <c r="X31" s="8"/>
      <c r="Y31" s="8"/>
      <c r="Z31" s="8"/>
      <c r="AA31" s="8"/>
      <c r="AB31" s="8">
        <v>44</v>
      </c>
      <c r="AC31" s="8"/>
      <c r="AD31" s="8">
        <v>383</v>
      </c>
      <c r="AE31" s="8"/>
      <c r="AF31" s="8"/>
      <c r="AG31" s="8"/>
      <c r="AH31" s="8"/>
      <c r="AI31" s="8"/>
      <c r="AJ31" s="8"/>
      <c r="AK31" s="8"/>
      <c r="AL31" s="8">
        <v>520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</row>
    <row r="32" spans="1:60" s="4" customFormat="1" x14ac:dyDescent="0.25">
      <c r="A32" s="8" t="s">
        <v>408</v>
      </c>
      <c r="B32" s="8" t="s">
        <v>68</v>
      </c>
      <c r="C32" s="29">
        <v>2016</v>
      </c>
      <c r="D32" s="8">
        <v>72.8</v>
      </c>
      <c r="E32" s="8">
        <v>13</v>
      </c>
      <c r="F32" s="8">
        <v>3.21</v>
      </c>
      <c r="G32" s="8">
        <v>0.14000000000000001</v>
      </c>
      <c r="H32" s="8">
        <v>0.16</v>
      </c>
      <c r="I32" s="8">
        <v>0.59</v>
      </c>
      <c r="J32" s="8">
        <v>2.57</v>
      </c>
      <c r="K32" s="8">
        <v>5.43</v>
      </c>
      <c r="L32" s="8">
        <v>0.3</v>
      </c>
      <c r="M32" s="8">
        <v>0.05</v>
      </c>
      <c r="N32" s="8"/>
      <c r="O32" s="8"/>
      <c r="P32" s="8">
        <v>5</v>
      </c>
      <c r="Q32" s="8">
        <v>4</v>
      </c>
      <c r="R32" s="8">
        <v>5</v>
      </c>
      <c r="S32" s="8"/>
      <c r="T32" s="8"/>
      <c r="U32" s="8"/>
      <c r="V32" s="8"/>
      <c r="W32" s="8"/>
      <c r="X32" s="8"/>
      <c r="Y32" s="8"/>
      <c r="Z32" s="8"/>
      <c r="AA32" s="8"/>
      <c r="AB32" s="8">
        <v>43</v>
      </c>
      <c r="AC32" s="8"/>
      <c r="AD32" s="8">
        <v>403</v>
      </c>
      <c r="AE32" s="8"/>
      <c r="AF32" s="8"/>
      <c r="AG32" s="8"/>
      <c r="AH32" s="8"/>
      <c r="AI32" s="8"/>
      <c r="AJ32" s="8"/>
      <c r="AK32" s="8"/>
      <c r="AL32" s="8">
        <v>506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</row>
    <row r="33" spans="1:60" s="4" customFormat="1" x14ac:dyDescent="0.25">
      <c r="A33" s="8" t="s">
        <v>409</v>
      </c>
      <c r="B33" s="8" t="s">
        <v>68</v>
      </c>
      <c r="C33" s="29">
        <v>2016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>
        <v>90</v>
      </c>
      <c r="T33" s="8"/>
      <c r="U33" s="8">
        <v>50</v>
      </c>
      <c r="V33" s="8"/>
      <c r="W33" s="8">
        <v>160</v>
      </c>
      <c r="X33" s="8"/>
      <c r="Y33" s="8"/>
      <c r="Z33" s="8">
        <v>25</v>
      </c>
      <c r="AA33" s="8">
        <v>81</v>
      </c>
      <c r="AB33" s="8"/>
      <c r="AC33" s="8">
        <v>30.1</v>
      </c>
      <c r="AD33" s="8"/>
      <c r="AE33" s="8">
        <v>7</v>
      </c>
      <c r="AF33" s="8" t="s">
        <v>159</v>
      </c>
      <c r="AG33" s="8">
        <v>2.5</v>
      </c>
      <c r="AH33" s="8"/>
      <c r="AI33" s="8"/>
      <c r="AJ33" s="8">
        <v>1</v>
      </c>
      <c r="AK33" s="8">
        <v>2.4</v>
      </c>
      <c r="AL33" s="8"/>
      <c r="AM33" s="8">
        <v>55</v>
      </c>
      <c r="AN33" s="8">
        <v>93</v>
      </c>
      <c r="AO33" s="8"/>
      <c r="AP33" s="8"/>
      <c r="AQ33" s="8"/>
      <c r="AR33" s="8">
        <v>1.6</v>
      </c>
      <c r="AS33" s="8"/>
      <c r="AT33" s="8">
        <v>1</v>
      </c>
      <c r="AU33" s="8">
        <v>5</v>
      </c>
      <c r="AV33" s="8"/>
      <c r="AW33" s="8"/>
      <c r="AX33" s="8"/>
      <c r="AY33" s="8"/>
      <c r="AZ33" s="8"/>
      <c r="BA33" s="8">
        <v>4.9000000000000004</v>
      </c>
      <c r="BB33" s="8">
        <v>0.64</v>
      </c>
      <c r="BC33" s="8"/>
      <c r="BD33" s="8"/>
      <c r="BE33" s="8"/>
      <c r="BF33" s="8"/>
      <c r="BG33" s="8">
        <v>11</v>
      </c>
      <c r="BH33" s="8">
        <v>4.8</v>
      </c>
    </row>
    <row r="34" spans="1:60" s="4" customFormat="1" x14ac:dyDescent="0.25">
      <c r="A34" s="8" t="s">
        <v>410</v>
      </c>
      <c r="B34" s="8" t="s">
        <v>68</v>
      </c>
      <c r="C34" s="29">
        <v>2016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>
        <v>87</v>
      </c>
      <c r="T34" s="8"/>
      <c r="U34" s="8">
        <v>47</v>
      </c>
      <c r="V34" s="8"/>
      <c r="W34" s="8">
        <v>152</v>
      </c>
      <c r="X34" s="8"/>
      <c r="Y34" s="8"/>
      <c r="Z34" s="8">
        <v>27</v>
      </c>
      <c r="AA34" s="8">
        <v>78</v>
      </c>
      <c r="AB34" s="8"/>
      <c r="AC34" s="8">
        <v>30</v>
      </c>
      <c r="AD34" s="8"/>
      <c r="AE34" s="8">
        <v>8</v>
      </c>
      <c r="AF34" s="8">
        <v>2</v>
      </c>
      <c r="AG34" s="8">
        <v>2.7</v>
      </c>
      <c r="AH34" s="8"/>
      <c r="AI34" s="8"/>
      <c r="AJ34" s="8">
        <v>1.3</v>
      </c>
      <c r="AK34" s="8">
        <v>2.2999999999999998</v>
      </c>
      <c r="AL34" s="8"/>
      <c r="AM34" s="8">
        <v>52</v>
      </c>
      <c r="AN34" s="8">
        <v>90</v>
      </c>
      <c r="AO34" s="8"/>
      <c r="AP34" s="8"/>
      <c r="AQ34" s="8"/>
      <c r="AR34" s="8">
        <v>1.5</v>
      </c>
      <c r="AS34" s="8"/>
      <c r="AT34" s="8">
        <v>1</v>
      </c>
      <c r="AU34" s="8">
        <v>4.9000000000000004</v>
      </c>
      <c r="AV34" s="8"/>
      <c r="AW34" s="8"/>
      <c r="AX34" s="8"/>
      <c r="AY34" s="8"/>
      <c r="AZ34" s="8"/>
      <c r="BA34" s="8">
        <v>4.8</v>
      </c>
      <c r="BB34" s="8">
        <v>0.7</v>
      </c>
      <c r="BC34" s="8"/>
      <c r="BD34" s="8"/>
      <c r="BE34" s="8"/>
      <c r="BF34" s="8"/>
      <c r="BG34" s="8">
        <v>11.4</v>
      </c>
      <c r="BH34" s="8">
        <v>4.5999999999999996</v>
      </c>
    </row>
    <row r="35" spans="1:60" s="4" customFormat="1" x14ac:dyDescent="0.25">
      <c r="A35" s="8" t="s">
        <v>411</v>
      </c>
      <c r="B35" s="8" t="s">
        <v>68</v>
      </c>
      <c r="C35" s="29">
        <v>2016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>
        <v>230</v>
      </c>
      <c r="T35" s="8"/>
      <c r="U35" s="8">
        <v>100</v>
      </c>
      <c r="V35" s="8">
        <v>330</v>
      </c>
      <c r="W35" s="8">
        <v>150</v>
      </c>
      <c r="X35" s="8"/>
      <c r="Y35" s="8"/>
      <c r="Z35" s="8"/>
      <c r="AA35" s="8"/>
      <c r="AB35" s="8"/>
      <c r="AC35" s="8">
        <v>34.1</v>
      </c>
      <c r="AD35" s="8"/>
      <c r="AE35" s="8"/>
      <c r="AF35" s="8"/>
      <c r="AG35" s="8"/>
      <c r="AH35" s="8"/>
      <c r="AI35" s="8"/>
      <c r="AJ35" s="8"/>
      <c r="AK35" s="8"/>
      <c r="AL35" s="8"/>
      <c r="AM35" s="8">
        <v>16.600000000000001</v>
      </c>
      <c r="AN35" s="8">
        <v>39.799999999999997</v>
      </c>
      <c r="AO35" s="8"/>
      <c r="AP35" s="8">
        <v>24.4</v>
      </c>
      <c r="AQ35" s="8"/>
      <c r="AR35" s="8">
        <v>2.1</v>
      </c>
      <c r="AS35" s="8"/>
      <c r="AT35" s="8"/>
      <c r="AU35" s="8"/>
      <c r="AV35" s="8"/>
      <c r="AW35" s="8"/>
      <c r="AX35" s="8"/>
      <c r="AY35" s="8">
        <v>3.4</v>
      </c>
      <c r="AZ35" s="8"/>
      <c r="BA35" s="8"/>
      <c r="BB35" s="8"/>
      <c r="BC35" s="8"/>
      <c r="BD35" s="8"/>
      <c r="BE35" s="8"/>
      <c r="BF35" s="8"/>
      <c r="BG35" s="8">
        <v>2.6</v>
      </c>
      <c r="BH35" s="8"/>
    </row>
    <row r="36" spans="1:60" s="4" customFormat="1" x14ac:dyDescent="0.25">
      <c r="A36" s="8" t="s">
        <v>412</v>
      </c>
      <c r="B36" s="8" t="s">
        <v>68</v>
      </c>
      <c r="C36" s="29">
        <v>2016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 t="s">
        <v>220</v>
      </c>
      <c r="T36" s="8"/>
      <c r="U36" s="8" t="s">
        <v>221</v>
      </c>
      <c r="V36" s="8" t="s">
        <v>222</v>
      </c>
      <c r="W36" s="8" t="s">
        <v>223</v>
      </c>
      <c r="X36" s="8"/>
      <c r="Y36" s="8"/>
      <c r="Z36" s="8"/>
      <c r="AA36" s="8"/>
      <c r="AB36" s="8"/>
      <c r="AC36" s="8" t="s">
        <v>224</v>
      </c>
      <c r="AD36" s="8"/>
      <c r="AE36" s="8"/>
      <c r="AF36" s="8"/>
      <c r="AG36" s="8"/>
      <c r="AH36" s="8"/>
      <c r="AI36" s="8"/>
      <c r="AJ36" s="8"/>
      <c r="AK36" s="8"/>
      <c r="AL36" s="8"/>
      <c r="AM36" s="8" t="s">
        <v>225</v>
      </c>
      <c r="AN36" s="8" t="s">
        <v>226</v>
      </c>
      <c r="AO36" s="8"/>
      <c r="AP36" s="8" t="s">
        <v>227</v>
      </c>
      <c r="AQ36" s="8"/>
      <c r="AR36" s="8" t="s">
        <v>228</v>
      </c>
      <c r="AS36" s="8"/>
      <c r="AT36" s="8"/>
      <c r="AU36" s="8"/>
      <c r="AV36" s="8"/>
      <c r="AW36" s="8"/>
      <c r="AX36" s="8"/>
      <c r="AY36" s="8" t="s">
        <v>229</v>
      </c>
      <c r="AZ36" s="8"/>
      <c r="BA36" s="8"/>
      <c r="BB36" s="8"/>
      <c r="BC36" s="8"/>
      <c r="BD36" s="8"/>
      <c r="BE36" s="8"/>
      <c r="BF36" s="8"/>
      <c r="BG36" s="8" t="s">
        <v>230</v>
      </c>
      <c r="BH36" s="8"/>
    </row>
    <row r="37" spans="1:60" s="4" customFormat="1" x14ac:dyDescent="0.25">
      <c r="A37" s="8" t="s">
        <v>413</v>
      </c>
      <c r="B37" s="8" t="s">
        <v>68</v>
      </c>
      <c r="C37" s="29">
        <v>2016</v>
      </c>
      <c r="D37" s="8">
        <v>51.02</v>
      </c>
      <c r="E37" s="8">
        <v>14.6</v>
      </c>
      <c r="F37" s="8">
        <v>10.49</v>
      </c>
      <c r="G37" s="8">
        <v>0.17</v>
      </c>
      <c r="H37" s="8">
        <v>6.08</v>
      </c>
      <c r="I37" s="8">
        <v>11.17</v>
      </c>
      <c r="J37" s="8">
        <v>2.04</v>
      </c>
      <c r="K37" s="8">
        <v>0.55000000000000004</v>
      </c>
      <c r="L37" s="8">
        <v>1.03</v>
      </c>
      <c r="M37" s="8">
        <v>0.13</v>
      </c>
      <c r="N37" s="8"/>
      <c r="O37" s="8"/>
      <c r="P37" s="8">
        <v>33</v>
      </c>
      <c r="Q37" s="8" t="s">
        <v>156</v>
      </c>
      <c r="R37" s="8">
        <v>272</v>
      </c>
      <c r="S37" s="8">
        <v>90</v>
      </c>
      <c r="T37" s="8">
        <v>44</v>
      </c>
      <c r="U37" s="8">
        <v>70</v>
      </c>
      <c r="V37" s="8">
        <v>110</v>
      </c>
      <c r="W37" s="8">
        <v>80</v>
      </c>
      <c r="X37" s="8">
        <v>18</v>
      </c>
      <c r="Y37" s="8">
        <v>1.5</v>
      </c>
      <c r="Z37" s="8"/>
      <c r="AA37" s="8">
        <v>19</v>
      </c>
      <c r="AB37" s="8">
        <v>187</v>
      </c>
      <c r="AC37" s="8">
        <v>21.7</v>
      </c>
      <c r="AD37" s="8">
        <v>83</v>
      </c>
      <c r="AE37" s="8"/>
      <c r="AF37" s="8" t="s">
        <v>159</v>
      </c>
      <c r="AG37" s="8" t="s">
        <v>160</v>
      </c>
      <c r="AH37" s="8"/>
      <c r="AI37" s="8"/>
      <c r="AJ37" s="8">
        <v>0.8</v>
      </c>
      <c r="AK37" s="8"/>
      <c r="AL37" s="8">
        <v>155</v>
      </c>
      <c r="AM37" s="8">
        <v>10.3</v>
      </c>
      <c r="AN37" s="8">
        <v>24.6</v>
      </c>
      <c r="AO37" s="8"/>
      <c r="AP37" s="8">
        <v>13.6</v>
      </c>
      <c r="AQ37" s="8">
        <v>3.4</v>
      </c>
      <c r="AR37" s="8">
        <v>1.1000000000000001</v>
      </c>
      <c r="AS37" s="8"/>
      <c r="AT37" s="8">
        <v>0.65</v>
      </c>
      <c r="AU37" s="8"/>
      <c r="AV37" s="8">
        <v>0.81</v>
      </c>
      <c r="AW37" s="8">
        <v>2.2999999999999998</v>
      </c>
      <c r="AX37" s="8"/>
      <c r="AY37" s="8">
        <v>2.1</v>
      </c>
      <c r="AZ37" s="8">
        <v>0.32</v>
      </c>
      <c r="BA37" s="8">
        <v>2.4</v>
      </c>
      <c r="BB37" s="8">
        <v>0.5</v>
      </c>
      <c r="BC37" s="8">
        <v>0.5</v>
      </c>
      <c r="BD37" s="8">
        <v>0.06</v>
      </c>
      <c r="BE37" s="8"/>
      <c r="BF37" s="8" t="s">
        <v>161</v>
      </c>
      <c r="BG37" s="8">
        <v>2.2000000000000002</v>
      </c>
      <c r="BH37" s="8">
        <v>0.51</v>
      </c>
    </row>
    <row r="38" spans="1:60" s="4" customFormat="1" x14ac:dyDescent="0.25">
      <c r="A38" s="8" t="s">
        <v>414</v>
      </c>
      <c r="B38" s="8" t="s">
        <v>68</v>
      </c>
      <c r="C38" s="29">
        <v>2016</v>
      </c>
      <c r="D38" s="8">
        <v>52.4</v>
      </c>
      <c r="E38" s="8">
        <v>15.4</v>
      </c>
      <c r="F38" s="8">
        <v>10.7</v>
      </c>
      <c r="G38" s="8">
        <v>0.16300000000000001</v>
      </c>
      <c r="H38" s="8">
        <v>6.37</v>
      </c>
      <c r="I38" s="8">
        <v>10.9</v>
      </c>
      <c r="J38" s="8">
        <v>2.14</v>
      </c>
      <c r="K38" s="8">
        <v>0.626</v>
      </c>
      <c r="L38" s="8">
        <v>1.06</v>
      </c>
      <c r="M38" s="8">
        <v>0.13</v>
      </c>
      <c r="N38" s="8"/>
      <c r="O38" s="8"/>
      <c r="P38" s="8">
        <v>36</v>
      </c>
      <c r="Q38" s="8">
        <v>1.3</v>
      </c>
      <c r="R38" s="8">
        <v>262</v>
      </c>
      <c r="S38" s="8">
        <v>92</v>
      </c>
      <c r="T38" s="8">
        <v>43</v>
      </c>
      <c r="U38" s="8">
        <v>70</v>
      </c>
      <c r="V38" s="8">
        <v>110</v>
      </c>
      <c r="W38" s="8">
        <v>80</v>
      </c>
      <c r="X38" s="8">
        <v>17</v>
      </c>
      <c r="Y38" s="8">
        <v>1</v>
      </c>
      <c r="Z38" s="8"/>
      <c r="AA38" s="8">
        <v>21</v>
      </c>
      <c r="AB38" s="8">
        <v>190</v>
      </c>
      <c r="AC38" s="8">
        <v>24</v>
      </c>
      <c r="AD38" s="8">
        <v>94</v>
      </c>
      <c r="AE38" s="8"/>
      <c r="AF38" s="8">
        <v>0.6</v>
      </c>
      <c r="AG38" s="8">
        <v>4.5999999999999999E-2</v>
      </c>
      <c r="AH38" s="8"/>
      <c r="AI38" s="8"/>
      <c r="AJ38" s="8">
        <v>0.79</v>
      </c>
      <c r="AK38" s="8"/>
      <c r="AL38" s="8">
        <v>182</v>
      </c>
      <c r="AM38" s="8">
        <v>10</v>
      </c>
      <c r="AN38" s="8">
        <v>23</v>
      </c>
      <c r="AO38" s="8"/>
      <c r="AP38" s="8">
        <v>13</v>
      </c>
      <c r="AQ38" s="8">
        <v>3.3</v>
      </c>
      <c r="AR38" s="8">
        <v>1</v>
      </c>
      <c r="AS38" s="8"/>
      <c r="AT38" s="8">
        <v>0.63</v>
      </c>
      <c r="AU38" s="8"/>
      <c r="AV38" s="8">
        <v>0.76</v>
      </c>
      <c r="AW38" s="8">
        <v>2.5</v>
      </c>
      <c r="AX38" s="8"/>
      <c r="AY38" s="8">
        <v>2.1</v>
      </c>
      <c r="AZ38" s="8">
        <v>0.33</v>
      </c>
      <c r="BA38" s="8">
        <v>2.6</v>
      </c>
      <c r="BB38" s="8">
        <v>0.5</v>
      </c>
      <c r="BC38" s="8">
        <v>0.3</v>
      </c>
      <c r="BD38" s="8">
        <v>0.2</v>
      </c>
      <c r="BE38" s="8"/>
      <c r="BF38" s="8">
        <v>0.03</v>
      </c>
      <c r="BG38" s="8">
        <v>2.4</v>
      </c>
      <c r="BH38" s="8">
        <v>0.53</v>
      </c>
    </row>
    <row r="39" spans="1:60" s="4" customFormat="1" x14ac:dyDescent="0.25">
      <c r="A39" s="8" t="s">
        <v>415</v>
      </c>
      <c r="B39" s="8" t="s">
        <v>68</v>
      </c>
      <c r="C39" s="29">
        <v>2016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 t="s">
        <v>436</v>
      </c>
      <c r="T39" s="8">
        <v>129</v>
      </c>
      <c r="U39" s="8">
        <v>3620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</row>
    <row r="40" spans="1:60" s="4" customFormat="1" x14ac:dyDescent="0.25">
      <c r="A40" s="8" t="s">
        <v>416</v>
      </c>
      <c r="B40" s="8" t="s">
        <v>68</v>
      </c>
      <c r="C40" s="29">
        <v>2016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>
        <v>15500</v>
      </c>
      <c r="T40" s="8">
        <v>120</v>
      </c>
      <c r="U40" s="8">
        <v>3780</v>
      </c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</row>
    <row r="41" spans="1:60" s="4" customFormat="1" x14ac:dyDescent="0.25">
      <c r="A41" s="8" t="s">
        <v>423</v>
      </c>
      <c r="B41" s="8" t="s">
        <v>68</v>
      </c>
      <c r="C41" s="29">
        <v>2016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>
        <v>953</v>
      </c>
      <c r="AD41" s="8"/>
      <c r="AE41" s="8"/>
      <c r="AF41" s="8"/>
      <c r="AG41" s="8"/>
      <c r="AH41" s="8"/>
      <c r="AI41" s="8"/>
      <c r="AJ41" s="8"/>
      <c r="AK41" s="8"/>
      <c r="AL41" s="8"/>
      <c r="AM41" s="8" t="s">
        <v>247</v>
      </c>
      <c r="AN41" s="8">
        <v>172</v>
      </c>
      <c r="AO41" s="8"/>
      <c r="AP41" s="8">
        <v>1540</v>
      </c>
      <c r="AQ41" s="8"/>
      <c r="AR41" s="8"/>
      <c r="AS41" s="8">
        <v>226</v>
      </c>
      <c r="AT41" s="8"/>
      <c r="AU41" s="8">
        <v>175</v>
      </c>
      <c r="AV41" s="8">
        <v>33</v>
      </c>
      <c r="AW41" s="8">
        <v>95.3</v>
      </c>
      <c r="AX41" s="8">
        <v>13.9</v>
      </c>
      <c r="AY41" s="8">
        <v>81.099999999999994</v>
      </c>
      <c r="AZ41" s="8">
        <v>11.4</v>
      </c>
      <c r="BA41" s="8"/>
      <c r="BB41" s="8"/>
      <c r="BC41" s="8"/>
      <c r="BD41" s="8"/>
      <c r="BE41" s="8"/>
      <c r="BF41" s="8"/>
      <c r="BG41" s="8">
        <v>22.5</v>
      </c>
      <c r="BH41" s="8"/>
    </row>
    <row r="42" spans="1:60" s="4" customFormat="1" x14ac:dyDescent="0.25">
      <c r="A42" s="8" t="s">
        <v>424</v>
      </c>
      <c r="B42" s="8" t="s">
        <v>68</v>
      </c>
      <c r="C42" s="29">
        <v>2016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 t="s">
        <v>284</v>
      </c>
      <c r="AD42" s="8"/>
      <c r="AE42" s="8"/>
      <c r="AF42" s="8"/>
      <c r="AG42" s="8"/>
      <c r="AH42" s="8"/>
      <c r="AI42" s="8"/>
      <c r="AJ42" s="8"/>
      <c r="AK42" s="8"/>
      <c r="AL42" s="8"/>
      <c r="AM42" s="8" t="s">
        <v>285</v>
      </c>
      <c r="AN42" s="8" t="s">
        <v>286</v>
      </c>
      <c r="AO42" s="8"/>
      <c r="AP42" s="8" t="s">
        <v>287</v>
      </c>
      <c r="AQ42" s="8"/>
      <c r="AR42" s="8"/>
      <c r="AS42" s="8" t="s">
        <v>288</v>
      </c>
      <c r="AT42" s="8"/>
      <c r="AU42" s="8" t="s">
        <v>290</v>
      </c>
      <c r="AV42" s="8" t="s">
        <v>224</v>
      </c>
      <c r="AW42" s="8" t="s">
        <v>291</v>
      </c>
      <c r="AX42" s="8" t="s">
        <v>292</v>
      </c>
      <c r="AY42" s="8" t="s">
        <v>293</v>
      </c>
      <c r="AZ42" s="8" t="s">
        <v>294</v>
      </c>
      <c r="BA42" s="8"/>
      <c r="BB42" s="8"/>
      <c r="BC42" s="8"/>
      <c r="BD42" s="8"/>
      <c r="BE42" s="8"/>
      <c r="BF42" s="8"/>
      <c r="BG42" s="8" t="s">
        <v>330</v>
      </c>
      <c r="BH42" s="8"/>
    </row>
    <row r="43" spans="1:60" s="4" customFormat="1" x14ac:dyDescent="0.25">
      <c r="A43" s="8" t="s">
        <v>425</v>
      </c>
      <c r="B43" s="8" t="s">
        <v>68</v>
      </c>
      <c r="C43" s="29">
        <v>2016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>
        <v>980</v>
      </c>
      <c r="W43" s="8">
        <v>100</v>
      </c>
      <c r="X43" s="8">
        <v>17</v>
      </c>
      <c r="Y43" s="8">
        <v>10.199999999999999</v>
      </c>
      <c r="Z43" s="8">
        <v>69</v>
      </c>
      <c r="AA43" s="8">
        <v>483</v>
      </c>
      <c r="AB43" s="8"/>
      <c r="AC43" s="8">
        <v>127</v>
      </c>
      <c r="AD43" s="8"/>
      <c r="AE43" s="8"/>
      <c r="AF43" s="8"/>
      <c r="AG43" s="8"/>
      <c r="AH43" s="8">
        <v>1.5</v>
      </c>
      <c r="AI43" s="8" t="s">
        <v>295</v>
      </c>
      <c r="AJ43" s="8"/>
      <c r="AK43" s="8">
        <v>39.299999999999997</v>
      </c>
      <c r="AL43" s="8"/>
      <c r="AM43" s="8">
        <v>23.5</v>
      </c>
      <c r="AN43" s="8">
        <v>59.3</v>
      </c>
      <c r="AO43" s="8">
        <v>8</v>
      </c>
      <c r="AP43" s="8">
        <v>32.5</v>
      </c>
      <c r="AQ43" s="8">
        <v>12.2</v>
      </c>
      <c r="AR43" s="8"/>
      <c r="AS43" s="8">
        <v>14.5</v>
      </c>
      <c r="AT43" s="8">
        <v>3</v>
      </c>
      <c r="AU43" s="8">
        <v>20.399999999999999</v>
      </c>
      <c r="AV43" s="8">
        <v>4.2</v>
      </c>
      <c r="AW43" s="8">
        <v>13.2</v>
      </c>
      <c r="AX43" s="8">
        <v>2.2000000000000002</v>
      </c>
      <c r="AY43" s="8">
        <v>15.5</v>
      </c>
      <c r="AZ43" s="8">
        <v>2.21</v>
      </c>
      <c r="BA43" s="8"/>
      <c r="BB43" s="8"/>
      <c r="BC43" s="8">
        <v>2170</v>
      </c>
      <c r="BD43" s="8"/>
      <c r="BE43" s="8"/>
      <c r="BF43" s="8"/>
      <c r="BG43" s="8"/>
      <c r="BH43" s="8"/>
    </row>
    <row r="44" spans="1:60" s="4" customFormat="1" x14ac:dyDescent="0.25">
      <c r="A44" s="8" t="s">
        <v>426</v>
      </c>
      <c r="B44" s="8" t="s">
        <v>68</v>
      </c>
      <c r="C44" s="29">
        <v>2016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 t="s">
        <v>297</v>
      </c>
      <c r="W44" s="8" t="s">
        <v>210</v>
      </c>
      <c r="X44" s="8" t="s">
        <v>298</v>
      </c>
      <c r="Y44" s="8" t="s">
        <v>299</v>
      </c>
      <c r="Z44" s="8" t="s">
        <v>300</v>
      </c>
      <c r="AA44" s="8" t="s">
        <v>301</v>
      </c>
      <c r="AB44" s="8"/>
      <c r="AC44" s="8" t="s">
        <v>302</v>
      </c>
      <c r="AD44" s="8"/>
      <c r="AE44" s="8"/>
      <c r="AF44" s="8"/>
      <c r="AG44" s="8"/>
      <c r="AH44" s="8" t="s">
        <v>304</v>
      </c>
      <c r="AI44" s="8" t="s">
        <v>305</v>
      </c>
      <c r="AJ44" s="8"/>
      <c r="AK44" s="8" t="s">
        <v>226</v>
      </c>
      <c r="AL44" s="8"/>
      <c r="AM44" s="8" t="s">
        <v>307</v>
      </c>
      <c r="AN44" s="8" t="s">
        <v>308</v>
      </c>
      <c r="AO44" s="8" t="s">
        <v>309</v>
      </c>
      <c r="AP44" s="8" t="s">
        <v>310</v>
      </c>
      <c r="AQ44" s="8" t="s">
        <v>311</v>
      </c>
      <c r="AR44" s="8"/>
      <c r="AS44" s="8" t="s">
        <v>312</v>
      </c>
      <c r="AT44" s="8" t="s">
        <v>313</v>
      </c>
      <c r="AU44" s="8" t="s">
        <v>314</v>
      </c>
      <c r="AV44" s="8" t="s">
        <v>315</v>
      </c>
      <c r="AW44" s="8" t="s">
        <v>316</v>
      </c>
      <c r="AX44" s="8" t="s">
        <v>317</v>
      </c>
      <c r="AY44" s="8" t="s">
        <v>318</v>
      </c>
      <c r="AZ44" s="8" t="s">
        <v>319</v>
      </c>
      <c r="BA44" s="8"/>
      <c r="BB44" s="8"/>
      <c r="BC44" s="8" t="s">
        <v>320</v>
      </c>
      <c r="BD44" s="8"/>
      <c r="BE44" s="8"/>
      <c r="BF44" s="8"/>
      <c r="BG44" s="8"/>
      <c r="BH44" s="8"/>
    </row>
    <row r="45" spans="1:60" s="4" customFormat="1" x14ac:dyDescent="0.25">
      <c r="A45" s="8" t="s">
        <v>427</v>
      </c>
      <c r="B45" s="8" t="s">
        <v>68</v>
      </c>
      <c r="C45" s="29">
        <v>2016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v>18</v>
      </c>
      <c r="U45" s="8"/>
      <c r="V45" s="8">
        <v>180</v>
      </c>
      <c r="W45" s="8"/>
      <c r="X45" s="8"/>
      <c r="Y45" s="8"/>
      <c r="Z45" s="8"/>
      <c r="AA45" s="8"/>
      <c r="AB45" s="8"/>
      <c r="AC45" s="8">
        <v>137</v>
      </c>
      <c r="AD45" s="8"/>
      <c r="AE45" s="8"/>
      <c r="AF45" s="8">
        <v>25</v>
      </c>
      <c r="AG45" s="8"/>
      <c r="AH45" s="8"/>
      <c r="AI45" s="8"/>
      <c r="AJ45" s="8"/>
      <c r="AK45" s="8"/>
      <c r="AL45" s="8"/>
      <c r="AM45" s="8">
        <v>256</v>
      </c>
      <c r="AN45" s="8">
        <v>460</v>
      </c>
      <c r="AO45" s="8">
        <v>45.1</v>
      </c>
      <c r="AP45" s="8">
        <v>148</v>
      </c>
      <c r="AQ45" s="8">
        <v>23.3</v>
      </c>
      <c r="AR45" s="8">
        <v>3.45</v>
      </c>
      <c r="AS45" s="8"/>
      <c r="AT45" s="8"/>
      <c r="AU45" s="8">
        <v>21.5</v>
      </c>
      <c r="AV45" s="8">
        <v>4.54</v>
      </c>
      <c r="AW45" s="8">
        <v>14.3</v>
      </c>
      <c r="AX45" s="8">
        <v>2.14</v>
      </c>
      <c r="AY45" s="8">
        <v>14</v>
      </c>
      <c r="AZ45" s="8"/>
      <c r="BA45" s="8"/>
      <c r="BB45" s="8"/>
      <c r="BC45" s="8"/>
      <c r="BD45" s="8"/>
      <c r="BE45" s="8"/>
      <c r="BF45" s="8"/>
      <c r="BG45" s="8"/>
      <c r="BH45" s="8">
        <v>133</v>
      </c>
    </row>
    <row r="46" spans="1:60" s="4" customFormat="1" x14ac:dyDescent="0.25">
      <c r="A46" s="8" t="s">
        <v>428</v>
      </c>
      <c r="B46" s="8" t="s">
        <v>68</v>
      </c>
      <c r="C46" s="29">
        <v>2016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 t="s">
        <v>322</v>
      </c>
      <c r="U46" s="8"/>
      <c r="V46" s="8" t="s">
        <v>323</v>
      </c>
      <c r="W46" s="8"/>
      <c r="X46" s="8"/>
      <c r="Y46" s="8"/>
      <c r="Z46" s="8"/>
      <c r="AA46" s="8"/>
      <c r="AB46" s="8"/>
      <c r="AC46" s="8" t="s">
        <v>324</v>
      </c>
      <c r="AD46" s="8"/>
      <c r="AE46" s="8"/>
      <c r="AF46" s="8" t="s">
        <v>325</v>
      </c>
      <c r="AG46" s="8"/>
      <c r="AH46" s="8"/>
      <c r="AI46" s="8"/>
      <c r="AJ46" s="8"/>
      <c r="AK46" s="8"/>
      <c r="AL46" s="8"/>
      <c r="AM46" s="8" t="s">
        <v>326</v>
      </c>
      <c r="AN46" s="8" t="s">
        <v>327</v>
      </c>
      <c r="AO46" s="8" t="s">
        <v>328</v>
      </c>
      <c r="AP46" s="8" t="s">
        <v>329</v>
      </c>
      <c r="AQ46" s="8" t="s">
        <v>330</v>
      </c>
      <c r="AR46" s="8" t="s">
        <v>331</v>
      </c>
      <c r="AS46" s="8"/>
      <c r="AT46" s="8"/>
      <c r="AU46" s="8" t="s">
        <v>333</v>
      </c>
      <c r="AV46" s="8" t="s">
        <v>334</v>
      </c>
      <c r="AW46" s="8" t="s">
        <v>318</v>
      </c>
      <c r="AX46" s="8" t="s">
        <v>335</v>
      </c>
      <c r="AY46" s="8" t="s">
        <v>318</v>
      </c>
      <c r="AZ46" s="8"/>
      <c r="BA46" s="8"/>
      <c r="BB46" s="8"/>
      <c r="BC46" s="8"/>
      <c r="BD46" s="8"/>
      <c r="BE46" s="8"/>
      <c r="BF46" s="8"/>
      <c r="BG46" s="8"/>
      <c r="BH46" s="8" t="s">
        <v>338</v>
      </c>
    </row>
    <row r="47" spans="1:60" s="4" customFormat="1" x14ac:dyDescent="0.25">
      <c r="A47" s="8" t="s">
        <v>429</v>
      </c>
      <c r="B47" s="8" t="s">
        <v>68</v>
      </c>
      <c r="C47" s="29">
        <v>2016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>
        <v>45</v>
      </c>
      <c r="U47" s="8"/>
      <c r="V47" s="8">
        <v>430</v>
      </c>
      <c r="W47" s="8"/>
      <c r="X47" s="8"/>
      <c r="Y47" s="8"/>
      <c r="Z47" s="8"/>
      <c r="AA47" s="8"/>
      <c r="AB47" s="8"/>
      <c r="AC47" s="8"/>
      <c r="AD47" s="8"/>
      <c r="AE47" s="8"/>
      <c r="AF47" s="8">
        <v>23</v>
      </c>
      <c r="AG47" s="8"/>
      <c r="AH47" s="8"/>
      <c r="AI47" s="8"/>
      <c r="AJ47" s="8"/>
      <c r="AK47" s="8"/>
      <c r="AL47" s="8"/>
      <c r="AM47" s="8">
        <v>811</v>
      </c>
      <c r="AN47" s="8">
        <v>1430</v>
      </c>
      <c r="AO47" s="8">
        <v>130</v>
      </c>
      <c r="AP47" s="8">
        <v>396</v>
      </c>
      <c r="AQ47" s="8">
        <v>49.6</v>
      </c>
      <c r="AR47" s="8">
        <v>7.96</v>
      </c>
      <c r="AS47" s="8"/>
      <c r="AT47" s="8"/>
      <c r="AU47" s="8">
        <v>31.4</v>
      </c>
      <c r="AV47" s="8">
        <v>6.37</v>
      </c>
      <c r="AW47" s="8">
        <v>19.600000000000001</v>
      </c>
      <c r="AX47" s="8">
        <v>2.7</v>
      </c>
      <c r="AY47" s="8">
        <v>18.2</v>
      </c>
      <c r="AZ47" s="8">
        <v>2.4500000000000002</v>
      </c>
      <c r="BA47" s="8"/>
      <c r="BB47" s="8"/>
      <c r="BC47" s="8"/>
      <c r="BD47" s="8"/>
      <c r="BE47" s="8"/>
      <c r="BF47" s="8"/>
      <c r="BG47" s="8">
        <v>33.299999999999997</v>
      </c>
      <c r="BH47" s="8">
        <v>398</v>
      </c>
    </row>
    <row r="48" spans="1:60" s="4" customFormat="1" x14ac:dyDescent="0.25">
      <c r="A48" s="8" t="s">
        <v>430</v>
      </c>
      <c r="B48" s="8" t="s">
        <v>68</v>
      </c>
      <c r="C48" s="29">
        <v>2016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 t="s">
        <v>339</v>
      </c>
      <c r="U48" s="8"/>
      <c r="V48" s="8" t="s">
        <v>340</v>
      </c>
      <c r="W48" s="8"/>
      <c r="X48" s="8"/>
      <c r="Y48" s="8"/>
      <c r="Z48" s="8"/>
      <c r="AA48" s="8"/>
      <c r="AB48" s="8"/>
      <c r="AC48" s="8"/>
      <c r="AD48" s="8"/>
      <c r="AE48" s="8"/>
      <c r="AF48" s="8" t="s">
        <v>341</v>
      </c>
      <c r="AG48" s="8"/>
      <c r="AH48" s="8"/>
      <c r="AI48" s="8"/>
      <c r="AJ48" s="8"/>
      <c r="AK48" s="8"/>
      <c r="AL48" s="8"/>
      <c r="AM48" s="8" t="s">
        <v>342</v>
      </c>
      <c r="AN48" s="8" t="s">
        <v>343</v>
      </c>
      <c r="AO48" s="8" t="s">
        <v>344</v>
      </c>
      <c r="AP48" s="8" t="s">
        <v>345</v>
      </c>
      <c r="AQ48" s="8" t="s">
        <v>339</v>
      </c>
      <c r="AR48" s="8" t="s">
        <v>346</v>
      </c>
      <c r="AS48" s="8"/>
      <c r="AT48" s="8"/>
      <c r="AU48" s="8" t="s">
        <v>348</v>
      </c>
      <c r="AV48" s="8" t="s">
        <v>349</v>
      </c>
      <c r="AW48" s="8" t="s">
        <v>350</v>
      </c>
      <c r="AX48" s="8" t="s">
        <v>351</v>
      </c>
      <c r="AY48" s="8" t="s">
        <v>352</v>
      </c>
      <c r="AZ48" s="8" t="s">
        <v>353</v>
      </c>
      <c r="BA48" s="8"/>
      <c r="BB48" s="8"/>
      <c r="BC48" s="8"/>
      <c r="BD48" s="8"/>
      <c r="BE48" s="8"/>
      <c r="BF48" s="8"/>
      <c r="BG48" s="8" t="s">
        <v>354</v>
      </c>
      <c r="BH48" s="8" t="s">
        <v>355</v>
      </c>
    </row>
    <row r="49" spans="1:60" s="4" customFormat="1" x14ac:dyDescent="0.25">
      <c r="A49" s="8" t="s">
        <v>431</v>
      </c>
      <c r="B49" s="8" t="s">
        <v>68</v>
      </c>
      <c r="C49" s="29">
        <v>2016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>
        <v>44</v>
      </c>
      <c r="U49" s="8"/>
      <c r="V49" s="8">
        <v>420</v>
      </c>
      <c r="W49" s="8"/>
      <c r="X49" s="8"/>
      <c r="Y49" s="8"/>
      <c r="Z49" s="8"/>
      <c r="AA49" s="8"/>
      <c r="AB49" s="8"/>
      <c r="AC49" s="8">
        <v>180</v>
      </c>
      <c r="AD49" s="8"/>
      <c r="AE49" s="8"/>
      <c r="AF49" s="8">
        <v>21</v>
      </c>
      <c r="AG49" s="8"/>
      <c r="AH49" s="8"/>
      <c r="AI49" s="8"/>
      <c r="AJ49" s="8"/>
      <c r="AK49" s="8"/>
      <c r="AL49" s="8"/>
      <c r="AM49" s="8">
        <v>803</v>
      </c>
      <c r="AN49" s="8">
        <v>1420</v>
      </c>
      <c r="AO49" s="8">
        <v>128</v>
      </c>
      <c r="AP49" s="8">
        <v>390</v>
      </c>
      <c r="AQ49" s="8">
        <v>51</v>
      </c>
      <c r="AR49" s="8">
        <v>8.26</v>
      </c>
      <c r="AS49" s="8"/>
      <c r="AT49" s="8">
        <v>5.43</v>
      </c>
      <c r="AU49" s="8">
        <v>32.6</v>
      </c>
      <c r="AV49" s="8">
        <v>6.48</v>
      </c>
      <c r="AW49" s="8">
        <v>19.399999999999999</v>
      </c>
      <c r="AX49" s="8">
        <v>2.83</v>
      </c>
      <c r="AY49" s="8">
        <v>18.5</v>
      </c>
      <c r="AZ49" s="8">
        <v>2.66</v>
      </c>
      <c r="BA49" s="8"/>
      <c r="BB49" s="8"/>
      <c r="BC49" s="8"/>
      <c r="BD49" s="8"/>
      <c r="BE49" s="8"/>
      <c r="BF49" s="8"/>
      <c r="BG49" s="8">
        <v>35.299999999999997</v>
      </c>
      <c r="BH49" s="8">
        <v>394</v>
      </c>
    </row>
    <row r="50" spans="1:60" s="4" customFormat="1" x14ac:dyDescent="0.25">
      <c r="A50" s="8" t="s">
        <v>432</v>
      </c>
      <c r="B50" s="8" t="s">
        <v>68</v>
      </c>
      <c r="C50" s="29">
        <v>2016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 t="s">
        <v>356</v>
      </c>
      <c r="U50" s="8"/>
      <c r="V50" s="8" t="s">
        <v>357</v>
      </c>
      <c r="W50" s="8"/>
      <c r="X50" s="8"/>
      <c r="Y50" s="8"/>
      <c r="Z50" s="8"/>
      <c r="AA50" s="8"/>
      <c r="AB50" s="8"/>
      <c r="AC50" s="8" t="s">
        <v>358</v>
      </c>
      <c r="AD50" s="8"/>
      <c r="AE50" s="8"/>
      <c r="AF50" s="8" t="s">
        <v>359</v>
      </c>
      <c r="AG50" s="8"/>
      <c r="AH50" s="8"/>
      <c r="AI50" s="8"/>
      <c r="AJ50" s="8"/>
      <c r="AK50" s="8"/>
      <c r="AL50" s="8"/>
      <c r="AM50" s="8" t="s">
        <v>360</v>
      </c>
      <c r="AN50" s="8" t="s">
        <v>361</v>
      </c>
      <c r="AO50" s="8" t="s">
        <v>362</v>
      </c>
      <c r="AP50" s="8" t="s">
        <v>363</v>
      </c>
      <c r="AQ50" s="8" t="s">
        <v>364</v>
      </c>
      <c r="AR50" s="8" t="s">
        <v>365</v>
      </c>
      <c r="AS50" s="8"/>
      <c r="AT50" s="8" t="s">
        <v>366</v>
      </c>
      <c r="AU50" s="8" t="s">
        <v>367</v>
      </c>
      <c r="AV50" s="8" t="s">
        <v>368</v>
      </c>
      <c r="AW50" s="8" t="s">
        <v>369</v>
      </c>
      <c r="AX50" s="8" t="s">
        <v>353</v>
      </c>
      <c r="AY50" s="8" t="s">
        <v>370</v>
      </c>
      <c r="AZ50" s="8" t="s">
        <v>371</v>
      </c>
      <c r="BA50" s="8"/>
      <c r="BB50" s="8"/>
      <c r="BC50" s="8"/>
      <c r="BD50" s="8"/>
      <c r="BE50" s="8"/>
      <c r="BF50" s="8"/>
      <c r="BG50" s="8" t="s">
        <v>372</v>
      </c>
      <c r="BH50" s="8">
        <v>396</v>
      </c>
    </row>
    <row r="51" spans="1:60" s="4" customFormat="1" x14ac:dyDescent="0.25">
      <c r="A51" s="8" t="s">
        <v>433</v>
      </c>
      <c r="B51" s="8" t="s">
        <v>68</v>
      </c>
      <c r="C51" s="29">
        <v>2016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 t="s">
        <v>162</v>
      </c>
      <c r="V51" s="8" t="s">
        <v>163</v>
      </c>
      <c r="W51" s="8">
        <v>30</v>
      </c>
      <c r="X51" s="8">
        <v>16</v>
      </c>
      <c r="Y51" s="8">
        <v>1.9</v>
      </c>
      <c r="Z51" s="8">
        <v>15</v>
      </c>
      <c r="AA51" s="8">
        <v>272</v>
      </c>
      <c r="AB51" s="8"/>
      <c r="AC51" s="8">
        <v>42.8</v>
      </c>
      <c r="AD51" s="8"/>
      <c r="AE51" s="8">
        <v>14.7</v>
      </c>
      <c r="AF51" s="8"/>
      <c r="AG51" s="8" t="s">
        <v>160</v>
      </c>
      <c r="AH51" s="8" t="s">
        <v>161</v>
      </c>
      <c r="AI51" s="8">
        <v>3</v>
      </c>
      <c r="AJ51" s="8">
        <v>1.1000000000000001</v>
      </c>
      <c r="AK51" s="8">
        <v>21.9</v>
      </c>
      <c r="AL51" s="8"/>
      <c r="AM51" s="8">
        <v>19.7</v>
      </c>
      <c r="AN51" s="8">
        <v>47.8</v>
      </c>
      <c r="AO51" s="8">
        <v>6.1</v>
      </c>
      <c r="AP51" s="8">
        <v>24.3</v>
      </c>
      <c r="AQ51" s="8">
        <v>6.6</v>
      </c>
      <c r="AR51" s="8">
        <v>0.32</v>
      </c>
      <c r="AS51" s="8"/>
      <c r="AT51" s="8">
        <v>1.0900000000000001</v>
      </c>
      <c r="AU51" s="8"/>
      <c r="AV51" s="8"/>
      <c r="AW51" s="8"/>
      <c r="AX51" s="8">
        <v>0.72</v>
      </c>
      <c r="AY51" s="8"/>
      <c r="AZ51" s="8"/>
      <c r="BA51" s="8">
        <v>4.4000000000000004</v>
      </c>
      <c r="BB51" s="8">
        <v>1.69</v>
      </c>
      <c r="BC51" s="8">
        <v>2</v>
      </c>
      <c r="BD51" s="8">
        <v>1.47</v>
      </c>
      <c r="BE51" s="8">
        <v>20</v>
      </c>
      <c r="BF51" s="8">
        <v>0.5</v>
      </c>
      <c r="BG51" s="8">
        <v>27.5</v>
      </c>
      <c r="BH51" s="8">
        <v>9</v>
      </c>
    </row>
    <row r="52" spans="1:60" s="4" customFormat="1" x14ac:dyDescent="0.25">
      <c r="A52" s="8" t="s">
        <v>434</v>
      </c>
      <c r="B52" s="8" t="s">
        <v>68</v>
      </c>
      <c r="C52" s="29">
        <v>2016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 t="s">
        <v>374</v>
      </c>
      <c r="V52" s="8" t="s">
        <v>443</v>
      </c>
      <c r="W52" s="8" t="s">
        <v>375</v>
      </c>
      <c r="X52" s="8" t="s">
        <v>376</v>
      </c>
      <c r="Y52" s="8" t="s">
        <v>377</v>
      </c>
      <c r="Z52" s="8" t="s">
        <v>378</v>
      </c>
      <c r="AA52" s="8" t="s">
        <v>379</v>
      </c>
      <c r="AB52" s="8"/>
      <c r="AC52" s="8" t="s">
        <v>380</v>
      </c>
      <c r="AD52" s="8"/>
      <c r="AE52" s="8" t="s">
        <v>381</v>
      </c>
      <c r="AF52" s="8"/>
      <c r="AG52" s="8" t="s">
        <v>444</v>
      </c>
      <c r="AH52" s="8" t="s">
        <v>383</v>
      </c>
      <c r="AI52" s="8" t="s">
        <v>384</v>
      </c>
      <c r="AJ52" s="8" t="s">
        <v>385</v>
      </c>
      <c r="AK52" s="8" t="s">
        <v>386</v>
      </c>
      <c r="AL52" s="8"/>
      <c r="AM52" s="8" t="s">
        <v>387</v>
      </c>
      <c r="AN52" s="8" t="s">
        <v>388</v>
      </c>
      <c r="AO52" s="8" t="s">
        <v>389</v>
      </c>
      <c r="AP52" s="8" t="s">
        <v>390</v>
      </c>
      <c r="AQ52" s="8" t="s">
        <v>391</v>
      </c>
      <c r="AR52" s="8" t="s">
        <v>392</v>
      </c>
      <c r="AS52" s="8"/>
      <c r="AT52" s="8" t="s">
        <v>393</v>
      </c>
      <c r="AU52" s="8"/>
      <c r="AV52" s="8"/>
      <c r="AW52" s="8"/>
      <c r="AX52" s="8" t="s">
        <v>394</v>
      </c>
      <c r="AY52" s="8"/>
      <c r="AZ52" s="8"/>
      <c r="BA52" s="8" t="s">
        <v>397</v>
      </c>
      <c r="BB52" s="8" t="s">
        <v>398</v>
      </c>
      <c r="BC52" s="8" t="s">
        <v>445</v>
      </c>
      <c r="BD52" s="8" t="s">
        <v>399</v>
      </c>
      <c r="BE52" s="8" t="s">
        <v>400</v>
      </c>
      <c r="BF52" s="8" t="s">
        <v>446</v>
      </c>
      <c r="BG52" s="8" t="s">
        <v>401</v>
      </c>
      <c r="BH52" s="8" t="s">
        <v>402</v>
      </c>
    </row>
    <row r="53" spans="1:60" s="4" customForma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  <row r="55" spans="1:60" x14ac:dyDescent="0.25">
      <c r="A55" s="3" t="s">
        <v>66</v>
      </c>
    </row>
    <row r="56" spans="1:60" s="2" customFormat="1" x14ac:dyDescent="0.25"/>
    <row r="57" spans="1:60" s="27" customFormat="1" x14ac:dyDescent="0.25">
      <c r="A57" s="26" t="s">
        <v>178</v>
      </c>
      <c r="B57" s="26" t="s">
        <v>67</v>
      </c>
      <c r="C57" s="26">
        <v>2015</v>
      </c>
      <c r="D57" s="26">
        <v>49.95</v>
      </c>
      <c r="E57" s="26">
        <v>20.39</v>
      </c>
      <c r="F57" s="26">
        <v>6.19</v>
      </c>
      <c r="G57" s="26">
        <v>0.107</v>
      </c>
      <c r="H57" s="26">
        <v>0.51</v>
      </c>
      <c r="I57" s="26">
        <v>8.16</v>
      </c>
      <c r="J57" s="26">
        <v>6.87</v>
      </c>
      <c r="K57" s="26">
        <v>1.66</v>
      </c>
      <c r="L57" s="26">
        <v>0.27700000000000002</v>
      </c>
      <c r="M57" s="26">
        <v>0.13</v>
      </c>
      <c r="N57" s="26"/>
      <c r="O57" s="26"/>
      <c r="P57" s="26" t="s">
        <v>156</v>
      </c>
      <c r="Q57" s="26">
        <v>3</v>
      </c>
      <c r="R57" s="26">
        <v>8</v>
      </c>
      <c r="S57" s="26"/>
      <c r="T57" s="26"/>
      <c r="U57" s="26"/>
      <c r="V57" s="26"/>
      <c r="W57" s="26"/>
      <c r="X57" s="26"/>
      <c r="Y57" s="26"/>
      <c r="Z57" s="26"/>
      <c r="AA57" s="26"/>
      <c r="AB57" s="26">
        <v>1205</v>
      </c>
      <c r="AC57" s="26"/>
      <c r="AD57" s="26">
        <v>520</v>
      </c>
      <c r="AE57" s="26"/>
      <c r="AF57" s="26"/>
      <c r="AG57" s="26"/>
      <c r="AH57" s="26"/>
      <c r="AI57" s="26"/>
      <c r="AJ57" s="26"/>
      <c r="AK57" s="26"/>
      <c r="AL57" s="26">
        <v>344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s="27" customFormat="1" x14ac:dyDescent="0.25">
      <c r="A58" s="26" t="s">
        <v>179</v>
      </c>
      <c r="B58" s="26" t="s">
        <v>67</v>
      </c>
      <c r="C58" s="26">
        <v>2015</v>
      </c>
      <c r="D58" s="26" t="s">
        <v>231</v>
      </c>
      <c r="E58" s="26" t="s">
        <v>232</v>
      </c>
      <c r="F58" s="26" t="s">
        <v>233</v>
      </c>
      <c r="G58" s="26" t="s">
        <v>234</v>
      </c>
      <c r="H58" s="26" t="s">
        <v>235</v>
      </c>
      <c r="I58" s="28">
        <v>8.0500000000000007</v>
      </c>
      <c r="J58" s="26" t="s">
        <v>237</v>
      </c>
      <c r="K58" s="26" t="s">
        <v>238</v>
      </c>
      <c r="L58" s="26" t="s">
        <v>239</v>
      </c>
      <c r="M58" s="26" t="s">
        <v>240</v>
      </c>
      <c r="N58" s="26"/>
      <c r="O58" s="26"/>
      <c r="P58" s="26" t="s">
        <v>241</v>
      </c>
      <c r="Q58" s="26" t="s">
        <v>242</v>
      </c>
      <c r="R58" s="26" t="s">
        <v>243</v>
      </c>
      <c r="S58" s="26"/>
      <c r="T58" s="26"/>
      <c r="U58" s="26"/>
      <c r="V58" s="26"/>
      <c r="W58" s="26"/>
      <c r="X58" s="26"/>
      <c r="Y58" s="26"/>
      <c r="Z58" s="26"/>
      <c r="AA58" s="26"/>
      <c r="AB58" s="26" t="s">
        <v>244</v>
      </c>
      <c r="AC58" s="26"/>
      <c r="AD58" s="26" t="s">
        <v>245</v>
      </c>
      <c r="AE58" s="26"/>
      <c r="AF58" s="26"/>
      <c r="AG58" s="26"/>
      <c r="AH58" s="26"/>
      <c r="AI58" s="26"/>
      <c r="AJ58" s="26"/>
      <c r="AK58" s="26"/>
      <c r="AL58" s="26" t="s">
        <v>246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s="27" customFormat="1" x14ac:dyDescent="0.25">
      <c r="A59" s="26" t="s">
        <v>180</v>
      </c>
      <c r="B59" s="26" t="s">
        <v>67</v>
      </c>
      <c r="C59" s="26">
        <v>2015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>
        <v>40</v>
      </c>
      <c r="X59" s="26"/>
      <c r="Y59" s="26"/>
      <c r="Z59" s="26"/>
      <c r="AA59" s="26"/>
      <c r="AB59" s="26"/>
      <c r="AC59" s="26">
        <v>293</v>
      </c>
      <c r="AD59" s="26"/>
      <c r="AE59" s="26"/>
      <c r="AF59" s="26"/>
      <c r="AG59" s="26"/>
      <c r="AH59" s="26"/>
      <c r="AI59" s="26"/>
      <c r="AJ59" s="26"/>
      <c r="AK59" s="26"/>
      <c r="AL59" s="26"/>
      <c r="AM59" s="26" t="s">
        <v>247</v>
      </c>
      <c r="AN59" s="26" t="s">
        <v>248</v>
      </c>
      <c r="AO59" s="26"/>
      <c r="AP59" s="26">
        <v>1180</v>
      </c>
      <c r="AQ59" s="26">
        <v>163</v>
      </c>
      <c r="AR59" s="26">
        <v>46.3</v>
      </c>
      <c r="AS59" s="26">
        <v>131</v>
      </c>
      <c r="AT59" s="26">
        <v>14.3</v>
      </c>
      <c r="AU59" s="26"/>
      <c r="AV59" s="26"/>
      <c r="AW59" s="26"/>
      <c r="AX59" s="26"/>
      <c r="AY59" s="26">
        <v>10.9</v>
      </c>
      <c r="AZ59" s="26">
        <v>1.1599999999999999</v>
      </c>
      <c r="BA59" s="26"/>
      <c r="BB59" s="26">
        <v>2.5</v>
      </c>
      <c r="BC59" s="26"/>
      <c r="BD59" s="26"/>
      <c r="BE59" s="26"/>
      <c r="BF59" s="26"/>
      <c r="BG59" s="26"/>
      <c r="BH59" s="26"/>
    </row>
    <row r="60" spans="1:60" s="27" customFormat="1" x14ac:dyDescent="0.25">
      <c r="A60" s="26" t="s">
        <v>181</v>
      </c>
      <c r="B60" s="26" t="s">
        <v>67</v>
      </c>
      <c r="C60" s="26">
        <v>2015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 t="s">
        <v>249</v>
      </c>
      <c r="X60" s="26"/>
      <c r="Y60" s="26"/>
      <c r="Z60" s="26"/>
      <c r="AA60" s="26"/>
      <c r="AB60" s="26"/>
      <c r="AC60" s="26" t="s">
        <v>250</v>
      </c>
      <c r="AD60" s="26"/>
      <c r="AE60" s="26"/>
      <c r="AF60" s="26"/>
      <c r="AG60" s="26"/>
      <c r="AH60" s="26"/>
      <c r="AI60" s="26"/>
      <c r="AJ60" s="26"/>
      <c r="AK60" s="26"/>
      <c r="AL60" s="26"/>
      <c r="AM60" s="26" t="s">
        <v>251</v>
      </c>
      <c r="AN60" s="26" t="s">
        <v>252</v>
      </c>
      <c r="AO60" s="26"/>
      <c r="AP60" s="26" t="s">
        <v>253</v>
      </c>
      <c r="AQ60" s="26" t="s">
        <v>254</v>
      </c>
      <c r="AR60" s="26" t="s">
        <v>255</v>
      </c>
      <c r="AS60" s="26" t="s">
        <v>256</v>
      </c>
      <c r="AT60" s="26" t="s">
        <v>257</v>
      </c>
      <c r="AU60" s="26"/>
      <c r="AV60" s="26"/>
      <c r="AW60" s="26"/>
      <c r="AX60" s="26"/>
      <c r="AY60" s="26" t="s">
        <v>258</v>
      </c>
      <c r="AZ60" s="26" t="s">
        <v>259</v>
      </c>
      <c r="BA60" s="26"/>
      <c r="BB60" s="26" t="s">
        <v>260</v>
      </c>
      <c r="BC60" s="26"/>
      <c r="BD60" s="26"/>
      <c r="BE60" s="26"/>
      <c r="BF60" s="26"/>
      <c r="BG60" s="26"/>
      <c r="BH60" s="26"/>
    </row>
    <row r="61" spans="1:60" s="27" customFormat="1" x14ac:dyDescent="0.25">
      <c r="A61" s="26" t="s">
        <v>182</v>
      </c>
      <c r="B61" s="26" t="s">
        <v>67</v>
      </c>
      <c r="C61" s="26">
        <v>2015</v>
      </c>
      <c r="D61" s="26">
        <v>48.24</v>
      </c>
      <c r="E61" s="26">
        <v>15.66</v>
      </c>
      <c r="F61" s="26">
        <v>11.42</v>
      </c>
      <c r="G61" s="26">
        <v>0.17299999999999999</v>
      </c>
      <c r="H61" s="26">
        <v>9.56</v>
      </c>
      <c r="I61" s="26">
        <v>13.58</v>
      </c>
      <c r="J61" s="26">
        <v>1.82</v>
      </c>
      <c r="K61" s="26">
        <v>0.02</v>
      </c>
      <c r="L61" s="26">
        <v>0.98199999999999998</v>
      </c>
      <c r="M61" s="26">
        <v>0.01</v>
      </c>
      <c r="N61" s="26"/>
      <c r="O61" s="26"/>
      <c r="P61" s="26">
        <v>43</v>
      </c>
      <c r="Q61" s="26" t="s">
        <v>156</v>
      </c>
      <c r="R61" s="26">
        <v>322</v>
      </c>
      <c r="S61" s="26">
        <v>390</v>
      </c>
      <c r="T61" s="26">
        <v>52</v>
      </c>
      <c r="U61" s="26">
        <v>170</v>
      </c>
      <c r="V61" s="26">
        <v>130</v>
      </c>
      <c r="W61" s="26">
        <v>80</v>
      </c>
      <c r="X61" s="26">
        <v>16</v>
      </c>
      <c r="Y61" s="26"/>
      <c r="Z61" s="26"/>
      <c r="AA61" s="26"/>
      <c r="AB61" s="26">
        <v>108</v>
      </c>
      <c r="AC61" s="26">
        <v>15.9</v>
      </c>
      <c r="AD61" s="26">
        <v>17</v>
      </c>
      <c r="AE61" s="26"/>
      <c r="AF61" s="26"/>
      <c r="AG61" s="26"/>
      <c r="AH61" s="26"/>
      <c r="AI61" s="26"/>
      <c r="AJ61" s="26"/>
      <c r="AK61" s="26"/>
      <c r="AL61" s="26">
        <v>9</v>
      </c>
      <c r="AM61" s="26"/>
      <c r="AN61" s="26"/>
      <c r="AO61" s="26"/>
      <c r="AP61" s="26">
        <v>2.6</v>
      </c>
      <c r="AQ61" s="26">
        <v>1.1000000000000001</v>
      </c>
      <c r="AR61" s="26">
        <v>0.52</v>
      </c>
      <c r="AS61" s="26"/>
      <c r="AT61" s="26"/>
      <c r="AU61" s="26"/>
      <c r="AV61" s="26"/>
      <c r="AW61" s="26"/>
      <c r="AX61" s="26"/>
      <c r="AY61" s="26">
        <v>1.7</v>
      </c>
      <c r="AZ61" s="26"/>
      <c r="BA61" s="26">
        <v>0.6</v>
      </c>
      <c r="BB61" s="26"/>
      <c r="BC61" s="26"/>
      <c r="BD61" s="26"/>
      <c r="BE61" s="26"/>
      <c r="BF61" s="26"/>
      <c r="BG61" s="26"/>
      <c r="BH61" s="26"/>
    </row>
    <row r="62" spans="1:60" s="27" customFormat="1" x14ac:dyDescent="0.25">
      <c r="A62" s="26" t="s">
        <v>183</v>
      </c>
      <c r="B62" s="26" t="s">
        <v>67</v>
      </c>
      <c r="C62" s="26">
        <v>2015</v>
      </c>
      <c r="D62" s="26" t="s">
        <v>261</v>
      </c>
      <c r="E62" s="26" t="s">
        <v>262</v>
      </c>
      <c r="F62" s="26" t="s">
        <v>263</v>
      </c>
      <c r="G62" s="26" t="s">
        <v>264</v>
      </c>
      <c r="H62" s="26" t="s">
        <v>265</v>
      </c>
      <c r="I62" s="26" t="s">
        <v>266</v>
      </c>
      <c r="J62" s="26" t="s">
        <v>267</v>
      </c>
      <c r="K62" s="26" t="s">
        <v>268</v>
      </c>
      <c r="L62" s="26" t="s">
        <v>269</v>
      </c>
      <c r="M62" s="26" t="s">
        <v>270</v>
      </c>
      <c r="N62" s="26"/>
      <c r="O62" s="26"/>
      <c r="P62" s="26" t="s">
        <v>271</v>
      </c>
      <c r="Q62" s="26" t="s">
        <v>272</v>
      </c>
      <c r="R62" s="26">
        <v>310</v>
      </c>
      <c r="S62" s="26" t="s">
        <v>273</v>
      </c>
      <c r="T62" s="26" t="s">
        <v>274</v>
      </c>
      <c r="U62" s="26" t="s">
        <v>275</v>
      </c>
      <c r="V62" s="26" t="s">
        <v>276</v>
      </c>
      <c r="W62" s="26" t="s">
        <v>211</v>
      </c>
      <c r="X62" s="26" t="s">
        <v>277</v>
      </c>
      <c r="Y62" s="26"/>
      <c r="Z62" s="26"/>
      <c r="AA62" s="26"/>
      <c r="AB62" s="26" t="s">
        <v>278</v>
      </c>
      <c r="AC62" s="26" t="s">
        <v>277</v>
      </c>
      <c r="AD62" s="26">
        <v>18</v>
      </c>
      <c r="AE62" s="26"/>
      <c r="AF62" s="26"/>
      <c r="AG62" s="26"/>
      <c r="AH62" s="26"/>
      <c r="AI62" s="26"/>
      <c r="AJ62" s="26"/>
      <c r="AK62" s="26"/>
      <c r="AL62" s="26" t="s">
        <v>279</v>
      </c>
      <c r="AM62" s="26"/>
      <c r="AN62" s="26"/>
      <c r="AO62" s="26"/>
      <c r="AP62" s="26" t="s">
        <v>280</v>
      </c>
      <c r="AQ62" s="26" t="s">
        <v>241</v>
      </c>
      <c r="AR62" s="26" t="s">
        <v>281</v>
      </c>
      <c r="AS62" s="26"/>
      <c r="AT62" s="26"/>
      <c r="AU62" s="26"/>
      <c r="AV62" s="26"/>
      <c r="AW62" s="26"/>
      <c r="AX62" s="26"/>
      <c r="AY62" s="26" t="s">
        <v>282</v>
      </c>
      <c r="AZ62" s="26"/>
      <c r="BA62" s="26" t="s">
        <v>283</v>
      </c>
      <c r="BB62" s="26"/>
      <c r="BC62" s="26"/>
      <c r="BD62" s="26"/>
      <c r="BE62" s="26"/>
      <c r="BF62" s="26"/>
      <c r="BG62" s="26"/>
      <c r="BH62" s="26"/>
    </row>
    <row r="63" spans="1:60" s="13" customFormat="1" x14ac:dyDescent="0.25">
      <c r="A63" s="29" t="s">
        <v>417</v>
      </c>
      <c r="B63" s="29" t="s">
        <v>67</v>
      </c>
      <c r="C63" s="29">
        <v>2016</v>
      </c>
      <c r="D63" s="29">
        <v>49.44</v>
      </c>
      <c r="E63" s="29">
        <v>20.239999999999998</v>
      </c>
      <c r="F63" s="29">
        <v>6.16</v>
      </c>
      <c r="G63" s="29">
        <v>0.107</v>
      </c>
      <c r="H63" s="29">
        <v>0.49</v>
      </c>
      <c r="I63" s="29">
        <v>8.11</v>
      </c>
      <c r="J63" s="29">
        <v>6.78</v>
      </c>
      <c r="K63" s="29">
        <v>1.55</v>
      </c>
      <c r="L63" s="29">
        <v>0.27700000000000002</v>
      </c>
      <c r="M63" s="29">
        <v>0.13</v>
      </c>
      <c r="N63" s="29"/>
      <c r="O63" s="29"/>
      <c r="P63" s="29">
        <v>1</v>
      </c>
      <c r="Q63" s="29">
        <v>3</v>
      </c>
      <c r="R63" s="29">
        <v>11</v>
      </c>
      <c r="S63" s="29"/>
      <c r="T63" s="29"/>
      <c r="U63" s="29"/>
      <c r="V63" s="29"/>
      <c r="W63" s="29"/>
      <c r="X63" s="29"/>
      <c r="Y63" s="29"/>
      <c r="Z63" s="29"/>
      <c r="AA63" s="29"/>
      <c r="AB63" s="29">
        <v>1172</v>
      </c>
      <c r="AC63" s="29"/>
      <c r="AD63" s="29">
        <v>549</v>
      </c>
      <c r="AE63" s="29"/>
      <c r="AF63" s="29"/>
      <c r="AG63" s="29"/>
      <c r="AH63" s="29"/>
      <c r="AI63" s="29"/>
      <c r="AJ63" s="29"/>
      <c r="AK63" s="29"/>
      <c r="AL63" s="29">
        <v>323</v>
      </c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</row>
    <row r="64" spans="1:60" s="13" customFormat="1" x14ac:dyDescent="0.25">
      <c r="A64" s="29" t="s">
        <v>418</v>
      </c>
      <c r="B64" s="29" t="s">
        <v>67</v>
      </c>
      <c r="C64" s="29">
        <v>2016</v>
      </c>
      <c r="D64" s="29" t="s">
        <v>231</v>
      </c>
      <c r="E64" s="29" t="s">
        <v>232</v>
      </c>
      <c r="F64" s="29" t="s">
        <v>233</v>
      </c>
      <c r="G64" s="29" t="s">
        <v>234</v>
      </c>
      <c r="H64" s="29" t="s">
        <v>235</v>
      </c>
      <c r="I64" s="29" t="s">
        <v>236</v>
      </c>
      <c r="J64" s="29" t="s">
        <v>237</v>
      </c>
      <c r="K64" s="29" t="s">
        <v>238</v>
      </c>
      <c r="L64" s="29" t="s">
        <v>239</v>
      </c>
      <c r="M64" s="29" t="s">
        <v>240</v>
      </c>
      <c r="N64" s="29"/>
      <c r="O64" s="29"/>
      <c r="P64" s="29" t="s">
        <v>241</v>
      </c>
      <c r="Q64" s="29" t="s">
        <v>242</v>
      </c>
      <c r="R64" s="29" t="s">
        <v>243</v>
      </c>
      <c r="S64" s="29"/>
      <c r="T64" s="29"/>
      <c r="U64" s="29"/>
      <c r="V64" s="29"/>
      <c r="W64" s="29"/>
      <c r="X64" s="29"/>
      <c r="Y64" s="29"/>
      <c r="Z64" s="29"/>
      <c r="AA64" s="29"/>
      <c r="AB64" s="29" t="s">
        <v>244</v>
      </c>
      <c r="AC64" s="29"/>
      <c r="AD64" s="29" t="s">
        <v>245</v>
      </c>
      <c r="AE64" s="29"/>
      <c r="AF64" s="29"/>
      <c r="AG64" s="29"/>
      <c r="AH64" s="29"/>
      <c r="AI64" s="29"/>
      <c r="AJ64" s="29"/>
      <c r="AK64" s="29"/>
      <c r="AL64" s="29" t="s">
        <v>246</v>
      </c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</row>
    <row r="65" spans="1:60" s="13" customFormat="1" x14ac:dyDescent="0.25">
      <c r="A65" s="29" t="s">
        <v>419</v>
      </c>
      <c r="B65" s="29" t="s">
        <v>67</v>
      </c>
      <c r="C65" s="29">
        <v>2016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>
        <v>60</v>
      </c>
      <c r="W65" s="29">
        <v>40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 t="s">
        <v>247</v>
      </c>
      <c r="AN65" s="29" t="s">
        <v>248</v>
      </c>
      <c r="AO65" s="29"/>
      <c r="AP65" s="29">
        <v>1180</v>
      </c>
      <c r="AQ65" s="29">
        <v>166</v>
      </c>
      <c r="AR65" s="29">
        <v>46</v>
      </c>
      <c r="AS65" s="29">
        <v>130</v>
      </c>
      <c r="AT65" s="29">
        <v>14.3</v>
      </c>
      <c r="AU65" s="29"/>
      <c r="AV65" s="29"/>
      <c r="AW65" s="29"/>
      <c r="AX65" s="29"/>
      <c r="AY65" s="29">
        <v>10.5</v>
      </c>
      <c r="AZ65" s="29">
        <v>1.06</v>
      </c>
      <c r="BA65" s="29"/>
      <c r="BB65" s="29"/>
      <c r="BC65" s="29"/>
      <c r="BD65" s="29"/>
      <c r="BE65" s="29"/>
      <c r="BF65" s="29"/>
      <c r="BG65" s="29">
        <v>22.3</v>
      </c>
      <c r="BH65" s="29">
        <v>4</v>
      </c>
    </row>
    <row r="66" spans="1:60" s="13" customFormat="1" x14ac:dyDescent="0.25">
      <c r="A66" s="29" t="s">
        <v>420</v>
      </c>
      <c r="B66" s="29" t="s">
        <v>67</v>
      </c>
      <c r="C66" s="29">
        <v>2016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 t="s">
        <v>437</v>
      </c>
      <c r="W66" s="29" t="s">
        <v>249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 t="s">
        <v>251</v>
      </c>
      <c r="AN66" s="29" t="s">
        <v>252</v>
      </c>
      <c r="AO66" s="29"/>
      <c r="AP66" s="29" t="s">
        <v>253</v>
      </c>
      <c r="AQ66" s="29" t="s">
        <v>254</v>
      </c>
      <c r="AR66" s="29" t="s">
        <v>255</v>
      </c>
      <c r="AS66" s="29" t="s">
        <v>256</v>
      </c>
      <c r="AT66" s="29" t="s">
        <v>257</v>
      </c>
      <c r="AU66" s="29"/>
      <c r="AV66" s="29"/>
      <c r="AW66" s="29"/>
      <c r="AX66" s="29"/>
      <c r="AY66" s="29" t="s">
        <v>258</v>
      </c>
      <c r="AZ66" s="29" t="s">
        <v>259</v>
      </c>
      <c r="BA66" s="29"/>
      <c r="BB66" s="29"/>
      <c r="BC66" s="29"/>
      <c r="BD66" s="29"/>
      <c r="BE66" s="29"/>
      <c r="BF66" s="29"/>
      <c r="BG66" s="29" t="s">
        <v>438</v>
      </c>
      <c r="BH66" s="29" t="s">
        <v>439</v>
      </c>
    </row>
    <row r="67" spans="1:60" s="13" customFormat="1" x14ac:dyDescent="0.25">
      <c r="A67" s="29" t="s">
        <v>421</v>
      </c>
      <c r="B67" s="29" t="s">
        <v>67</v>
      </c>
      <c r="C67" s="29">
        <v>2016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>
        <v>49</v>
      </c>
      <c r="U67" s="29"/>
      <c r="V67" s="29">
        <v>120</v>
      </c>
      <c r="W67" s="29">
        <v>70</v>
      </c>
      <c r="X67" s="29">
        <v>16</v>
      </c>
      <c r="Y67" s="29"/>
      <c r="Z67" s="29"/>
      <c r="AA67" s="29"/>
      <c r="AB67" s="29"/>
      <c r="AC67" s="29">
        <v>16.100000000000001</v>
      </c>
      <c r="AD67" s="29"/>
      <c r="AE67" s="29"/>
      <c r="AF67" s="29"/>
      <c r="AG67" s="29"/>
      <c r="AH67" s="29"/>
      <c r="AI67" s="29"/>
      <c r="AJ67" s="29">
        <v>0.6</v>
      </c>
      <c r="AK67" s="29"/>
      <c r="AL67" s="29"/>
      <c r="AM67" s="29">
        <v>0.66</v>
      </c>
      <c r="AN67" s="29"/>
      <c r="AO67" s="29"/>
      <c r="AP67" s="29">
        <v>2.5</v>
      </c>
      <c r="AQ67" s="29"/>
      <c r="AR67" s="29">
        <v>0.56000000000000005</v>
      </c>
      <c r="AS67" s="29">
        <v>2.1</v>
      </c>
      <c r="AT67" s="29"/>
      <c r="AU67" s="29">
        <v>4</v>
      </c>
      <c r="AV67" s="29"/>
      <c r="AW67" s="29"/>
      <c r="AX67" s="29"/>
      <c r="AY67" s="29">
        <v>1.8</v>
      </c>
      <c r="AZ67" s="29">
        <v>0.28000000000000003</v>
      </c>
      <c r="BA67" s="29"/>
      <c r="BB67" s="29"/>
      <c r="BC67" s="29"/>
      <c r="BD67" s="29"/>
      <c r="BE67" s="29"/>
      <c r="BF67" s="29"/>
      <c r="BG67" s="29"/>
      <c r="BH67" s="29"/>
    </row>
    <row r="68" spans="1:60" s="13" customFormat="1" x14ac:dyDescent="0.25">
      <c r="A68" s="29" t="s">
        <v>422</v>
      </c>
      <c r="B68" s="29" t="s">
        <v>67</v>
      </c>
      <c r="C68" s="29">
        <v>2016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 t="s">
        <v>274</v>
      </c>
      <c r="U68" s="29"/>
      <c r="V68" s="29" t="s">
        <v>276</v>
      </c>
      <c r="W68" s="29" t="s">
        <v>211</v>
      </c>
      <c r="X68" s="29" t="s">
        <v>277</v>
      </c>
      <c r="Y68" s="29"/>
      <c r="Z68" s="29"/>
      <c r="AA68" s="29"/>
      <c r="AB68" s="29"/>
      <c r="AC68" s="29" t="s">
        <v>277</v>
      </c>
      <c r="AD68" s="29"/>
      <c r="AE68" s="29"/>
      <c r="AF68" s="29"/>
      <c r="AG68" s="29"/>
      <c r="AH68" s="29"/>
      <c r="AI68" s="29"/>
      <c r="AJ68" s="29" t="s">
        <v>272</v>
      </c>
      <c r="AK68" s="29"/>
      <c r="AL68" s="29"/>
      <c r="AM68" s="29" t="s">
        <v>440</v>
      </c>
      <c r="AN68" s="29"/>
      <c r="AO68" s="29"/>
      <c r="AP68" s="29" t="s">
        <v>280</v>
      </c>
      <c r="AQ68" s="29"/>
      <c r="AR68" s="29" t="s">
        <v>281</v>
      </c>
      <c r="AS68" s="29" t="s">
        <v>218</v>
      </c>
      <c r="AT68" s="29"/>
      <c r="AU68" s="29" t="s">
        <v>441</v>
      </c>
      <c r="AV68" s="29"/>
      <c r="AW68" s="29"/>
      <c r="AX68" s="29"/>
      <c r="AY68" s="29" t="s">
        <v>282</v>
      </c>
      <c r="AZ68" s="29" t="s">
        <v>442</v>
      </c>
      <c r="BA68" s="29"/>
      <c r="BB68" s="29"/>
      <c r="BC68" s="29"/>
      <c r="BD68" s="29"/>
      <c r="BE68" s="29"/>
      <c r="BF68" s="29"/>
      <c r="BG68" s="29"/>
      <c r="BH68" s="29"/>
    </row>
    <row r="71" spans="1:60" x14ac:dyDescent="0.25">
      <c r="A71" t="s">
        <v>146</v>
      </c>
      <c r="B71" t="s">
        <v>120</v>
      </c>
      <c r="C71" t="s">
        <v>121</v>
      </c>
      <c r="D71" t="s">
        <v>147</v>
      </c>
      <c r="E71" t="s">
        <v>127</v>
      </c>
      <c r="F71" t="s">
        <v>71</v>
      </c>
      <c r="G71" t="s">
        <v>122</v>
      </c>
      <c r="H71" t="s">
        <v>123</v>
      </c>
      <c r="I71" t="s">
        <v>124</v>
      </c>
      <c r="J71" t="s">
        <v>125</v>
      </c>
      <c r="K71" t="s">
        <v>126</v>
      </c>
      <c r="L71" t="s">
        <v>128</v>
      </c>
      <c r="M71" t="s">
        <v>129</v>
      </c>
      <c r="N71" t="s">
        <v>107</v>
      </c>
      <c r="O71" t="s">
        <v>148</v>
      </c>
      <c r="P71" t="s">
        <v>78</v>
      </c>
      <c r="Q71" t="s">
        <v>93</v>
      </c>
      <c r="R71" t="s">
        <v>80</v>
      </c>
      <c r="S71" t="s">
        <v>111</v>
      </c>
      <c r="T71" t="s">
        <v>84</v>
      </c>
      <c r="U71" t="s">
        <v>149</v>
      </c>
      <c r="V71" t="s">
        <v>74</v>
      </c>
      <c r="W71" t="s">
        <v>96</v>
      </c>
      <c r="X71" t="s">
        <v>100</v>
      </c>
      <c r="Y71" t="s">
        <v>109</v>
      </c>
      <c r="Z71" t="s">
        <v>112</v>
      </c>
      <c r="AA71" t="s">
        <v>91</v>
      </c>
      <c r="AB71" t="s">
        <v>90</v>
      </c>
      <c r="AC71" t="s">
        <v>73</v>
      </c>
      <c r="AD71" t="s">
        <v>150</v>
      </c>
      <c r="AE71" t="s">
        <v>99</v>
      </c>
      <c r="AF71" t="s">
        <v>97</v>
      </c>
      <c r="AG71" t="s">
        <v>79</v>
      </c>
      <c r="AH71" t="s">
        <v>75</v>
      </c>
      <c r="AI71" t="s">
        <v>88</v>
      </c>
      <c r="AJ71" t="s">
        <v>77</v>
      </c>
      <c r="AK71" t="s">
        <v>95</v>
      </c>
      <c r="AL71" t="s">
        <v>92</v>
      </c>
      <c r="AM71" t="s">
        <v>98</v>
      </c>
      <c r="AN71" t="s">
        <v>83</v>
      </c>
      <c r="AO71" t="s">
        <v>85</v>
      </c>
      <c r="AP71" t="s">
        <v>102</v>
      </c>
      <c r="AQ71" t="s">
        <v>81</v>
      </c>
      <c r="AR71" t="s">
        <v>87</v>
      </c>
      <c r="AS71" t="s">
        <v>82</v>
      </c>
      <c r="AT71" t="s">
        <v>105</v>
      </c>
      <c r="AU71" t="s">
        <v>110</v>
      </c>
      <c r="AV71" t="s">
        <v>89</v>
      </c>
      <c r="AW71" t="s">
        <v>86</v>
      </c>
      <c r="AX71" t="s">
        <v>101</v>
      </c>
      <c r="AY71" t="s">
        <v>108</v>
      </c>
      <c r="AZ71" t="s">
        <v>104</v>
      </c>
      <c r="BA71" t="s">
        <v>94</v>
      </c>
      <c r="BB71" t="s">
        <v>76</v>
      </c>
      <c r="BC71" t="s">
        <v>103</v>
      </c>
      <c r="BD71" t="s">
        <v>106</v>
      </c>
    </row>
    <row r="72" spans="1:60" x14ac:dyDescent="0.25">
      <c r="A72" t="s">
        <v>151</v>
      </c>
      <c r="B72" t="s">
        <v>113</v>
      </c>
      <c r="C72" t="s">
        <v>113</v>
      </c>
      <c r="D72" t="s">
        <v>113</v>
      </c>
      <c r="E72" t="s">
        <v>113</v>
      </c>
      <c r="F72" t="s">
        <v>113</v>
      </c>
      <c r="G72" t="s">
        <v>113</v>
      </c>
      <c r="H72" t="s">
        <v>113</v>
      </c>
      <c r="I72" t="s">
        <v>113</v>
      </c>
      <c r="J72" t="s">
        <v>113</v>
      </c>
      <c r="K72" t="s">
        <v>113</v>
      </c>
      <c r="L72" t="s">
        <v>114</v>
      </c>
      <c r="M72" t="s">
        <v>114</v>
      </c>
      <c r="N72" t="s">
        <v>114</v>
      </c>
      <c r="O72" t="s">
        <v>114</v>
      </c>
      <c r="P72" t="s">
        <v>114</v>
      </c>
      <c r="Q72" t="s">
        <v>114</v>
      </c>
      <c r="R72" t="s">
        <v>114</v>
      </c>
      <c r="S72" t="s">
        <v>114</v>
      </c>
      <c r="T72" t="s">
        <v>114</v>
      </c>
      <c r="U72" t="s">
        <v>114</v>
      </c>
      <c r="V72" t="s">
        <v>114</v>
      </c>
      <c r="W72" t="s">
        <v>114</v>
      </c>
      <c r="X72" t="s">
        <v>114</v>
      </c>
      <c r="Y72" t="s">
        <v>114</v>
      </c>
      <c r="Z72" t="s">
        <v>114</v>
      </c>
      <c r="AA72" t="s">
        <v>114</v>
      </c>
      <c r="AB72" t="s">
        <v>114</v>
      </c>
      <c r="AC72" t="s">
        <v>114</v>
      </c>
      <c r="AD72" t="s">
        <v>114</v>
      </c>
      <c r="AE72" t="s">
        <v>114</v>
      </c>
      <c r="AF72" t="s">
        <v>114</v>
      </c>
      <c r="AG72" t="s">
        <v>114</v>
      </c>
      <c r="AH72" t="s">
        <v>114</v>
      </c>
      <c r="AI72" t="s">
        <v>114</v>
      </c>
      <c r="AJ72" t="s">
        <v>114</v>
      </c>
      <c r="AK72" t="s">
        <v>114</v>
      </c>
      <c r="AL72" t="s">
        <v>114</v>
      </c>
      <c r="AM72" t="s">
        <v>114</v>
      </c>
      <c r="AN72" t="s">
        <v>114</v>
      </c>
      <c r="AO72" t="s">
        <v>114</v>
      </c>
      <c r="AP72" t="s">
        <v>114</v>
      </c>
      <c r="AQ72" t="s">
        <v>114</v>
      </c>
      <c r="AR72" t="s">
        <v>114</v>
      </c>
      <c r="AS72" t="s">
        <v>114</v>
      </c>
      <c r="AT72" t="s">
        <v>114</v>
      </c>
      <c r="AU72" t="s">
        <v>114</v>
      </c>
      <c r="AV72" t="s">
        <v>114</v>
      </c>
      <c r="AW72" t="s">
        <v>114</v>
      </c>
      <c r="AX72" t="s">
        <v>114</v>
      </c>
      <c r="AY72" t="s">
        <v>114</v>
      </c>
      <c r="AZ72" t="s">
        <v>114</v>
      </c>
      <c r="BA72" t="s">
        <v>114</v>
      </c>
      <c r="BB72" t="s">
        <v>114</v>
      </c>
      <c r="BC72" t="s">
        <v>114</v>
      </c>
      <c r="BD72" t="s">
        <v>114</v>
      </c>
    </row>
    <row r="73" spans="1:60" x14ac:dyDescent="0.25">
      <c r="A73" t="s">
        <v>152</v>
      </c>
      <c r="B73">
        <v>0.01</v>
      </c>
      <c r="C73">
        <v>0.01</v>
      </c>
      <c r="D73">
        <v>0.01</v>
      </c>
      <c r="E73">
        <v>1E-3</v>
      </c>
      <c r="F73">
        <v>0.01</v>
      </c>
      <c r="G73">
        <v>0.01</v>
      </c>
      <c r="H73">
        <v>0.01</v>
      </c>
      <c r="I73">
        <v>0.01</v>
      </c>
      <c r="J73">
        <v>1E-3</v>
      </c>
      <c r="K73">
        <v>0.01</v>
      </c>
      <c r="L73">
        <v>1</v>
      </c>
      <c r="M73">
        <v>1</v>
      </c>
      <c r="N73">
        <v>5</v>
      </c>
      <c r="O73">
        <v>20</v>
      </c>
      <c r="P73">
        <v>1</v>
      </c>
      <c r="Q73">
        <v>20</v>
      </c>
      <c r="R73">
        <v>10</v>
      </c>
      <c r="S73">
        <v>30</v>
      </c>
      <c r="T73">
        <v>1</v>
      </c>
      <c r="U73">
        <v>0.5</v>
      </c>
      <c r="V73">
        <v>5</v>
      </c>
      <c r="W73">
        <v>1</v>
      </c>
      <c r="X73">
        <v>2</v>
      </c>
      <c r="Y73">
        <v>0.5</v>
      </c>
      <c r="Z73">
        <v>1</v>
      </c>
      <c r="AA73">
        <v>0.2</v>
      </c>
      <c r="AB73">
        <v>2</v>
      </c>
      <c r="AC73">
        <v>0.5</v>
      </c>
      <c r="AD73">
        <v>0.1</v>
      </c>
      <c r="AE73">
        <v>1</v>
      </c>
      <c r="AF73">
        <v>0.2</v>
      </c>
      <c r="AG73">
        <v>0.1</v>
      </c>
      <c r="AH73">
        <v>2</v>
      </c>
      <c r="AI73">
        <v>0.05</v>
      </c>
      <c r="AJ73">
        <v>0.05</v>
      </c>
      <c r="AK73">
        <v>0.01</v>
      </c>
      <c r="AL73">
        <v>0.05</v>
      </c>
      <c r="AM73">
        <v>0.01</v>
      </c>
      <c r="AN73">
        <v>5.0000000000000001E-3</v>
      </c>
      <c r="AO73">
        <v>0.01</v>
      </c>
      <c r="AP73">
        <v>0.01</v>
      </c>
      <c r="AQ73">
        <v>0.01</v>
      </c>
      <c r="AR73">
        <v>0.01</v>
      </c>
      <c r="AS73">
        <v>0.01</v>
      </c>
      <c r="AT73">
        <v>5.0000000000000001E-3</v>
      </c>
      <c r="AU73">
        <v>0.01</v>
      </c>
      <c r="AV73">
        <v>2E-3</v>
      </c>
      <c r="AW73">
        <v>0.1</v>
      </c>
      <c r="AX73">
        <v>0.01</v>
      </c>
      <c r="AY73">
        <v>0.5</v>
      </c>
      <c r="AZ73">
        <v>0.05</v>
      </c>
      <c r="BA73">
        <v>5</v>
      </c>
      <c r="BB73">
        <v>0.1</v>
      </c>
      <c r="BC73">
        <v>0.05</v>
      </c>
      <c r="BD73">
        <v>0.01</v>
      </c>
    </row>
    <row r="74" spans="1:60" x14ac:dyDescent="0.25">
      <c r="A74" t="s">
        <v>153</v>
      </c>
      <c r="B74" t="s">
        <v>154</v>
      </c>
      <c r="C74" t="s">
        <v>154</v>
      </c>
      <c r="D74" t="s">
        <v>154</v>
      </c>
      <c r="E74" t="s">
        <v>154</v>
      </c>
      <c r="F74" t="s">
        <v>154</v>
      </c>
      <c r="G74" t="s">
        <v>154</v>
      </c>
      <c r="H74" t="s">
        <v>154</v>
      </c>
      <c r="I74" t="s">
        <v>154</v>
      </c>
      <c r="J74" t="s">
        <v>154</v>
      </c>
      <c r="K74" t="s">
        <v>154</v>
      </c>
      <c r="L74" t="s">
        <v>154</v>
      </c>
      <c r="M74" t="s">
        <v>154</v>
      </c>
      <c r="N74" t="s">
        <v>154</v>
      </c>
      <c r="O74" t="s">
        <v>155</v>
      </c>
      <c r="P74" t="s">
        <v>155</v>
      </c>
      <c r="Q74" t="s">
        <v>155</v>
      </c>
      <c r="R74" t="s">
        <v>155</v>
      </c>
      <c r="S74" t="s">
        <v>155</v>
      </c>
      <c r="T74" t="s">
        <v>155</v>
      </c>
      <c r="U74" t="s">
        <v>155</v>
      </c>
      <c r="V74" t="s">
        <v>155</v>
      </c>
      <c r="W74" t="s">
        <v>155</v>
      </c>
      <c r="X74" t="s">
        <v>154</v>
      </c>
      <c r="Y74" t="s">
        <v>155</v>
      </c>
      <c r="Z74" t="s">
        <v>154</v>
      </c>
      <c r="AA74" t="s">
        <v>155</v>
      </c>
      <c r="AB74" t="s">
        <v>155</v>
      </c>
      <c r="AC74" t="s">
        <v>155</v>
      </c>
      <c r="AD74" t="s">
        <v>155</v>
      </c>
      <c r="AE74" t="s">
        <v>155</v>
      </c>
      <c r="AF74" t="s">
        <v>155</v>
      </c>
      <c r="AG74" t="s">
        <v>155</v>
      </c>
      <c r="AH74" t="s">
        <v>154</v>
      </c>
      <c r="AI74" t="s">
        <v>155</v>
      </c>
      <c r="AJ74" t="s">
        <v>155</v>
      </c>
      <c r="AK74" t="s">
        <v>155</v>
      </c>
      <c r="AL74" t="s">
        <v>155</v>
      </c>
      <c r="AM74" t="s">
        <v>155</v>
      </c>
      <c r="AN74" t="s">
        <v>155</v>
      </c>
      <c r="AO74" t="s">
        <v>155</v>
      </c>
      <c r="AP74" t="s">
        <v>155</v>
      </c>
      <c r="AQ74" t="s">
        <v>155</v>
      </c>
      <c r="AR74" t="s">
        <v>155</v>
      </c>
      <c r="AS74" t="s">
        <v>155</v>
      </c>
      <c r="AT74" t="s">
        <v>155</v>
      </c>
      <c r="AU74" t="s">
        <v>155</v>
      </c>
      <c r="AV74" t="s">
        <v>155</v>
      </c>
      <c r="AW74" t="s">
        <v>155</v>
      </c>
      <c r="AX74" t="s">
        <v>155</v>
      </c>
      <c r="AY74" t="s">
        <v>155</v>
      </c>
      <c r="AZ74" t="s">
        <v>155</v>
      </c>
      <c r="BA74" t="s">
        <v>155</v>
      </c>
      <c r="BB74" t="s">
        <v>155</v>
      </c>
      <c r="BC74" t="s">
        <v>155</v>
      </c>
      <c r="BD74" t="s">
        <v>155</v>
      </c>
    </row>
    <row r="75" spans="1:60" x14ac:dyDescent="0.25">
      <c r="A75" t="s">
        <v>403</v>
      </c>
      <c r="B75">
        <v>11.21</v>
      </c>
      <c r="C75">
        <v>1.88</v>
      </c>
      <c r="D75">
        <v>0.75</v>
      </c>
      <c r="E75">
        <v>0.02</v>
      </c>
      <c r="F75">
        <v>0.34</v>
      </c>
      <c r="G75">
        <v>42.41</v>
      </c>
      <c r="H75">
        <v>0.87</v>
      </c>
      <c r="I75">
        <v>0.55000000000000004</v>
      </c>
      <c r="J75">
        <v>0.11</v>
      </c>
      <c r="K75">
        <v>30.18</v>
      </c>
      <c r="N75">
        <v>1569</v>
      </c>
    </row>
    <row r="76" spans="1:60" x14ac:dyDescent="0.25">
      <c r="A76" t="s">
        <v>404</v>
      </c>
      <c r="B76">
        <v>11.2</v>
      </c>
      <c r="C76">
        <v>1.8</v>
      </c>
      <c r="D76">
        <v>0.79</v>
      </c>
      <c r="E76">
        <v>1.1599999999999999E-2</v>
      </c>
      <c r="F76">
        <v>0.33</v>
      </c>
      <c r="G76">
        <v>43.6</v>
      </c>
      <c r="H76">
        <v>0.86</v>
      </c>
      <c r="I76">
        <v>0.51</v>
      </c>
      <c r="J76">
        <v>0.11</v>
      </c>
      <c r="K76">
        <v>30.2</v>
      </c>
      <c r="N76">
        <v>1740</v>
      </c>
    </row>
    <row r="77" spans="1:60" x14ac:dyDescent="0.25">
      <c r="A77" t="s">
        <v>405</v>
      </c>
      <c r="B77">
        <v>47.54</v>
      </c>
      <c r="C77">
        <v>18.190000000000001</v>
      </c>
      <c r="D77">
        <v>9.83</v>
      </c>
      <c r="E77">
        <v>0.14000000000000001</v>
      </c>
      <c r="F77">
        <v>10.01</v>
      </c>
      <c r="G77">
        <v>11.49</v>
      </c>
      <c r="H77">
        <v>1.9</v>
      </c>
      <c r="I77">
        <v>0.22</v>
      </c>
      <c r="J77">
        <v>0.49</v>
      </c>
      <c r="K77">
        <v>0.08</v>
      </c>
      <c r="L77">
        <v>31</v>
      </c>
      <c r="N77">
        <v>144</v>
      </c>
      <c r="O77">
        <v>270</v>
      </c>
      <c r="P77">
        <v>57</v>
      </c>
      <c r="Q77">
        <v>260</v>
      </c>
      <c r="R77">
        <v>100</v>
      </c>
      <c r="S77">
        <v>70</v>
      </c>
      <c r="T77">
        <v>14</v>
      </c>
      <c r="X77">
        <v>143</v>
      </c>
      <c r="Y77">
        <v>17.8</v>
      </c>
      <c r="Z77">
        <v>32</v>
      </c>
      <c r="AH77">
        <v>108</v>
      </c>
      <c r="AI77">
        <v>3.8</v>
      </c>
      <c r="AL77">
        <v>5.6</v>
      </c>
      <c r="AN77">
        <v>0.62</v>
      </c>
      <c r="AU77">
        <v>2.1</v>
      </c>
      <c r="BA77">
        <v>6</v>
      </c>
    </row>
    <row r="78" spans="1:60" x14ac:dyDescent="0.25">
      <c r="A78" t="s">
        <v>406</v>
      </c>
      <c r="B78">
        <v>47.15</v>
      </c>
      <c r="C78">
        <v>18.34</v>
      </c>
      <c r="D78">
        <v>9.9700000000000006</v>
      </c>
      <c r="E78">
        <v>0.15</v>
      </c>
      <c r="F78">
        <v>10.130000000000001</v>
      </c>
      <c r="G78">
        <v>11.49</v>
      </c>
      <c r="H78">
        <v>1.89</v>
      </c>
      <c r="I78">
        <v>0.23400000000000001</v>
      </c>
      <c r="J78">
        <v>0.48</v>
      </c>
      <c r="K78">
        <v>7.0000000000000007E-2</v>
      </c>
      <c r="L78">
        <v>31</v>
      </c>
      <c r="N78">
        <v>148</v>
      </c>
      <c r="O78">
        <v>270</v>
      </c>
      <c r="P78">
        <v>57</v>
      </c>
      <c r="Q78">
        <v>247</v>
      </c>
      <c r="R78">
        <v>100</v>
      </c>
      <c r="S78">
        <v>70</v>
      </c>
      <c r="T78">
        <v>15</v>
      </c>
      <c r="X78">
        <v>144</v>
      </c>
      <c r="Y78">
        <v>18</v>
      </c>
      <c r="Z78">
        <v>38</v>
      </c>
      <c r="AH78">
        <v>118</v>
      </c>
      <c r="AI78">
        <v>3.6</v>
      </c>
      <c r="AL78">
        <v>5.2</v>
      </c>
      <c r="AN78">
        <v>0.59</v>
      </c>
      <c r="AU78">
        <v>2</v>
      </c>
      <c r="BA78">
        <v>6.3</v>
      </c>
    </row>
    <row r="79" spans="1:60" x14ac:dyDescent="0.25">
      <c r="A79" t="s">
        <v>409</v>
      </c>
      <c r="O79">
        <v>80</v>
      </c>
      <c r="P79">
        <v>30</v>
      </c>
      <c r="Q79">
        <v>50</v>
      </c>
      <c r="R79">
        <v>30</v>
      </c>
      <c r="S79">
        <v>150</v>
      </c>
      <c r="V79">
        <v>26</v>
      </c>
      <c r="W79">
        <v>81</v>
      </c>
      <c r="Y79">
        <v>29.9</v>
      </c>
      <c r="AB79" t="s">
        <v>159</v>
      </c>
      <c r="AC79">
        <v>2.7</v>
      </c>
      <c r="AE79">
        <v>2</v>
      </c>
      <c r="AF79">
        <v>1.1000000000000001</v>
      </c>
      <c r="AG79">
        <v>2.1</v>
      </c>
      <c r="AI79">
        <v>54.9</v>
      </c>
      <c r="AJ79">
        <v>93.1</v>
      </c>
      <c r="AL79">
        <v>48.1</v>
      </c>
      <c r="AM79">
        <v>7.9</v>
      </c>
      <c r="AN79">
        <v>1.59</v>
      </c>
      <c r="AP79">
        <v>0.9</v>
      </c>
      <c r="AQ79">
        <v>5.2</v>
      </c>
      <c r="AU79">
        <v>2.8</v>
      </c>
      <c r="AV79">
        <v>0.42</v>
      </c>
      <c r="AW79">
        <v>4.5</v>
      </c>
      <c r="AX79">
        <v>0.69</v>
      </c>
      <c r="BC79">
        <v>11.5</v>
      </c>
      <c r="BD79">
        <v>4.9000000000000004</v>
      </c>
    </row>
    <row r="80" spans="1:60" x14ac:dyDescent="0.25">
      <c r="A80" t="s">
        <v>410</v>
      </c>
      <c r="O80">
        <v>87</v>
      </c>
      <c r="P80">
        <v>30</v>
      </c>
      <c r="Q80">
        <v>47</v>
      </c>
      <c r="R80">
        <v>35</v>
      </c>
      <c r="S80">
        <v>152</v>
      </c>
      <c r="V80">
        <v>27</v>
      </c>
      <c r="W80">
        <v>78</v>
      </c>
      <c r="Y80">
        <v>30</v>
      </c>
      <c r="AB80">
        <v>2</v>
      </c>
      <c r="AC80">
        <v>2.7</v>
      </c>
      <c r="AE80">
        <v>3</v>
      </c>
      <c r="AF80">
        <v>1.3</v>
      </c>
      <c r="AG80">
        <v>2.2999999999999998</v>
      </c>
      <c r="AI80">
        <v>52</v>
      </c>
      <c r="AJ80">
        <v>90</v>
      </c>
      <c r="AL80">
        <v>44</v>
      </c>
      <c r="AM80">
        <v>8</v>
      </c>
      <c r="AN80">
        <v>1.5</v>
      </c>
      <c r="AP80">
        <v>1</v>
      </c>
      <c r="AQ80">
        <v>4.9000000000000004</v>
      </c>
      <c r="AU80">
        <v>2.7</v>
      </c>
      <c r="AV80">
        <v>0.4</v>
      </c>
      <c r="AW80">
        <v>4.8</v>
      </c>
      <c r="AX80">
        <v>0.7</v>
      </c>
      <c r="BC80">
        <v>11.4</v>
      </c>
      <c r="BD80">
        <v>4.5999999999999996</v>
      </c>
    </row>
    <row r="81" spans="1:56" x14ac:dyDescent="0.25">
      <c r="A81" t="s">
        <v>411</v>
      </c>
      <c r="O81">
        <v>260</v>
      </c>
      <c r="Q81">
        <v>100</v>
      </c>
      <c r="R81">
        <v>330</v>
      </c>
      <c r="S81">
        <v>150</v>
      </c>
      <c r="W81">
        <v>21</v>
      </c>
      <c r="Y81">
        <v>34.9</v>
      </c>
      <c r="AI81">
        <v>17.5</v>
      </c>
      <c r="AJ81">
        <v>40.9</v>
      </c>
      <c r="AL81">
        <v>24.8</v>
      </c>
      <c r="AN81">
        <v>2.1</v>
      </c>
      <c r="AU81">
        <v>3.4</v>
      </c>
      <c r="BC81">
        <v>2.6</v>
      </c>
    </row>
    <row r="82" spans="1:56" x14ac:dyDescent="0.25">
      <c r="A82" t="s">
        <v>412</v>
      </c>
      <c r="O82">
        <v>251</v>
      </c>
      <c r="Q82">
        <v>92</v>
      </c>
      <c r="R82">
        <v>323</v>
      </c>
      <c r="S82">
        <v>155</v>
      </c>
      <c r="W82">
        <v>23</v>
      </c>
      <c r="Y82">
        <v>36</v>
      </c>
      <c r="AI82">
        <v>17</v>
      </c>
      <c r="AJ82">
        <v>41</v>
      </c>
      <c r="AL82">
        <v>23</v>
      </c>
      <c r="AN82">
        <v>2.1</v>
      </c>
      <c r="AU82">
        <v>3.4</v>
      </c>
      <c r="BC82">
        <v>2.7</v>
      </c>
    </row>
    <row r="83" spans="1:56" x14ac:dyDescent="0.25">
      <c r="A83" t="s">
        <v>413</v>
      </c>
      <c r="B83">
        <v>53.46</v>
      </c>
      <c r="C83">
        <v>15.55</v>
      </c>
      <c r="D83">
        <v>10.74</v>
      </c>
      <c r="E83">
        <v>0.16</v>
      </c>
      <c r="F83">
        <v>6.22</v>
      </c>
      <c r="G83">
        <v>11.09</v>
      </c>
      <c r="H83">
        <v>2.23</v>
      </c>
      <c r="I83">
        <v>0.62</v>
      </c>
      <c r="J83">
        <v>1.08</v>
      </c>
      <c r="K83">
        <v>0.13</v>
      </c>
      <c r="L83">
        <v>36</v>
      </c>
      <c r="M83" t="s">
        <v>156</v>
      </c>
      <c r="N83">
        <v>260</v>
      </c>
      <c r="O83">
        <v>90</v>
      </c>
      <c r="P83">
        <v>43</v>
      </c>
      <c r="Q83">
        <v>70</v>
      </c>
      <c r="R83">
        <v>110</v>
      </c>
      <c r="S83">
        <v>80</v>
      </c>
      <c r="T83">
        <v>17</v>
      </c>
      <c r="U83">
        <v>1.4</v>
      </c>
      <c r="V83" t="s">
        <v>157</v>
      </c>
      <c r="W83">
        <v>20</v>
      </c>
      <c r="X83">
        <v>194</v>
      </c>
      <c r="Y83">
        <v>21</v>
      </c>
      <c r="Z83">
        <v>80</v>
      </c>
      <c r="AA83">
        <v>7.7</v>
      </c>
      <c r="AB83" t="s">
        <v>159</v>
      </c>
      <c r="AF83">
        <v>0.8</v>
      </c>
      <c r="AG83">
        <v>0.9</v>
      </c>
      <c r="AH83">
        <v>175</v>
      </c>
      <c r="AI83">
        <v>11</v>
      </c>
      <c r="AJ83">
        <v>24</v>
      </c>
      <c r="AL83">
        <v>13.3</v>
      </c>
      <c r="AM83">
        <v>3.4</v>
      </c>
      <c r="AN83">
        <v>1.1000000000000001</v>
      </c>
      <c r="AP83">
        <v>0.62</v>
      </c>
      <c r="AR83">
        <v>0.78</v>
      </c>
      <c r="AS83">
        <v>2.2999999999999998</v>
      </c>
      <c r="AT83">
        <v>0.35</v>
      </c>
      <c r="AU83">
        <v>2.1</v>
      </c>
      <c r="AV83">
        <v>0.33</v>
      </c>
      <c r="AW83">
        <v>2.4</v>
      </c>
      <c r="AY83" t="s">
        <v>160</v>
      </c>
      <c r="AZ83">
        <v>0.13</v>
      </c>
      <c r="BB83" t="s">
        <v>161</v>
      </c>
      <c r="BC83">
        <v>2.2999999999999998</v>
      </c>
      <c r="BD83">
        <v>0.48</v>
      </c>
    </row>
    <row r="84" spans="1:56" x14ac:dyDescent="0.25">
      <c r="A84" t="s">
        <v>414</v>
      </c>
      <c r="B84">
        <v>52.4</v>
      </c>
      <c r="C84">
        <v>15.4</v>
      </c>
      <c r="D84">
        <v>10.7</v>
      </c>
      <c r="E84">
        <v>0.16300000000000001</v>
      </c>
      <c r="F84">
        <v>6.37</v>
      </c>
      <c r="G84">
        <v>10.9</v>
      </c>
      <c r="H84">
        <v>2.14</v>
      </c>
      <c r="I84">
        <v>0.626</v>
      </c>
      <c r="J84">
        <v>1.06</v>
      </c>
      <c r="K84">
        <v>0.14000000000000001</v>
      </c>
      <c r="L84">
        <v>36</v>
      </c>
      <c r="M84">
        <v>1.3</v>
      </c>
      <c r="N84">
        <v>262</v>
      </c>
      <c r="O84">
        <v>92</v>
      </c>
      <c r="P84">
        <v>43</v>
      </c>
      <c r="Q84">
        <v>70</v>
      </c>
      <c r="R84">
        <v>110</v>
      </c>
      <c r="S84">
        <v>80</v>
      </c>
      <c r="T84">
        <v>17</v>
      </c>
      <c r="U84">
        <v>1</v>
      </c>
      <c r="V84">
        <v>1.2</v>
      </c>
      <c r="W84">
        <v>21</v>
      </c>
      <c r="X84">
        <v>190</v>
      </c>
      <c r="Y84">
        <v>24</v>
      </c>
      <c r="Z84">
        <v>94</v>
      </c>
      <c r="AA84">
        <v>7.9</v>
      </c>
      <c r="AB84">
        <v>0.6</v>
      </c>
      <c r="AF84">
        <v>0.79</v>
      </c>
      <c r="AG84">
        <v>0.99</v>
      </c>
      <c r="AH84">
        <v>182</v>
      </c>
      <c r="AI84">
        <v>10</v>
      </c>
      <c r="AJ84">
        <v>23</v>
      </c>
      <c r="AL84">
        <v>13</v>
      </c>
      <c r="AM84">
        <v>3.3</v>
      </c>
      <c r="AN84">
        <v>1</v>
      </c>
      <c r="AP84">
        <v>0.63</v>
      </c>
      <c r="AR84">
        <v>0.76</v>
      </c>
      <c r="AS84">
        <v>2.5</v>
      </c>
      <c r="AT84">
        <v>0.38</v>
      </c>
      <c r="AU84">
        <v>2.1</v>
      </c>
      <c r="AV84">
        <v>0.33</v>
      </c>
      <c r="AW84">
        <v>2.6</v>
      </c>
      <c r="AY84">
        <v>0.3</v>
      </c>
      <c r="AZ84">
        <v>0.2</v>
      </c>
      <c r="BB84">
        <v>0.03</v>
      </c>
      <c r="BC84">
        <v>2.4</v>
      </c>
      <c r="BD84">
        <v>0.53</v>
      </c>
    </row>
    <row r="85" spans="1:56" x14ac:dyDescent="0.25">
      <c r="A85" t="s">
        <v>417</v>
      </c>
      <c r="B85">
        <v>51.07</v>
      </c>
      <c r="C85">
        <v>20.41</v>
      </c>
      <c r="D85">
        <v>6.17</v>
      </c>
      <c r="E85">
        <v>0.11</v>
      </c>
      <c r="F85">
        <v>0.5</v>
      </c>
      <c r="G85">
        <v>8.1999999999999993</v>
      </c>
      <c r="H85">
        <v>6.93</v>
      </c>
      <c r="I85">
        <v>1.67</v>
      </c>
      <c r="J85">
        <v>0.28999999999999998</v>
      </c>
      <c r="K85">
        <v>0.12</v>
      </c>
      <c r="L85">
        <v>1</v>
      </c>
      <c r="M85">
        <v>3</v>
      </c>
      <c r="N85">
        <v>6</v>
      </c>
      <c r="X85">
        <v>1203</v>
      </c>
      <c r="Z85">
        <v>534</v>
      </c>
      <c r="AH85">
        <v>356</v>
      </c>
    </row>
    <row r="86" spans="1:56" x14ac:dyDescent="0.25">
      <c r="A86" t="s">
        <v>418</v>
      </c>
      <c r="B86">
        <v>49.9</v>
      </c>
      <c r="C86">
        <v>20.69</v>
      </c>
      <c r="D86">
        <v>6.21</v>
      </c>
      <c r="E86">
        <v>0.108</v>
      </c>
      <c r="F86">
        <v>0.54</v>
      </c>
      <c r="G86">
        <v>8.0500000000000007</v>
      </c>
      <c r="H86">
        <v>7.1</v>
      </c>
      <c r="I86">
        <v>1.66</v>
      </c>
      <c r="J86">
        <v>0.28699999999999998</v>
      </c>
      <c r="K86">
        <v>0.13100000000000001</v>
      </c>
      <c r="L86">
        <v>1.1000000000000001</v>
      </c>
      <c r="M86">
        <v>2.6</v>
      </c>
      <c r="N86">
        <v>8</v>
      </c>
      <c r="X86">
        <v>1191</v>
      </c>
      <c r="Z86">
        <v>517</v>
      </c>
      <c r="AH86">
        <v>340</v>
      </c>
    </row>
    <row r="87" spans="1:56" x14ac:dyDescent="0.25">
      <c r="A87" t="s">
        <v>419</v>
      </c>
      <c r="R87">
        <v>50</v>
      </c>
      <c r="S87">
        <v>40</v>
      </c>
      <c r="Y87">
        <v>282</v>
      </c>
      <c r="AI87" t="s">
        <v>247</v>
      </c>
      <c r="AJ87" t="s">
        <v>248</v>
      </c>
      <c r="AL87">
        <v>1180</v>
      </c>
      <c r="AM87">
        <v>171</v>
      </c>
      <c r="AN87">
        <v>47.9</v>
      </c>
      <c r="AO87">
        <v>126</v>
      </c>
      <c r="AP87">
        <v>14</v>
      </c>
      <c r="AU87">
        <v>10.7</v>
      </c>
      <c r="AV87">
        <v>1.1399999999999999</v>
      </c>
      <c r="AW87">
        <v>1.2</v>
      </c>
      <c r="AX87">
        <v>2.46</v>
      </c>
      <c r="BC87">
        <v>21</v>
      </c>
      <c r="BD87">
        <v>4.3</v>
      </c>
    </row>
    <row r="88" spans="1:56" x14ac:dyDescent="0.25">
      <c r="A88" t="s">
        <v>420</v>
      </c>
      <c r="R88">
        <v>54</v>
      </c>
      <c r="S88">
        <v>38</v>
      </c>
      <c r="Y88">
        <v>272</v>
      </c>
      <c r="AI88">
        <v>2176</v>
      </c>
      <c r="AJ88">
        <v>3326</v>
      </c>
      <c r="AL88">
        <v>1087</v>
      </c>
      <c r="AM88">
        <v>162</v>
      </c>
      <c r="AN88">
        <v>46.7</v>
      </c>
      <c r="AO88">
        <v>124</v>
      </c>
      <c r="AP88">
        <v>13.9</v>
      </c>
      <c r="AU88">
        <v>11.4</v>
      </c>
      <c r="AV88">
        <v>1.08</v>
      </c>
      <c r="AW88">
        <v>1.1299999999999999</v>
      </c>
      <c r="AX88">
        <v>2.65</v>
      </c>
      <c r="BC88">
        <v>21.8</v>
      </c>
      <c r="BD88">
        <v>4.4000000000000004</v>
      </c>
    </row>
    <row r="89" spans="1:56" x14ac:dyDescent="0.25">
      <c r="A89" t="s">
        <v>421</v>
      </c>
      <c r="B89">
        <v>48.68</v>
      </c>
      <c r="C89">
        <v>15.86</v>
      </c>
      <c r="D89">
        <v>11.63</v>
      </c>
      <c r="E89">
        <v>0.17</v>
      </c>
      <c r="F89">
        <v>9.51</v>
      </c>
      <c r="G89">
        <v>13.71</v>
      </c>
      <c r="H89">
        <v>1.83</v>
      </c>
      <c r="I89">
        <v>0.02</v>
      </c>
      <c r="J89">
        <v>0.99</v>
      </c>
      <c r="K89">
        <v>0.02</v>
      </c>
      <c r="L89">
        <v>44</v>
      </c>
      <c r="M89" t="s">
        <v>156</v>
      </c>
      <c r="N89">
        <v>321</v>
      </c>
      <c r="O89">
        <v>380</v>
      </c>
      <c r="P89">
        <v>52</v>
      </c>
      <c r="Q89">
        <v>180</v>
      </c>
      <c r="R89">
        <v>130</v>
      </c>
      <c r="S89">
        <v>70</v>
      </c>
      <c r="T89">
        <v>16</v>
      </c>
      <c r="X89">
        <v>109</v>
      </c>
      <c r="Y89">
        <v>16.600000000000001</v>
      </c>
      <c r="Z89">
        <v>14</v>
      </c>
      <c r="AH89">
        <v>11</v>
      </c>
      <c r="AI89">
        <v>0.61</v>
      </c>
      <c r="AJ89">
        <v>2</v>
      </c>
      <c r="AL89">
        <v>2.6</v>
      </c>
      <c r="AM89">
        <v>1.2</v>
      </c>
      <c r="AN89">
        <v>0.6</v>
      </c>
      <c r="AU89">
        <v>1.8</v>
      </c>
      <c r="AW89">
        <v>0.5</v>
      </c>
      <c r="BA89" t="s">
        <v>157</v>
      </c>
    </row>
    <row r="90" spans="1:56" x14ac:dyDescent="0.25">
      <c r="A90" t="s">
        <v>422</v>
      </c>
      <c r="B90">
        <v>47.96</v>
      </c>
      <c r="C90">
        <v>15.5</v>
      </c>
      <c r="D90">
        <v>11.3</v>
      </c>
      <c r="E90">
        <v>0.17499999999999999</v>
      </c>
      <c r="F90">
        <v>9.6999999999999993</v>
      </c>
      <c r="G90">
        <v>13.3</v>
      </c>
      <c r="H90">
        <v>1.82</v>
      </c>
      <c r="I90">
        <v>0.03</v>
      </c>
      <c r="J90">
        <v>0.96</v>
      </c>
      <c r="K90">
        <v>2.1000000000000001E-2</v>
      </c>
      <c r="L90">
        <v>44</v>
      </c>
      <c r="M90">
        <v>0.57999999999999996</v>
      </c>
      <c r="N90">
        <v>310</v>
      </c>
      <c r="O90">
        <v>370</v>
      </c>
      <c r="P90">
        <v>52</v>
      </c>
      <c r="Q90">
        <v>170</v>
      </c>
      <c r="R90">
        <v>125</v>
      </c>
      <c r="S90">
        <v>70</v>
      </c>
      <c r="T90">
        <v>16</v>
      </c>
      <c r="X90">
        <v>110</v>
      </c>
      <c r="Y90">
        <v>16</v>
      </c>
      <c r="Z90">
        <v>18</v>
      </c>
      <c r="AH90">
        <v>6</v>
      </c>
      <c r="AI90">
        <v>0.63</v>
      </c>
      <c r="AJ90">
        <v>1.9</v>
      </c>
      <c r="AL90">
        <v>2.5</v>
      </c>
      <c r="AM90">
        <v>1.1000000000000001</v>
      </c>
      <c r="AN90">
        <v>0.55000000000000004</v>
      </c>
      <c r="AU90">
        <v>1.7</v>
      </c>
      <c r="AW90">
        <v>0.6</v>
      </c>
      <c r="BA90">
        <v>3</v>
      </c>
    </row>
    <row r="91" spans="1:56" x14ac:dyDescent="0.25">
      <c r="A91" t="s">
        <v>423</v>
      </c>
      <c r="Y91">
        <v>968</v>
      </c>
      <c r="AI91" t="s">
        <v>247</v>
      </c>
      <c r="AJ91">
        <v>184</v>
      </c>
      <c r="AL91">
        <v>1600</v>
      </c>
      <c r="AO91">
        <v>232</v>
      </c>
      <c r="AP91">
        <v>31.4</v>
      </c>
      <c r="AQ91">
        <v>184</v>
      </c>
      <c r="AR91">
        <v>34.799999999999997</v>
      </c>
      <c r="AS91">
        <v>96.7</v>
      </c>
      <c r="AT91">
        <v>13.2</v>
      </c>
      <c r="AU91">
        <v>83.8</v>
      </c>
      <c r="AV91">
        <v>12</v>
      </c>
      <c r="BC91">
        <v>24.4</v>
      </c>
    </row>
    <row r="92" spans="1:56" x14ac:dyDescent="0.25">
      <c r="A92" t="s">
        <v>424</v>
      </c>
      <c r="Y92">
        <v>976</v>
      </c>
      <c r="AI92">
        <v>2360</v>
      </c>
      <c r="AJ92">
        <v>190</v>
      </c>
      <c r="AL92">
        <v>1600</v>
      </c>
      <c r="AO92">
        <v>225</v>
      </c>
      <c r="AP92">
        <v>34.6</v>
      </c>
      <c r="AQ92">
        <v>183</v>
      </c>
      <c r="AR92">
        <v>36</v>
      </c>
      <c r="AS92">
        <v>96.2</v>
      </c>
      <c r="AT92">
        <v>15.1</v>
      </c>
      <c r="AU92">
        <v>87.79</v>
      </c>
      <c r="AV92">
        <v>11.96</v>
      </c>
      <c r="BC92">
        <v>23.6</v>
      </c>
    </row>
    <row r="93" spans="1:56" x14ac:dyDescent="0.25">
      <c r="A93" t="s">
        <v>425</v>
      </c>
      <c r="O93">
        <v>30</v>
      </c>
      <c r="P93">
        <v>4</v>
      </c>
      <c r="Q93" t="s">
        <v>162</v>
      </c>
      <c r="R93">
        <v>950</v>
      </c>
      <c r="S93">
        <v>100</v>
      </c>
      <c r="T93">
        <v>15</v>
      </c>
      <c r="U93">
        <v>10.3</v>
      </c>
      <c r="V93">
        <v>71</v>
      </c>
      <c r="W93">
        <v>503</v>
      </c>
      <c r="Y93">
        <v>135</v>
      </c>
      <c r="AC93">
        <v>1.9</v>
      </c>
      <c r="AD93">
        <v>1</v>
      </c>
      <c r="AE93" t="s">
        <v>295</v>
      </c>
      <c r="AF93">
        <v>3</v>
      </c>
      <c r="AG93">
        <v>39.4</v>
      </c>
      <c r="AI93">
        <v>24.4</v>
      </c>
      <c r="AJ93">
        <v>60.5</v>
      </c>
      <c r="AK93">
        <v>8.1</v>
      </c>
      <c r="AL93">
        <v>32.1</v>
      </c>
      <c r="AM93">
        <v>12.4</v>
      </c>
      <c r="AN93">
        <v>0.15</v>
      </c>
      <c r="AO93">
        <v>15.3</v>
      </c>
      <c r="AP93">
        <v>3.2</v>
      </c>
      <c r="AQ93">
        <v>20.9</v>
      </c>
      <c r="AR93">
        <v>4.0999999999999996</v>
      </c>
      <c r="AS93">
        <v>13.1</v>
      </c>
      <c r="AT93">
        <v>2.2000000000000002</v>
      </c>
      <c r="AU93">
        <v>15.6</v>
      </c>
      <c r="AV93">
        <v>2.2599999999999998</v>
      </c>
      <c r="AY93">
        <v>2150</v>
      </c>
      <c r="AZ93">
        <v>1.64</v>
      </c>
      <c r="BC93">
        <v>29.4</v>
      </c>
    </row>
    <row r="94" spans="1:56" x14ac:dyDescent="0.25">
      <c r="A94" t="s">
        <v>426</v>
      </c>
      <c r="O94">
        <v>30</v>
      </c>
      <c r="P94">
        <v>3.7</v>
      </c>
      <c r="Q94">
        <v>2.8</v>
      </c>
      <c r="R94">
        <v>960</v>
      </c>
      <c r="S94">
        <v>100</v>
      </c>
      <c r="T94">
        <v>16.5</v>
      </c>
      <c r="U94">
        <v>11.2</v>
      </c>
      <c r="V94">
        <v>69.900000000000006</v>
      </c>
      <c r="W94">
        <v>500</v>
      </c>
      <c r="Y94">
        <v>128</v>
      </c>
      <c r="AC94">
        <v>1.8</v>
      </c>
      <c r="AD94">
        <v>1.3</v>
      </c>
      <c r="AE94">
        <v>1700</v>
      </c>
      <c r="AF94">
        <v>3.1</v>
      </c>
      <c r="AG94">
        <v>41</v>
      </c>
      <c r="AI94">
        <v>23.7</v>
      </c>
      <c r="AJ94">
        <v>60.3</v>
      </c>
      <c r="AK94">
        <v>7.9</v>
      </c>
      <c r="AL94">
        <v>32.9</v>
      </c>
      <c r="AM94">
        <v>12.5</v>
      </c>
      <c r="AN94">
        <v>0.16</v>
      </c>
      <c r="AO94">
        <v>14.8</v>
      </c>
      <c r="AP94">
        <v>3.3</v>
      </c>
      <c r="AQ94">
        <v>20.7</v>
      </c>
      <c r="AR94">
        <v>4.5</v>
      </c>
      <c r="AS94">
        <v>13.4</v>
      </c>
      <c r="AT94">
        <v>2.2000000000000002</v>
      </c>
      <c r="AU94">
        <v>14.9</v>
      </c>
      <c r="AV94">
        <v>2.4</v>
      </c>
      <c r="AY94">
        <v>2200</v>
      </c>
      <c r="AZ94">
        <v>1.8</v>
      </c>
      <c r="BC94">
        <v>28.3</v>
      </c>
    </row>
    <row r="95" spans="1:56" x14ac:dyDescent="0.25">
      <c r="A95" t="s">
        <v>427</v>
      </c>
      <c r="P95">
        <v>17</v>
      </c>
      <c r="R95">
        <v>150</v>
      </c>
      <c r="Y95">
        <v>136</v>
      </c>
      <c r="AB95">
        <v>24</v>
      </c>
      <c r="AI95">
        <v>270</v>
      </c>
      <c r="AJ95">
        <v>488</v>
      </c>
      <c r="AK95">
        <v>47.8</v>
      </c>
      <c r="AL95">
        <v>154</v>
      </c>
      <c r="AM95">
        <v>24.8</v>
      </c>
      <c r="AN95">
        <v>3.8</v>
      </c>
      <c r="AO95">
        <v>21.7</v>
      </c>
      <c r="AP95">
        <v>3.59</v>
      </c>
      <c r="AQ95">
        <v>23.3</v>
      </c>
      <c r="AR95">
        <v>4.82</v>
      </c>
      <c r="AS95">
        <v>14.9</v>
      </c>
      <c r="AT95">
        <v>2.2599999999999998</v>
      </c>
      <c r="AU95">
        <v>15.1</v>
      </c>
      <c r="AV95">
        <v>2.2200000000000002</v>
      </c>
      <c r="BC95">
        <v>53.7</v>
      </c>
      <c r="BD95">
        <v>145</v>
      </c>
    </row>
    <row r="96" spans="1:56" x14ac:dyDescent="0.25">
      <c r="A96" t="s">
        <v>428</v>
      </c>
      <c r="P96">
        <v>18.100000000000001</v>
      </c>
      <c r="R96">
        <v>169</v>
      </c>
      <c r="Y96">
        <v>142</v>
      </c>
      <c r="AB96">
        <v>24.1</v>
      </c>
      <c r="AI96">
        <v>260</v>
      </c>
      <c r="AJ96">
        <v>463</v>
      </c>
      <c r="AK96">
        <v>47.1</v>
      </c>
      <c r="AL96">
        <v>152</v>
      </c>
      <c r="AM96">
        <v>23.6</v>
      </c>
      <c r="AN96">
        <v>3.71</v>
      </c>
      <c r="AO96">
        <v>23.6</v>
      </c>
      <c r="AP96">
        <v>3.8</v>
      </c>
      <c r="AQ96">
        <v>23.2</v>
      </c>
      <c r="AR96">
        <v>4.8099999999999996</v>
      </c>
      <c r="AS96">
        <v>14.9</v>
      </c>
      <c r="AT96">
        <v>2.31</v>
      </c>
      <c r="AU96">
        <v>14.9</v>
      </c>
      <c r="AV96">
        <v>2.2599999999999998</v>
      </c>
      <c r="BC96">
        <v>51.6</v>
      </c>
      <c r="BD96">
        <v>135</v>
      </c>
    </row>
    <row r="97" spans="1:56" x14ac:dyDescent="0.25">
      <c r="A97" t="s">
        <v>429</v>
      </c>
      <c r="P97">
        <v>45</v>
      </c>
      <c r="R97">
        <v>470</v>
      </c>
      <c r="Y97">
        <v>171</v>
      </c>
      <c r="AB97">
        <v>20</v>
      </c>
      <c r="AI97">
        <v>839</v>
      </c>
      <c r="AJ97">
        <v>1440</v>
      </c>
      <c r="AK97">
        <v>134</v>
      </c>
      <c r="AL97">
        <v>403</v>
      </c>
      <c r="AM97">
        <v>50.9</v>
      </c>
      <c r="AN97">
        <v>8.4700000000000006</v>
      </c>
      <c r="AO97">
        <v>44.4</v>
      </c>
      <c r="AP97">
        <v>6.08</v>
      </c>
      <c r="AQ97">
        <v>32.700000000000003</v>
      </c>
      <c r="AR97">
        <v>6.43</v>
      </c>
      <c r="AS97">
        <v>19.5</v>
      </c>
      <c r="AT97">
        <v>2.8</v>
      </c>
      <c r="AU97">
        <v>17.899999999999999</v>
      </c>
      <c r="AV97">
        <v>2.54</v>
      </c>
      <c r="BC97">
        <v>37.5</v>
      </c>
      <c r="BD97">
        <v>442</v>
      </c>
    </row>
    <row r="98" spans="1:56" x14ac:dyDescent="0.25">
      <c r="A98" t="s">
        <v>430</v>
      </c>
      <c r="P98">
        <v>48.8</v>
      </c>
      <c r="R98">
        <v>430</v>
      </c>
      <c r="Y98">
        <v>183</v>
      </c>
      <c r="AB98">
        <v>21.9</v>
      </c>
      <c r="AI98">
        <v>816</v>
      </c>
      <c r="AJ98">
        <v>1396</v>
      </c>
      <c r="AK98">
        <v>134</v>
      </c>
      <c r="AL98">
        <v>403</v>
      </c>
      <c r="AM98">
        <v>48.8</v>
      </c>
      <c r="AN98">
        <v>8.06</v>
      </c>
      <c r="AO98">
        <v>43.4</v>
      </c>
      <c r="AP98">
        <v>5.92</v>
      </c>
      <c r="AQ98">
        <v>33.299999999999997</v>
      </c>
      <c r="AR98">
        <v>6.46</v>
      </c>
      <c r="AS98">
        <v>19.5</v>
      </c>
      <c r="AT98">
        <v>2.9</v>
      </c>
      <c r="AU98">
        <v>17.5</v>
      </c>
      <c r="AV98">
        <v>2.66</v>
      </c>
      <c r="BC98">
        <v>36.6</v>
      </c>
      <c r="BD98">
        <v>422</v>
      </c>
    </row>
    <row r="99" spans="1:56" x14ac:dyDescent="0.25">
      <c r="A99" t="s">
        <v>431</v>
      </c>
      <c r="P99">
        <v>47</v>
      </c>
      <c r="R99">
        <v>430</v>
      </c>
      <c r="Y99">
        <v>188</v>
      </c>
      <c r="AB99">
        <v>22</v>
      </c>
      <c r="AI99">
        <v>863</v>
      </c>
      <c r="AJ99">
        <v>1380</v>
      </c>
      <c r="AK99">
        <v>135</v>
      </c>
      <c r="AL99">
        <v>410</v>
      </c>
      <c r="AN99">
        <v>8.0500000000000007</v>
      </c>
      <c r="AP99">
        <v>5.38</v>
      </c>
      <c r="AQ99">
        <v>34.1</v>
      </c>
      <c r="AR99">
        <v>6.62</v>
      </c>
      <c r="AS99">
        <v>20.100000000000001</v>
      </c>
      <c r="AT99">
        <v>2.69</v>
      </c>
      <c r="AU99">
        <v>19.2</v>
      </c>
      <c r="AV99">
        <v>2.82</v>
      </c>
      <c r="BC99">
        <v>38.799999999999997</v>
      </c>
      <c r="BD99">
        <v>419</v>
      </c>
    </row>
    <row r="100" spans="1:56" x14ac:dyDescent="0.25">
      <c r="A100" t="s">
        <v>432</v>
      </c>
      <c r="P100">
        <v>47</v>
      </c>
      <c r="R100">
        <v>420</v>
      </c>
      <c r="Y100">
        <v>178</v>
      </c>
      <c r="AB100">
        <v>21</v>
      </c>
      <c r="AI100">
        <v>789</v>
      </c>
      <c r="AJ100">
        <v>1331</v>
      </c>
      <c r="AK100">
        <v>127</v>
      </c>
      <c r="AL100">
        <v>378</v>
      </c>
      <c r="AN100">
        <v>7.77</v>
      </c>
      <c r="AP100">
        <v>5.37</v>
      </c>
      <c r="AQ100">
        <v>32.1</v>
      </c>
      <c r="AR100">
        <v>6.34</v>
      </c>
      <c r="AS100">
        <v>18.7</v>
      </c>
      <c r="AT100">
        <v>2.66</v>
      </c>
      <c r="AU100">
        <v>17.600000000000001</v>
      </c>
      <c r="AV100">
        <v>2.58</v>
      </c>
      <c r="BC100">
        <v>37.1</v>
      </c>
      <c r="BD100">
        <v>396</v>
      </c>
    </row>
    <row r="101" spans="1:56" x14ac:dyDescent="0.25">
      <c r="A101" t="s">
        <v>433</v>
      </c>
      <c r="Q101" t="s">
        <v>162</v>
      </c>
      <c r="R101" t="s">
        <v>163</v>
      </c>
      <c r="S101">
        <v>30</v>
      </c>
      <c r="T101">
        <v>18</v>
      </c>
      <c r="U101">
        <v>1.7</v>
      </c>
      <c r="V101">
        <v>16</v>
      </c>
      <c r="W101">
        <v>279</v>
      </c>
      <c r="Y101">
        <v>44.2</v>
      </c>
      <c r="AA101">
        <v>16</v>
      </c>
      <c r="AD101" t="s">
        <v>161</v>
      </c>
      <c r="AE101">
        <v>3</v>
      </c>
      <c r="AG101">
        <v>21</v>
      </c>
      <c r="AI101">
        <v>20.7</v>
      </c>
      <c r="AJ101">
        <v>49.2</v>
      </c>
      <c r="AK101">
        <v>6.1</v>
      </c>
      <c r="AL101">
        <v>24.4</v>
      </c>
      <c r="AM101">
        <v>6</v>
      </c>
      <c r="AN101">
        <v>0.28999999999999998</v>
      </c>
      <c r="AO101">
        <v>4.8</v>
      </c>
      <c r="AP101">
        <v>1</v>
      </c>
      <c r="AQ101">
        <v>5.52</v>
      </c>
      <c r="AR101">
        <v>1.18</v>
      </c>
      <c r="AS101">
        <v>3.84</v>
      </c>
      <c r="AT101">
        <v>0.65</v>
      </c>
      <c r="AU101">
        <v>4.76</v>
      </c>
      <c r="AV101">
        <v>0.71</v>
      </c>
      <c r="AW101">
        <v>4.3</v>
      </c>
      <c r="AX101">
        <v>2.0299999999999998</v>
      </c>
      <c r="AY101">
        <v>1.6</v>
      </c>
      <c r="BA101">
        <v>20</v>
      </c>
      <c r="BB101">
        <v>0.5</v>
      </c>
      <c r="BC101">
        <v>28.6</v>
      </c>
      <c r="BD101">
        <v>8.6</v>
      </c>
    </row>
    <row r="102" spans="1:56" x14ac:dyDescent="0.25">
      <c r="A102" t="s">
        <v>434</v>
      </c>
      <c r="Q102">
        <v>1.67</v>
      </c>
      <c r="R102">
        <v>2.68</v>
      </c>
      <c r="S102">
        <v>30.6</v>
      </c>
      <c r="T102">
        <v>16.100000000000001</v>
      </c>
      <c r="U102">
        <v>1.88</v>
      </c>
      <c r="V102">
        <v>16.3</v>
      </c>
      <c r="W102">
        <v>257</v>
      </c>
      <c r="Y102">
        <v>45.1</v>
      </c>
      <c r="AA102">
        <v>15.2</v>
      </c>
      <c r="AD102">
        <v>2.8000000000000001E-2</v>
      </c>
      <c r="AE102">
        <v>2.86</v>
      </c>
      <c r="AG102">
        <v>20.8</v>
      </c>
      <c r="AI102">
        <v>19.7</v>
      </c>
      <c r="AJ102">
        <v>47.2</v>
      </c>
      <c r="AK102">
        <v>5.58</v>
      </c>
      <c r="AL102">
        <v>23.3</v>
      </c>
      <c r="AM102">
        <v>6.03</v>
      </c>
      <c r="AN102">
        <v>0.3</v>
      </c>
      <c r="AO102">
        <v>5.0599999999999996</v>
      </c>
      <c r="AP102">
        <v>1.01</v>
      </c>
      <c r="AQ102">
        <v>5.69</v>
      </c>
      <c r="AR102">
        <v>1.1100000000000001</v>
      </c>
      <c r="AS102">
        <v>3.61</v>
      </c>
      <c r="AT102">
        <v>0.67</v>
      </c>
      <c r="AU102">
        <v>4.55</v>
      </c>
      <c r="AV102">
        <v>0.71</v>
      </c>
      <c r="AW102">
        <v>4.51</v>
      </c>
      <c r="AX102">
        <v>1.86</v>
      </c>
      <c r="AY102">
        <v>1.59</v>
      </c>
      <c r="BA102">
        <v>19.3</v>
      </c>
      <c r="BB102">
        <v>0.56000000000000005</v>
      </c>
      <c r="BC102">
        <v>26.7</v>
      </c>
      <c r="BD102">
        <v>8.8800000000000008</v>
      </c>
    </row>
    <row r="103" spans="1:56" x14ac:dyDescent="0.25">
      <c r="A103" t="s">
        <v>447</v>
      </c>
      <c r="B103">
        <v>0.01</v>
      </c>
      <c r="C103" t="s">
        <v>448</v>
      </c>
      <c r="D103" t="s">
        <v>448</v>
      </c>
      <c r="E103">
        <v>1E-3</v>
      </c>
      <c r="F103" t="s">
        <v>448</v>
      </c>
      <c r="G103" t="s">
        <v>448</v>
      </c>
      <c r="H103" t="s">
        <v>448</v>
      </c>
      <c r="I103" t="s">
        <v>448</v>
      </c>
      <c r="J103" t="s">
        <v>449</v>
      </c>
      <c r="K103" t="s">
        <v>448</v>
      </c>
      <c r="L103" t="s">
        <v>156</v>
      </c>
      <c r="M103" t="s">
        <v>156</v>
      </c>
      <c r="N103" t="s">
        <v>157</v>
      </c>
      <c r="O103" t="s">
        <v>162</v>
      </c>
      <c r="P103" t="s">
        <v>156</v>
      </c>
      <c r="Q103" t="s">
        <v>162</v>
      </c>
      <c r="R103" t="s">
        <v>163</v>
      </c>
      <c r="S103" t="s">
        <v>450</v>
      </c>
      <c r="T103" t="s">
        <v>156</v>
      </c>
      <c r="U103" t="s">
        <v>160</v>
      </c>
      <c r="V103" t="s">
        <v>157</v>
      </c>
      <c r="W103" t="s">
        <v>156</v>
      </c>
      <c r="X103" t="s">
        <v>159</v>
      </c>
      <c r="Y103" t="s">
        <v>160</v>
      </c>
      <c r="Z103">
        <v>2</v>
      </c>
      <c r="AA103" t="s">
        <v>158</v>
      </c>
      <c r="AB103" t="s">
        <v>159</v>
      </c>
      <c r="AC103" t="s">
        <v>160</v>
      </c>
      <c r="AD103" t="s">
        <v>161</v>
      </c>
      <c r="AE103" t="s">
        <v>156</v>
      </c>
      <c r="AF103" t="s">
        <v>158</v>
      </c>
      <c r="AG103" t="s">
        <v>161</v>
      </c>
      <c r="AH103">
        <v>2</v>
      </c>
      <c r="AI103" t="s">
        <v>451</v>
      </c>
      <c r="AJ103" t="s">
        <v>451</v>
      </c>
      <c r="AK103" t="s">
        <v>448</v>
      </c>
      <c r="AL103" t="s">
        <v>451</v>
      </c>
      <c r="AM103" t="s">
        <v>448</v>
      </c>
      <c r="AN103" t="s">
        <v>452</v>
      </c>
      <c r="AO103" t="s">
        <v>448</v>
      </c>
      <c r="AP103" t="s">
        <v>448</v>
      </c>
      <c r="AQ103" t="s">
        <v>448</v>
      </c>
      <c r="AR103" t="s">
        <v>448</v>
      </c>
      <c r="AS103" t="s">
        <v>448</v>
      </c>
      <c r="AT103" t="s">
        <v>452</v>
      </c>
      <c r="AU103" t="s">
        <v>448</v>
      </c>
      <c r="AV103" t="s">
        <v>453</v>
      </c>
      <c r="AW103" t="s">
        <v>161</v>
      </c>
      <c r="AX103" t="s">
        <v>448</v>
      </c>
      <c r="AY103" t="s">
        <v>160</v>
      </c>
      <c r="AZ103" t="s">
        <v>451</v>
      </c>
      <c r="BA103" t="s">
        <v>157</v>
      </c>
      <c r="BB103" t="s">
        <v>161</v>
      </c>
      <c r="BC103" t="s">
        <v>451</v>
      </c>
      <c r="BD103" t="s"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Standards</vt:lpstr>
      <vt:lpstr>Duplicates</vt:lpstr>
      <vt:lpstr>Duplicates data</vt:lpstr>
      <vt:lpstr>Lab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ebordet</dc:creator>
  <cp:lastModifiedBy>Esther.Bordet</cp:lastModifiedBy>
  <dcterms:created xsi:type="dcterms:W3CDTF">2013-08-15T17:23:19Z</dcterms:created>
  <dcterms:modified xsi:type="dcterms:W3CDTF">2018-12-22T00:41:03Z</dcterms:modified>
</cp:coreProperties>
</file>