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144" windowHeight="7020" activeTab="3"/>
  </bookViews>
  <sheets>
    <sheet name="ExDeep" sheetId="1" r:id="rId1"/>
    <sheet name="shgt" sheetId="2" r:id="rId2"/>
    <sheet name="shgt1" sheetId="3" r:id="rId3"/>
    <sheet name="shortgt" sheetId="4" r:id="rId4"/>
  </sheets>
  <definedNames>
    <definedName name="COLA">$A$38:$HE$1928</definedName>
    <definedName name="COLCD">$C$27:$D$99</definedName>
    <definedName name="LAT">$C$38:$HE$1928</definedName>
    <definedName name="LINE55">$A$38:$AH$41</definedName>
    <definedName name="LONG">$D$38:$HE$1928</definedName>
    <definedName name="_xlnm.Print_Titles" localSheetId="0">'ExDeep'!$A:$B,'ExDeep'!$2:$2</definedName>
    <definedName name="_xlnm.Print_Titles" localSheetId="1">'shgt'!$A:$B,'shgt'!$2:$2</definedName>
    <definedName name="_xlnm.Print_Titles" localSheetId="2">'shgt1'!$A:$B,'shgt1'!$2:$2</definedName>
    <definedName name="_xlnm.Print_Titles" localSheetId="3">'shortgt'!$1:$1</definedName>
    <definedName name="SECONDHALF">$AI$28:$HE$1928</definedName>
    <definedName name="TITLES">$A$1:$X$4</definedName>
  </definedNames>
  <calcPr fullCalcOnLoad="1"/>
</workbook>
</file>

<file path=xl/sharedStrings.xml><?xml version="1.0" encoding="utf-8"?>
<sst xmlns="http://schemas.openxmlformats.org/spreadsheetml/2006/main" count="23046" uniqueCount="1925">
  <si>
    <t>Near Cameron R.</t>
  </si>
  <si>
    <t>Dorsey Lk</t>
  </si>
  <si>
    <t>Near Slate Mtn</t>
  </si>
  <si>
    <t>Near Macmillan</t>
  </si>
  <si>
    <t>Zama N</t>
  </si>
  <si>
    <t>Le Crete</t>
  </si>
  <si>
    <t>Meander R. Station</t>
  </si>
  <si>
    <t>Meander R.</t>
  </si>
  <si>
    <t>Near Sutherland Is.</t>
  </si>
  <si>
    <t>Near Calumet Lk.</t>
  </si>
  <si>
    <t>Near Tea Kettle Ck.</t>
  </si>
  <si>
    <t>Near Dunkirk R.</t>
  </si>
  <si>
    <t>Near Eight Lake</t>
  </si>
  <si>
    <t>Smith</t>
  </si>
  <si>
    <t>Winagmi</t>
  </si>
  <si>
    <t>Cadotte L.</t>
  </si>
  <si>
    <t>Marie L.</t>
  </si>
  <si>
    <t>Cushing L.</t>
  </si>
  <si>
    <t>Borgone L.</t>
  </si>
  <si>
    <t>Esso Seism. St.</t>
  </si>
  <si>
    <t>Esso T.H. 1</t>
  </si>
  <si>
    <t>Lessard</t>
  </si>
  <si>
    <t>BPTriad 3</t>
  </si>
  <si>
    <t>BPTriad 82-1</t>
  </si>
  <si>
    <t>BPTriad W</t>
  </si>
  <si>
    <t>Wolf Lk.</t>
  </si>
  <si>
    <t>Near Iron River</t>
  </si>
  <si>
    <t>Metiskow</t>
  </si>
  <si>
    <t>Monitor</t>
  </si>
  <si>
    <t>Sounding Cr.</t>
  </si>
  <si>
    <t>Forty Mile Coube</t>
  </si>
  <si>
    <t>Pakowki</t>
  </si>
  <si>
    <t>Warner</t>
  </si>
  <si>
    <t>NE of Wainwright</t>
  </si>
  <si>
    <t>Vegreville</t>
  </si>
  <si>
    <t>Wainwright Farm</t>
  </si>
  <si>
    <t>Galahad</t>
  </si>
  <si>
    <t>Stettler</t>
  </si>
  <si>
    <t>Wetaskiwin</t>
  </si>
  <si>
    <t>Rollyview</t>
  </si>
  <si>
    <t>Entwistle</t>
  </si>
  <si>
    <t>Edson</t>
  </si>
  <si>
    <t>Tricreek Basin</t>
  </si>
  <si>
    <t>Tricreek</t>
  </si>
  <si>
    <t>Lloydminsister</t>
  </si>
  <si>
    <t>Three Hills</t>
  </si>
  <si>
    <t>Olds</t>
  </si>
  <si>
    <t>Sundrea</t>
  </si>
  <si>
    <t>Barhead</t>
  </si>
  <si>
    <t>Sylvan Lk</t>
  </si>
  <si>
    <t>Marmot Ck Basin</t>
  </si>
  <si>
    <t>Goodwin</t>
  </si>
  <si>
    <t>Kleskun</t>
  </si>
  <si>
    <t>Woking</t>
  </si>
  <si>
    <t>Hythe</t>
  </si>
  <si>
    <t>Consort</t>
  </si>
  <si>
    <t>Wainwright Airport</t>
  </si>
  <si>
    <t>Botanic Gardens</t>
  </si>
  <si>
    <t>Hubbles Lk</t>
  </si>
  <si>
    <t>Gull Lk.</t>
  </si>
  <si>
    <t>Crestomere</t>
  </si>
  <si>
    <t>Two Hills Farm</t>
  </si>
  <si>
    <t>Truman</t>
  </si>
  <si>
    <t>Rich Lk</t>
  </si>
  <si>
    <t>Sion</t>
  </si>
  <si>
    <t>Vermilion</t>
  </si>
  <si>
    <t>Kirpatric Lk</t>
  </si>
  <si>
    <t>Indian Cabins</t>
  </si>
  <si>
    <t>Near Northern Pine</t>
  </si>
  <si>
    <t>Carson Lk</t>
  </si>
  <si>
    <t>Riverhurst</t>
  </si>
  <si>
    <t>Willovale</t>
  </si>
  <si>
    <t>Near Pinawa</t>
  </si>
  <si>
    <t>Manasan Falls</t>
  </si>
  <si>
    <t>Boundary Ck</t>
  </si>
  <si>
    <t>Kent Lk.</t>
  </si>
  <si>
    <t>Near Minchin Lk.</t>
  </si>
  <si>
    <t>Near Coulson Lk</t>
  </si>
  <si>
    <t>Mont Jacques-Cartier</t>
  </si>
  <si>
    <t xml:space="preserve">La Grande -2 </t>
  </si>
  <si>
    <t>La Grande -2</t>
  </si>
  <si>
    <t>Melville Island</t>
  </si>
  <si>
    <t>Resolute</t>
  </si>
  <si>
    <t>Milne Inlet</t>
  </si>
  <si>
    <t>Mary River</t>
  </si>
  <si>
    <t>Garry Island</t>
  </si>
  <si>
    <t>Tundra Mines Ltd.</t>
  </si>
  <si>
    <t>Meadowbank River</t>
  </si>
  <si>
    <t>Thelon River</t>
  </si>
  <si>
    <t>Thirty Mile Lake</t>
  </si>
  <si>
    <t>Kazan River</t>
  </si>
  <si>
    <t>Rankin Inlet</t>
  </si>
  <si>
    <t>Kogtok River</t>
  </si>
  <si>
    <t>Maguse Lake</t>
  </si>
  <si>
    <t>Heninga Lake</t>
  </si>
  <si>
    <t>Noomut River</t>
  </si>
  <si>
    <t>Tha-Anne River</t>
  </si>
  <si>
    <t>Fort Smith</t>
  </si>
  <si>
    <t>Fort Vermilion</t>
  </si>
  <si>
    <t>Keg River</t>
  </si>
  <si>
    <t>Uranium City</t>
  </si>
  <si>
    <t>Churchill</t>
  </si>
  <si>
    <t>Kelsey</t>
  </si>
  <si>
    <t>Nejanilini River</t>
  </si>
  <si>
    <t>Asbestos Hill</t>
  </si>
  <si>
    <t>Schefferville</t>
  </si>
  <si>
    <t>Mould Bay A</t>
  </si>
  <si>
    <t>Alert</t>
  </si>
  <si>
    <t>Williams Island</t>
  </si>
  <si>
    <t>Baker Lake A</t>
  </si>
  <si>
    <t>Haines Junction</t>
  </si>
  <si>
    <t>Watson Lake A</t>
  </si>
  <si>
    <t>Prince George A</t>
  </si>
  <si>
    <t>Ellerslie Research Stn</t>
  </si>
  <si>
    <t>Lethbridge</t>
  </si>
  <si>
    <t>Vauxhall</t>
  </si>
  <si>
    <t>LaCombe</t>
  </si>
  <si>
    <t>Ellerslie</t>
  </si>
  <si>
    <t xml:space="preserve">Edson A </t>
  </si>
  <si>
    <t>Beaverlodge</t>
  </si>
  <si>
    <t>Slave Lake</t>
  </si>
  <si>
    <t>Peace River</t>
  </si>
  <si>
    <t>Swift Current A</t>
  </si>
  <si>
    <t>Swift Current</t>
  </si>
  <si>
    <t>Broadview</t>
  </si>
  <si>
    <t>Regina</t>
  </si>
  <si>
    <t>Yorkton A</t>
  </si>
  <si>
    <t>Kindersley</t>
  </si>
  <si>
    <t>Outlook</t>
  </si>
  <si>
    <t>Wynyard</t>
  </si>
  <si>
    <t>Saskatoon SRC</t>
  </si>
  <si>
    <t>Saskatoon</t>
  </si>
  <si>
    <t>Hudson Bay</t>
  </si>
  <si>
    <t xml:space="preserve">La Ronge A </t>
  </si>
  <si>
    <t>Cree Lake</t>
  </si>
  <si>
    <t>Winnipeg</t>
  </si>
  <si>
    <t>Winnipeg Int'l A</t>
  </si>
  <si>
    <t>Gimli</t>
  </si>
  <si>
    <t>Pasquia Project</t>
  </si>
  <si>
    <t>Ottawa</t>
  </si>
  <si>
    <t>Perch Lake, Chalk R</t>
  </si>
  <si>
    <t>Atikokan</t>
  </si>
  <si>
    <t>Ste Anne De Bellevue</t>
  </si>
  <si>
    <t>St Augustin</t>
  </si>
  <si>
    <t>Foret Montmorency</t>
  </si>
  <si>
    <t>La Pocatiere</t>
  </si>
  <si>
    <t>Val D'or</t>
  </si>
  <si>
    <t xml:space="preserve">Caplan </t>
  </si>
  <si>
    <t>Normandin</t>
  </si>
  <si>
    <t>Kuujjuaq A</t>
  </si>
  <si>
    <t>Goose</t>
  </si>
  <si>
    <t>St. John's W</t>
  </si>
  <si>
    <t>Knob Lake</t>
  </si>
  <si>
    <t>Disc</t>
  </si>
  <si>
    <t xml:space="preserve">Illisarvik Lake </t>
  </si>
  <si>
    <t>Inuvik 5 mi SW</t>
  </si>
  <si>
    <t>Arctic Red River site</t>
  </si>
  <si>
    <t>Near Ft Providence</t>
  </si>
  <si>
    <t xml:space="preserve">Botanic Gardens </t>
  </si>
  <si>
    <t xml:space="preserve">Gull Lk. </t>
  </si>
  <si>
    <t xml:space="preserve">Yellowknife </t>
  </si>
  <si>
    <t>Tuichita</t>
  </si>
  <si>
    <t>Edson A</t>
  </si>
  <si>
    <t>Yorkton A\</t>
  </si>
  <si>
    <t>La Ronge A</t>
  </si>
  <si>
    <t>Caplan</t>
  </si>
  <si>
    <t xml:space="preserve">Kuujjuaq A </t>
  </si>
  <si>
    <t>Aishihik</t>
  </si>
  <si>
    <t xml:space="preserve"> </t>
  </si>
  <si>
    <t>MONTH</t>
  </si>
  <si>
    <t>PERIOD</t>
  </si>
  <si>
    <t>-</t>
  </si>
  <si>
    <t>Arctic Islands</t>
  </si>
  <si>
    <t>Eastern Melville Is.</t>
  </si>
  <si>
    <t>other</t>
  </si>
  <si>
    <t>na</t>
  </si>
  <si>
    <t>Primary clasts from parent bedrock</t>
  </si>
  <si>
    <t>60 - 80</t>
  </si>
  <si>
    <t>Cont.</t>
  </si>
  <si>
    <t>Neil 0-15</t>
  </si>
  <si>
    <t># 197</t>
  </si>
  <si>
    <t>EPB</t>
  </si>
  <si>
    <t>62,9</t>
  </si>
  <si>
    <t>Gemini E-10</t>
  </si>
  <si>
    <t># 175</t>
  </si>
  <si>
    <t>Fosheim N-27</t>
  </si>
  <si>
    <t># 97</t>
  </si>
  <si>
    <t>57,9</t>
  </si>
  <si>
    <t>Mokka A-02</t>
  </si>
  <si>
    <t># 166</t>
  </si>
  <si>
    <t>Louise Bay 0-25</t>
  </si>
  <si>
    <t># 169</t>
  </si>
  <si>
    <t>&lt;/= -16.7</t>
  </si>
  <si>
    <t>60,9</t>
  </si>
  <si>
    <t>Dome Bay P-36</t>
  </si>
  <si>
    <t># 171</t>
  </si>
  <si>
    <t>&lt;/= -14.2</t>
  </si>
  <si>
    <t>58,9</t>
  </si>
  <si>
    <t>Kristoffer Bay B-06</t>
  </si>
  <si>
    <t># 155</t>
  </si>
  <si>
    <t>Thor P-38</t>
  </si>
  <si>
    <t># 170</t>
  </si>
  <si>
    <t>Hoodoo Dome H-37</t>
  </si>
  <si>
    <t># 86</t>
  </si>
  <si>
    <t>&lt;/= -17.5</t>
  </si>
  <si>
    <t>Brock I-20</t>
  </si>
  <si>
    <t># 158</t>
  </si>
  <si>
    <t>&lt;/= -19.8</t>
  </si>
  <si>
    <t>Wilkins E-60</t>
  </si>
  <si>
    <t># 87</t>
  </si>
  <si>
    <t>&lt;/= -12.9</t>
  </si>
  <si>
    <t>Linckens Island P-46</t>
  </si>
  <si>
    <t># 195</t>
  </si>
  <si>
    <t>61,9</t>
  </si>
  <si>
    <t>Sutherland 0-23</t>
  </si>
  <si>
    <t># 256</t>
  </si>
  <si>
    <t>Cornwall 0-30</t>
  </si>
  <si>
    <t># 291</t>
  </si>
  <si>
    <t>&lt;/= -14.4</t>
  </si>
  <si>
    <t>Pat Bay A-72</t>
  </si>
  <si>
    <t># 258</t>
  </si>
  <si>
    <t>Jameson Bay C-31</t>
  </si>
  <si>
    <t># 91</t>
  </si>
  <si>
    <t>&lt;/= -16.1</t>
  </si>
  <si>
    <t>Drake E-78</t>
  </si>
  <si>
    <t># 199</t>
  </si>
  <si>
    <t>63,9</t>
  </si>
  <si>
    <t>Drake D-68</t>
  </si>
  <si>
    <t># 198</t>
  </si>
  <si>
    <t>&lt;/= -8.0</t>
  </si>
  <si>
    <t>Drake B-44</t>
  </si>
  <si>
    <t># 172</t>
  </si>
  <si>
    <t>Drake D-73</t>
  </si>
  <si>
    <t># 259</t>
  </si>
  <si>
    <t>Bent Horn N-72</t>
  </si>
  <si>
    <t># 196</t>
  </si>
  <si>
    <t>Bent Horn F-72A</t>
  </si>
  <si>
    <t># 286</t>
  </si>
  <si>
    <t>Hecla I-69</t>
  </si>
  <si>
    <t># 200</t>
  </si>
  <si>
    <t>&lt;/= -17.3</t>
  </si>
  <si>
    <t>Peddler Point D-49</t>
  </si>
  <si>
    <t># 257</t>
  </si>
  <si>
    <t>Polaris -1</t>
  </si>
  <si>
    <t># 157</t>
  </si>
  <si>
    <t>Polaris -2</t>
  </si>
  <si>
    <t>Polaris -3</t>
  </si>
  <si>
    <t>Polaris -4</t>
  </si>
  <si>
    <t>Polaris -5</t>
  </si>
  <si>
    <t>Devon E-45</t>
  </si>
  <si>
    <t># 99</t>
  </si>
  <si>
    <t>Winter Harbour</t>
  </si>
  <si>
    <t># 73</t>
  </si>
  <si>
    <t>&lt;/= -15.4</t>
  </si>
  <si>
    <t>Resolute 1</t>
  </si>
  <si>
    <t>&lt;/= -14.9</t>
  </si>
  <si>
    <t>Lobitos Resolute L-41</t>
  </si>
  <si>
    <t># 55</t>
  </si>
  <si>
    <t>&lt;/= -15.0</t>
  </si>
  <si>
    <t>Dundas C-80</t>
  </si>
  <si>
    <t># 168</t>
  </si>
  <si>
    <t>Garnier O-21</t>
  </si>
  <si>
    <t># 92</t>
  </si>
  <si>
    <t>Storkerson Bay A-15</t>
  </si>
  <si>
    <t># 98</t>
  </si>
  <si>
    <t>&lt;/= -13.1</t>
  </si>
  <si>
    <t>Rowley M-04</t>
  </si>
  <si>
    <t># 95</t>
  </si>
  <si>
    <t>Resolute Bay NWT</t>
  </si>
  <si>
    <t>Mackenzie Delta Region</t>
  </si>
  <si>
    <t>Kimik D-29</t>
  </si>
  <si>
    <t># 261</t>
  </si>
  <si>
    <t>&lt;/= -9.3</t>
  </si>
  <si>
    <t>Ivik J-26</t>
  </si>
  <si>
    <t># 266</t>
  </si>
  <si>
    <t>&lt;/= -8.9</t>
  </si>
  <si>
    <t>Atertak F-41</t>
  </si>
  <si>
    <t># 262</t>
  </si>
  <si>
    <t>&lt;/= -8.4</t>
  </si>
  <si>
    <t>Kilagmiotak F-48</t>
  </si>
  <si>
    <t># 165</t>
  </si>
  <si>
    <t>Pikiolik M-26</t>
  </si>
  <si>
    <t># 263</t>
  </si>
  <si>
    <t>59,9</t>
  </si>
  <si>
    <t>Mallik A-06</t>
  </si>
  <si>
    <t># 265</t>
  </si>
  <si>
    <t>&lt;/= -8.3</t>
  </si>
  <si>
    <t>Adgo P-25</t>
  </si>
  <si>
    <t># 255</t>
  </si>
  <si>
    <t>&lt;/= 3.3</t>
  </si>
  <si>
    <t>Taglu D-55</t>
  </si>
  <si>
    <t># 269</t>
  </si>
  <si>
    <t>Garry P-04</t>
  </si>
  <si>
    <t># 288</t>
  </si>
  <si>
    <t>&lt;/= -4.5</t>
  </si>
  <si>
    <t>Taglu H-54</t>
  </si>
  <si>
    <t># 287</t>
  </si>
  <si>
    <t>&lt;/= -5.6</t>
  </si>
  <si>
    <t>Pikiolik E-54</t>
  </si>
  <si>
    <t># 264</t>
  </si>
  <si>
    <t>&lt;/= -9.1</t>
  </si>
  <si>
    <t>Taglu N-43</t>
  </si>
  <si>
    <t># 282</t>
  </si>
  <si>
    <t>Taglu D-43</t>
  </si>
  <si>
    <t># 268</t>
  </si>
  <si>
    <t>Taglu C-42</t>
  </si>
  <si>
    <t># 267</t>
  </si>
  <si>
    <t>Niglintgak H-30</t>
  </si>
  <si>
    <t># 173</t>
  </si>
  <si>
    <t>Niglintgak M-19</t>
  </si>
  <si>
    <t># 270</t>
  </si>
  <si>
    <t>&lt;/= -3.4</t>
  </si>
  <si>
    <t>Niglintgak B-19</t>
  </si>
  <si>
    <t># 278</t>
  </si>
  <si>
    <t>&lt;/= -4.0</t>
  </si>
  <si>
    <t>Kumak E-58</t>
  </si>
  <si>
    <t># 280</t>
  </si>
  <si>
    <t>Ya Ya A-28</t>
  </si>
  <si>
    <t># 254</t>
  </si>
  <si>
    <t>Ya Ya P-53</t>
  </si>
  <si>
    <t># 176</t>
  </si>
  <si>
    <t>North Ellice J-23</t>
  </si>
  <si>
    <t># 271</t>
  </si>
  <si>
    <t>&lt;/= -4.7</t>
  </si>
  <si>
    <t>Unipkat I-22</t>
  </si>
  <si>
    <t># 167</t>
  </si>
  <si>
    <t>Red Fox P-21</t>
  </si>
  <si>
    <t># 260</t>
  </si>
  <si>
    <t>&lt;/= -5.7</t>
  </si>
  <si>
    <t>Reindeer D-27</t>
  </si>
  <si>
    <t># 63</t>
  </si>
  <si>
    <t>&lt;/= -6.3</t>
  </si>
  <si>
    <t>Sand</t>
  </si>
  <si>
    <t>Titalik K-26</t>
  </si>
  <si>
    <t># 177</t>
  </si>
  <si>
    <t>&lt;/= -0.7</t>
  </si>
  <si>
    <t>Reindeer F-36</t>
  </si>
  <si>
    <t># 179</t>
  </si>
  <si>
    <t>&lt;/= -7.0</t>
  </si>
  <si>
    <t>Siku A-12</t>
  </si>
  <si>
    <t># 277</t>
  </si>
  <si>
    <t>Siku E-21</t>
  </si>
  <si>
    <t># 284</t>
  </si>
  <si>
    <t>Siku C-11</t>
  </si>
  <si>
    <t># 274</t>
  </si>
  <si>
    <t>Parsons N-10</t>
  </si>
  <si>
    <t># 178</t>
  </si>
  <si>
    <t>&lt;/= -6.0</t>
  </si>
  <si>
    <t>Parsons D-20</t>
  </si>
  <si>
    <t># 285</t>
  </si>
  <si>
    <t>Kamik D-48</t>
  </si>
  <si>
    <t># 273</t>
  </si>
  <si>
    <t>Atigi O-48</t>
  </si>
  <si>
    <t># 194</t>
  </si>
  <si>
    <t>Parsons N-17</t>
  </si>
  <si>
    <t># 275</t>
  </si>
  <si>
    <t>Parsons L-37</t>
  </si>
  <si>
    <t># 279</t>
  </si>
  <si>
    <t>Kugpik O-13</t>
  </si>
  <si>
    <t># 192</t>
  </si>
  <si>
    <t>Parsons L-43</t>
  </si>
  <si>
    <t># 272</t>
  </si>
  <si>
    <t>Ikhil I-37</t>
  </si>
  <si>
    <t># 193</t>
  </si>
  <si>
    <t>Ulu A-35</t>
  </si>
  <si>
    <t># 276</t>
  </si>
  <si>
    <t>&lt;/= -0.9</t>
  </si>
  <si>
    <t>Beaver House H-13</t>
  </si>
  <si>
    <t># 89</t>
  </si>
  <si>
    <t>&lt;/= -6.5</t>
  </si>
  <si>
    <t>58,44,9</t>
  </si>
  <si>
    <t>Tuktoyaktuk</t>
  </si>
  <si>
    <t>Atkinson Point</t>
  </si>
  <si>
    <t>44,9</t>
  </si>
  <si>
    <t>Liverpool near shore</t>
  </si>
  <si>
    <t xml:space="preserve">Liverpool     </t>
  </si>
  <si>
    <t>-8.5 to -9.0</t>
  </si>
  <si>
    <t>South Mackenzie Delta</t>
  </si>
  <si>
    <t>#1</t>
  </si>
  <si>
    <t>~10</t>
  </si>
  <si>
    <t>Heaths,mosses,scattered spruces,willow,alder</t>
  </si>
  <si>
    <t>Clay</t>
  </si>
  <si>
    <t>#2</t>
  </si>
  <si>
    <t>#3</t>
  </si>
  <si>
    <t>#4</t>
  </si>
  <si>
    <t>#5</t>
  </si>
  <si>
    <t>#6</t>
  </si>
  <si>
    <t>250m inland</t>
  </si>
  <si>
    <t>1978</t>
  </si>
  <si>
    <t>Sands, silts, clays</t>
  </si>
  <si>
    <t>45,9</t>
  </si>
  <si>
    <t>Shoreline</t>
  </si>
  <si>
    <t>no. 3</t>
  </si>
  <si>
    <t>05/1961</t>
  </si>
  <si>
    <t>White spruce, moss cover</t>
  </si>
  <si>
    <t>Sandy Silt</t>
  </si>
  <si>
    <t>39,67,41,14</t>
  </si>
  <si>
    <t>no. 4</t>
  </si>
  <si>
    <t>SW of Tuktoyaktuk</t>
  </si>
  <si>
    <t>Near lake</t>
  </si>
  <si>
    <t>Aug 1967</t>
  </si>
  <si>
    <t>Ellice Is. #1</t>
  </si>
  <si>
    <t>30 m from channel</t>
  </si>
  <si>
    <t>July 1969</t>
  </si>
  <si>
    <t>Ellice Is. #2</t>
  </si>
  <si>
    <t>20 m from channel</t>
  </si>
  <si>
    <t>Ellice Is. #3</t>
  </si>
  <si>
    <t>9 m from channel</t>
  </si>
  <si>
    <t>1964-1965</t>
  </si>
  <si>
    <t>Ellice Is. #4</t>
  </si>
  <si>
    <t>Ellice Is. #5</t>
  </si>
  <si>
    <t>3 m from channel</t>
  </si>
  <si>
    <t>Other NWT</t>
  </si>
  <si>
    <t>08/1965 &amp; 06/1966</t>
  </si>
  <si>
    <t>-4.5 +/- 0.2</t>
  </si>
  <si>
    <t>Birch, Willow, Alder</t>
  </si>
  <si>
    <t>Fort McPherson site</t>
  </si>
  <si>
    <t>Tundra Communities</t>
  </si>
  <si>
    <t>48,44</t>
  </si>
  <si>
    <t>Horton River G-02</t>
  </si>
  <si>
    <t># 77</t>
  </si>
  <si>
    <t>Sadene D-02</t>
  </si>
  <si>
    <t># 281</t>
  </si>
  <si>
    <t>Kugaluk N-02</t>
  </si>
  <si>
    <t># 76</t>
  </si>
  <si>
    <t>&lt;/= -3.8</t>
  </si>
  <si>
    <t>Tedji Lake K-24</t>
  </si>
  <si>
    <t># 253</t>
  </si>
  <si>
    <t>Muskox North</t>
  </si>
  <si>
    <t>&lt;/= -4.4</t>
  </si>
  <si>
    <t>Muskox South</t>
  </si>
  <si>
    <t>&lt;/= -7.7</t>
  </si>
  <si>
    <t>Hackett River 190-1</t>
  </si>
  <si>
    <t># 190</t>
  </si>
  <si>
    <t>&lt;/= -7.6</t>
  </si>
  <si>
    <t>Hackett River 190-2</t>
  </si>
  <si>
    <t>&lt;/= -7.3</t>
  </si>
  <si>
    <t>Hume River D-53</t>
  </si>
  <si>
    <t># 100</t>
  </si>
  <si>
    <t>&lt;/= -1.4</t>
  </si>
  <si>
    <t>Disc.</t>
  </si>
  <si>
    <t>57,44,9</t>
  </si>
  <si>
    <t>West Whitefish H-34</t>
  </si>
  <si>
    <t># 151</t>
  </si>
  <si>
    <t>Low, scrubby bush</t>
  </si>
  <si>
    <t>Clays, sandstones</t>
  </si>
  <si>
    <t>Norman Wells Canol 30x</t>
  </si>
  <si>
    <t># 88</t>
  </si>
  <si>
    <t>Norman Wells Canol 19x</t>
  </si>
  <si>
    <t>Norman Wells Canol 18x</t>
  </si>
  <si>
    <t>&lt;/= -4.1</t>
  </si>
  <si>
    <t>Norman Wells Canol 7x</t>
  </si>
  <si>
    <t>&lt;/= -6.7</t>
  </si>
  <si>
    <t>Norman Wells Canol 33x</t>
  </si>
  <si>
    <t>&lt;/= -0.8</t>
  </si>
  <si>
    <t>Norman Wells Bear I 13</t>
  </si>
  <si>
    <t>&lt;/= -4.2</t>
  </si>
  <si>
    <t>Norman Wells Bear I 7</t>
  </si>
  <si>
    <t>Dahadinni M-43A</t>
  </si>
  <si>
    <t># 94</t>
  </si>
  <si>
    <t>&lt;/= -1.5</t>
  </si>
  <si>
    <t>Yellowknife</t>
  </si>
  <si>
    <t># 66</t>
  </si>
  <si>
    <t>-5.4 to -6.2</t>
  </si>
  <si>
    <t>&lt;/= 1.4</t>
  </si>
  <si>
    <t>Grandiorite</t>
  </si>
  <si>
    <t>Providence A-47</t>
  </si>
  <si>
    <t># 70</t>
  </si>
  <si>
    <t>&lt;/= 0.4</t>
  </si>
  <si>
    <t>Cameron B-13</t>
  </si>
  <si>
    <t># 293</t>
  </si>
  <si>
    <t>&lt;/= 2.6</t>
  </si>
  <si>
    <t>Lac Cinquante -2</t>
  </si>
  <si>
    <t># 294</t>
  </si>
  <si>
    <t>&lt;/= -3.6</t>
  </si>
  <si>
    <t>Lac Cinquante -1</t>
  </si>
  <si>
    <t>&lt;/= -0.1</t>
  </si>
  <si>
    <t>Cambridge</t>
  </si>
  <si>
    <t>#85-2</t>
  </si>
  <si>
    <t>&lt;/= -12.2</t>
  </si>
  <si>
    <t>26,9</t>
  </si>
  <si>
    <t>#85-1</t>
  </si>
  <si>
    <t>&lt;/= -12.1</t>
  </si>
  <si>
    <t>Norman Wells</t>
  </si>
  <si>
    <t>Well 17</t>
  </si>
  <si>
    <t>Airport Rd</t>
  </si>
  <si>
    <t>Deadline Rd</t>
  </si>
  <si>
    <t>Well33</t>
  </si>
  <si>
    <t>Well 15</t>
  </si>
  <si>
    <t>YUKON</t>
  </si>
  <si>
    <t>North Cath B-62</t>
  </si>
  <si>
    <t># 62</t>
  </si>
  <si>
    <t>&lt;/= -4.3</t>
  </si>
  <si>
    <t>MacMillan Pass -1</t>
  </si>
  <si>
    <t># 296</t>
  </si>
  <si>
    <t>&lt;/= 2.4</t>
  </si>
  <si>
    <t>MacMillan Pass -2</t>
  </si>
  <si>
    <t>&lt;/= 1.3</t>
  </si>
  <si>
    <t>MacMillan Pass -3</t>
  </si>
  <si>
    <t>&lt;/= 1.1</t>
  </si>
  <si>
    <t>MacMillan Pass -4</t>
  </si>
  <si>
    <t>&lt;/= 3.7</t>
  </si>
  <si>
    <t>MacMillan Pass -5</t>
  </si>
  <si>
    <t>#296</t>
  </si>
  <si>
    <t>&lt;/= 1.0</t>
  </si>
  <si>
    <t>Breccia</t>
  </si>
  <si>
    <t>MacMillan Pass -6</t>
  </si>
  <si>
    <t>&lt;/= 1.5</t>
  </si>
  <si>
    <t>MacMillan Pass -7</t>
  </si>
  <si>
    <t>&lt;/= 2.2</t>
  </si>
  <si>
    <t>MacMillan Pass -8</t>
  </si>
  <si>
    <t>&lt;/= 3.5</t>
  </si>
  <si>
    <t>Howards Pass -1</t>
  </si>
  <si>
    <t># 290</t>
  </si>
  <si>
    <t>Howards Pass -2</t>
  </si>
  <si>
    <t>&lt;/= 0.9</t>
  </si>
  <si>
    <t>Red Mountain -1</t>
  </si>
  <si>
    <t># 289</t>
  </si>
  <si>
    <t>Red Mountain -2</t>
  </si>
  <si>
    <t>Red Mountain -4</t>
  </si>
  <si>
    <t>Red Mountain -7</t>
  </si>
  <si>
    <t>&lt;/= -0.6</t>
  </si>
  <si>
    <t>Red Mountain -8</t>
  </si>
  <si>
    <t>&lt;/= -0.4</t>
  </si>
  <si>
    <t>Otter Creek -1</t>
  </si>
  <si>
    <t>#297</t>
  </si>
  <si>
    <t>&lt;/= 0.8</t>
  </si>
  <si>
    <t>Otter Creek -2</t>
  </si>
  <si>
    <t># 297</t>
  </si>
  <si>
    <t>&lt;/= 2.1</t>
  </si>
  <si>
    <t>Otter Creek -3</t>
  </si>
  <si>
    <t>Logtung -1</t>
  </si>
  <si>
    <t># 139</t>
  </si>
  <si>
    <t>&lt;/= 2.3</t>
  </si>
  <si>
    <t>Logtung -2</t>
  </si>
  <si>
    <t>Logtung -3</t>
  </si>
  <si>
    <t>Logtung -4</t>
  </si>
  <si>
    <t>&lt;/= 0.5</t>
  </si>
  <si>
    <t>B.R. Blow River</t>
  </si>
  <si>
    <t>&lt;/= -0.5</t>
  </si>
  <si>
    <t>Clinton Creek -1</t>
  </si>
  <si>
    <t>#112</t>
  </si>
  <si>
    <t>&lt;/= -0.2</t>
  </si>
  <si>
    <t xml:space="preserve">Disc. </t>
  </si>
  <si>
    <t>Whitehorse Copper -1</t>
  </si>
  <si>
    <t>#122</t>
  </si>
  <si>
    <t>Whitehorse Copper -2</t>
  </si>
  <si>
    <t>&lt;/= 2.0</t>
  </si>
  <si>
    <t>Whitehorse Copper -3</t>
  </si>
  <si>
    <t>Kay Point -1</t>
  </si>
  <si>
    <t>#205</t>
  </si>
  <si>
    <t>&lt;/= -8.7</t>
  </si>
  <si>
    <t>Kay Point -2</t>
  </si>
  <si>
    <t>&lt;/= -9.2</t>
  </si>
  <si>
    <t>Kay Point -4</t>
  </si>
  <si>
    <t>&lt;/= -11.0</t>
  </si>
  <si>
    <t>Organics, silt, clay</t>
  </si>
  <si>
    <t>Kay Point -5</t>
  </si>
  <si>
    <t>&lt;/= -10.5</t>
  </si>
  <si>
    <t>Organics, sand, silt</t>
  </si>
  <si>
    <t>Kay Point -6</t>
  </si>
  <si>
    <t>&lt;/= -7.9</t>
  </si>
  <si>
    <t>Silt and ice</t>
  </si>
  <si>
    <t>Kay Point -8</t>
  </si>
  <si>
    <t>Ice, organics, silt</t>
  </si>
  <si>
    <t>Kay Point -9</t>
  </si>
  <si>
    <t>Silt and clay</t>
  </si>
  <si>
    <t>Kay Point -10</t>
  </si>
  <si>
    <t>Ice, silt, sand</t>
  </si>
  <si>
    <t>Foothills CS -1</t>
  </si>
  <si>
    <t>#231</t>
  </si>
  <si>
    <t>Clay, gravel, sand</t>
  </si>
  <si>
    <t>Foothills CS -2</t>
  </si>
  <si>
    <t>&lt;/= 1.2</t>
  </si>
  <si>
    <t>Silty clay</t>
  </si>
  <si>
    <t>Foothills CS -3</t>
  </si>
  <si>
    <t>Silt, clay, sand</t>
  </si>
  <si>
    <t>Monenco -1</t>
  </si>
  <si>
    <t>#232</t>
  </si>
  <si>
    <t>Sand, silt, gravel</t>
  </si>
  <si>
    <t>Monenco -2</t>
  </si>
  <si>
    <t>&lt;/= 2.7</t>
  </si>
  <si>
    <t>Silt, gravel, sand</t>
  </si>
  <si>
    <t>BRITISH COLUMBIA</t>
  </si>
  <si>
    <t>Buckley L.</t>
  </si>
  <si>
    <t>#10</t>
  </si>
  <si>
    <t>&lt;/= 1.8</t>
  </si>
  <si>
    <t>Hotailum</t>
  </si>
  <si>
    <t>#9</t>
  </si>
  <si>
    <t>&lt;/= 2.5</t>
  </si>
  <si>
    <t>Ritchie</t>
  </si>
  <si>
    <t>#75</t>
  </si>
  <si>
    <t>&lt;/= 4.0</t>
  </si>
  <si>
    <t>Ruby Creek -1</t>
  </si>
  <si>
    <t>#188</t>
  </si>
  <si>
    <t>&lt;/= 0.0</t>
  </si>
  <si>
    <t>Ruby Creek -2</t>
  </si>
  <si>
    <t>Ruby Creek -3</t>
  </si>
  <si>
    <t>&lt;/= 1.9</t>
  </si>
  <si>
    <t>ALBERTA</t>
  </si>
  <si>
    <t>Tathlina Lake</t>
  </si>
  <si>
    <t># 292</t>
  </si>
  <si>
    <t>Indian 9-9</t>
  </si>
  <si>
    <t># 295</t>
  </si>
  <si>
    <t>SASKATCHEWAN</t>
  </si>
  <si>
    <t>Echo Lake</t>
  </si>
  <si>
    <t>#136-1</t>
  </si>
  <si>
    <t>MANITOBA</t>
  </si>
  <si>
    <t>Thompson</t>
  </si>
  <si>
    <t>#138</t>
  </si>
  <si>
    <t>Snow L.</t>
  </si>
  <si>
    <t>#137-3</t>
  </si>
  <si>
    <t>&lt;/= 2.8</t>
  </si>
  <si>
    <t>#137-1</t>
  </si>
  <si>
    <t>&lt;/= 1.6</t>
  </si>
  <si>
    <t>Lynn L.</t>
  </si>
  <si>
    <t>#149-1</t>
  </si>
  <si>
    <t>Fox Lake</t>
  </si>
  <si>
    <t>#150-2</t>
  </si>
  <si>
    <t>#150-1</t>
  </si>
  <si>
    <t>ONTARIO</t>
  </si>
  <si>
    <t>Otoskwin R.</t>
  </si>
  <si>
    <t>#15</t>
  </si>
  <si>
    <t>Kapuskasing</t>
  </si>
  <si>
    <t>#12</t>
  </si>
  <si>
    <t>&lt;/= 5.2</t>
  </si>
  <si>
    <t>Cochrane</t>
  </si>
  <si>
    <t>#11</t>
  </si>
  <si>
    <t>&lt;/= 6.2</t>
  </si>
  <si>
    <t>Mariner</t>
  </si>
  <si>
    <t>#126</t>
  </si>
  <si>
    <t>Minchin L.</t>
  </si>
  <si>
    <t>#16</t>
  </si>
  <si>
    <t>&lt;/= 4.5</t>
  </si>
  <si>
    <t>&lt;/= 3.6</t>
  </si>
  <si>
    <t xml:space="preserve">English R. </t>
  </si>
  <si>
    <t>#17</t>
  </si>
  <si>
    <t>&lt;/= 4.1</t>
  </si>
  <si>
    <t>Hearst</t>
  </si>
  <si>
    <t>#13</t>
  </si>
  <si>
    <t>&lt;/= 5.5</t>
  </si>
  <si>
    <t>Red Lake</t>
  </si>
  <si>
    <t>#83</t>
  </si>
  <si>
    <t>&lt;/= 3.4</t>
  </si>
  <si>
    <t>QUEBEC</t>
  </si>
  <si>
    <t>Asbestos Hill -8</t>
  </si>
  <si>
    <t># 114</t>
  </si>
  <si>
    <t>Asbestos Hill -7</t>
  </si>
  <si>
    <t>?</t>
  </si>
  <si>
    <t>Asbestos Hill -3</t>
  </si>
  <si>
    <t>Asbestos Hill -6</t>
  </si>
  <si>
    <t>Asbestos Hill -1</t>
  </si>
  <si>
    <t>Asbestos Hill -2</t>
  </si>
  <si>
    <t>Kenty Lake -1</t>
  </si>
  <si>
    <t># 283</t>
  </si>
  <si>
    <t>Neilson I.</t>
  </si>
  <si>
    <t>#52</t>
  </si>
  <si>
    <t>Merrill I.</t>
  </si>
  <si>
    <t>#69</t>
  </si>
  <si>
    <t>&lt;/= 3.0</t>
  </si>
  <si>
    <t>DBR</t>
  </si>
  <si>
    <t>1977-1979</t>
  </si>
  <si>
    <t>260 - 290 days</t>
  </si>
  <si>
    <t>&lt;/= -1.0</t>
  </si>
  <si>
    <t>Bedrock</t>
  </si>
  <si>
    <t>GB - 2</t>
  </si>
  <si>
    <t>1980-1981</t>
  </si>
  <si>
    <t>November-May</t>
  </si>
  <si>
    <t>Coniferous Forest</t>
  </si>
  <si>
    <t>Mineral soil</t>
  </si>
  <si>
    <t>49,33,9</t>
  </si>
  <si>
    <t>GB - 3</t>
  </si>
  <si>
    <t>GB - 1</t>
  </si>
  <si>
    <t>none</t>
  </si>
  <si>
    <t>Rock outcrop</t>
  </si>
  <si>
    <t>Domanchin</t>
  </si>
  <si>
    <t>1979-1980</t>
  </si>
  <si>
    <t>Sparse lichen, moss</t>
  </si>
  <si>
    <t>50,9</t>
  </si>
  <si>
    <t>Mosses, lichens</t>
  </si>
  <si>
    <t>#8</t>
  </si>
  <si>
    <t>#7</t>
  </si>
  <si>
    <t>Small shrubs</t>
  </si>
  <si>
    <t>NEWFOUNDLAND</t>
  </si>
  <si>
    <t>Baie Verte</t>
  </si>
  <si>
    <t>#152-1</t>
  </si>
  <si>
    <t>&lt;/= 4.4</t>
  </si>
  <si>
    <t>#152-2</t>
  </si>
  <si>
    <t>&lt;/= 4.6</t>
  </si>
  <si>
    <t>&lt;/= 4.3</t>
  </si>
  <si>
    <t>#152-3</t>
  </si>
  <si>
    <t>Labrador City</t>
  </si>
  <si>
    <t>#111</t>
  </si>
  <si>
    <t xml:space="preserve">Buchans </t>
  </si>
  <si>
    <t>#113-2</t>
  </si>
  <si>
    <t>#113-1</t>
  </si>
  <si>
    <t>AES</t>
  </si>
  <si>
    <t>1951-1980</t>
  </si>
  <si>
    <t>Jul</t>
  </si>
  <si>
    <t>Feb</t>
  </si>
  <si>
    <t>Oct</t>
  </si>
  <si>
    <t>Jan-Dec</t>
  </si>
  <si>
    <t>Mar</t>
  </si>
  <si>
    <t>Aug</t>
  </si>
  <si>
    <t>Sep</t>
  </si>
  <si>
    <t>Apr</t>
  </si>
  <si>
    <t>Av. all depths</t>
  </si>
  <si>
    <t>Grass</t>
  </si>
  <si>
    <t>3,4,5</t>
  </si>
  <si>
    <t>3,4,5,9,2</t>
  </si>
  <si>
    <t>1</t>
  </si>
  <si>
    <t>08/1979 - 08/1980</t>
  </si>
  <si>
    <t>10/79 - 06/80</t>
  </si>
  <si>
    <t>Overburden,shattered rock</t>
  </si>
  <si>
    <t>2</t>
  </si>
  <si>
    <t>3</t>
  </si>
  <si>
    <t>4</t>
  </si>
  <si>
    <t>5</t>
  </si>
  <si>
    <t>Rea Pt.</t>
  </si>
  <si>
    <t>08/85-05/87</t>
  </si>
  <si>
    <t>Aug.</t>
  </si>
  <si>
    <t>April</t>
  </si>
  <si>
    <t>Aug., Oct.</t>
  </si>
  <si>
    <t>Oct.</t>
  </si>
  <si>
    <t>May</t>
  </si>
  <si>
    <t>April,May</t>
  </si>
  <si>
    <t>July</t>
  </si>
  <si>
    <t>May/Aug.</t>
  </si>
  <si>
    <t>ZeroAmp</t>
  </si>
  <si>
    <t>07/88-07/94</t>
  </si>
  <si>
    <t>Sept</t>
  </si>
  <si>
    <t>Nov</t>
  </si>
  <si>
    <t>Bedrock,gneiss</t>
  </si>
  <si>
    <t>~150</t>
  </si>
  <si>
    <t>Cont</t>
  </si>
  <si>
    <t>I1</t>
  </si>
  <si>
    <t>09/78-03/81</t>
  </si>
  <si>
    <t>Black Spruce</t>
  </si>
  <si>
    <t>55,67</t>
  </si>
  <si>
    <t>I2</t>
  </si>
  <si>
    <t>Dwarf Shrubs</t>
  </si>
  <si>
    <t>I3</t>
  </si>
  <si>
    <t>I4</t>
  </si>
  <si>
    <t>Sandy loam to sand</t>
  </si>
  <si>
    <t>I5</t>
  </si>
  <si>
    <t>I6</t>
  </si>
  <si>
    <t>Loam</t>
  </si>
  <si>
    <t>I7</t>
  </si>
  <si>
    <t>Willow, Alder</t>
  </si>
  <si>
    <t>Silt loam</t>
  </si>
  <si>
    <t>I8</t>
  </si>
  <si>
    <t>White Spruce</t>
  </si>
  <si>
    <t>Williams Island,50km NW of Inuvik</t>
  </si>
  <si>
    <t>&lt;4</t>
  </si>
  <si>
    <t>09/1969-09/1970</t>
  </si>
  <si>
    <t xml:space="preserve"> (Aklavik)   -9.1</t>
  </si>
  <si>
    <t>mean snow depth 41</t>
  </si>
  <si>
    <t>Dec</t>
  </si>
  <si>
    <t>Jun</t>
  </si>
  <si>
    <t>all</t>
  </si>
  <si>
    <t>MAST</t>
  </si>
  <si>
    <t>Bare Ground</t>
  </si>
  <si>
    <t>Sandy silt</t>
  </si>
  <si>
    <t>mean snow depth 116</t>
  </si>
  <si>
    <t>Willow</t>
  </si>
  <si>
    <t>mean snow depth 75</t>
  </si>
  <si>
    <t>Silt</t>
  </si>
  <si>
    <t>mean snow depth 80</t>
  </si>
  <si>
    <t>Willow-Alder</t>
  </si>
  <si>
    <t>Moss, peat and silt</t>
  </si>
  <si>
    <t>mean snow depth 59</t>
  </si>
  <si>
    <t>Jan</t>
  </si>
  <si>
    <t>Spruce</t>
  </si>
  <si>
    <t>Moss and peat</t>
  </si>
  <si>
    <t>Lousy Point</t>
  </si>
  <si>
    <t>BH91-6</t>
  </si>
  <si>
    <t>GSC</t>
  </si>
  <si>
    <t>04/1991-09/1991</t>
  </si>
  <si>
    <t>Organics over glaciofluvial silty sand,till</t>
  </si>
  <si>
    <t>BH91-8</t>
  </si>
  <si>
    <t>Silt over glaciofluvial sand gravel till</t>
  </si>
  <si>
    <t>BH91-10</t>
  </si>
  <si>
    <t>Lacustrine silt over glaciofluvial sand,till</t>
  </si>
  <si>
    <t>BH91-11</t>
  </si>
  <si>
    <t>Glaciofluvial silt,sand,till</t>
  </si>
  <si>
    <t>BH91-12</t>
  </si>
  <si>
    <t>Glaciofluvial, organics on silt,sand</t>
  </si>
  <si>
    <t>BH91-13</t>
  </si>
  <si>
    <t>Glaciofluvial sand</t>
  </si>
  <si>
    <t>BH91-15</t>
  </si>
  <si>
    <t>apr</t>
  </si>
  <si>
    <t/>
  </si>
  <si>
    <t>Sep-Apr</t>
  </si>
  <si>
    <t>3,4,5,9</t>
  </si>
  <si>
    <t>Fort Simpson</t>
  </si>
  <si>
    <t>FS #1</t>
  </si>
  <si>
    <t>160 - 180</t>
  </si>
  <si>
    <t>FS #2</t>
  </si>
  <si>
    <t xml:space="preserve"> &gt;6</t>
  </si>
  <si>
    <t>FS #3</t>
  </si>
  <si>
    <t>&gt;10</t>
  </si>
  <si>
    <t>Clay silt</t>
  </si>
  <si>
    <t>3,4,5,9,44,2</t>
  </si>
  <si>
    <t>1) black rock</t>
  </si>
  <si>
    <t>01/1970 - 12/1970</t>
  </si>
  <si>
    <t>Exposed bedrock</t>
  </si>
  <si>
    <t>no permafrost</t>
  </si>
  <si>
    <t>2) white rock</t>
  </si>
  <si>
    <t>3) red rock</t>
  </si>
  <si>
    <t>4) till</t>
  </si>
  <si>
    <t>Birch, alder</t>
  </si>
  <si>
    <t>Sandy stony till</t>
  </si>
  <si>
    <t>5) beach ridge</t>
  </si>
  <si>
    <t>Spruce,alder,willow</t>
  </si>
  <si>
    <t>Sandy gravel</t>
  </si>
  <si>
    <t>6) burned peatland</t>
  </si>
  <si>
    <t>Dence black spruce</t>
  </si>
  <si>
    <t>Fine sand</t>
  </si>
  <si>
    <t>7) sedge peatland</t>
  </si>
  <si>
    <t>Sparce black spruce</t>
  </si>
  <si>
    <t xml:space="preserve">Sandy soil </t>
  </si>
  <si>
    <t>8) spruce peatland</t>
  </si>
  <si>
    <t>Black spruce</t>
  </si>
  <si>
    <t>Silt-fine sand-stones</t>
  </si>
  <si>
    <t>Sep-Jun</t>
  </si>
  <si>
    <t>2,3,4,5</t>
  </si>
  <si>
    <t>Canyon Ck North</t>
  </si>
  <si>
    <t>84-2A</t>
  </si>
  <si>
    <t>06/84-06/85</t>
  </si>
  <si>
    <t>Oct-Apr</t>
  </si>
  <si>
    <t>Till,Silty clay</t>
  </si>
  <si>
    <t>84-2B</t>
  </si>
  <si>
    <t>09/84-09/85</t>
  </si>
  <si>
    <t>Canyon Ck South</t>
  </si>
  <si>
    <t>84-2C</t>
  </si>
  <si>
    <t>Norman Wells Pump Stn</t>
  </si>
  <si>
    <t>84-1</t>
  </si>
  <si>
    <t>Till,silty clay</t>
  </si>
  <si>
    <t>Kee Scarp</t>
  </si>
  <si>
    <t>HT137</t>
  </si>
  <si>
    <t>06/87-10/88</t>
  </si>
  <si>
    <t xml:space="preserve">Great Bear R. </t>
  </si>
  <si>
    <t>84-3A</t>
  </si>
  <si>
    <t>Oct-Mar</t>
  </si>
  <si>
    <t>Alluvial, silt,clay</t>
  </si>
  <si>
    <t>&lt;50</t>
  </si>
  <si>
    <t>Great Bear R.</t>
  </si>
  <si>
    <t>84-3B</t>
  </si>
  <si>
    <t>Sand,clay</t>
  </si>
  <si>
    <t>&lt;100</t>
  </si>
  <si>
    <t>Table Mountain</t>
  </si>
  <si>
    <t>85-7A</t>
  </si>
  <si>
    <t>03/85-03/86</t>
  </si>
  <si>
    <t>Till, clay</t>
  </si>
  <si>
    <t>15,16</t>
  </si>
  <si>
    <t>85-7B</t>
  </si>
  <si>
    <t>Till, Clay</t>
  </si>
  <si>
    <t>~100</t>
  </si>
  <si>
    <t>85-7C</t>
  </si>
  <si>
    <t>Till, clay,sand</t>
  </si>
  <si>
    <t>Trail River</t>
  </si>
  <si>
    <t>84-4A</t>
  </si>
  <si>
    <t>Sand, silt</t>
  </si>
  <si>
    <t>84-4B</t>
  </si>
  <si>
    <t>Sand,silt</t>
  </si>
  <si>
    <t>Manners Ck.</t>
  </si>
  <si>
    <t>85-8A</t>
  </si>
  <si>
    <t>05/85-05/86</t>
  </si>
  <si>
    <t>Clay,sand</t>
  </si>
  <si>
    <t>85-8B</t>
  </si>
  <si>
    <t>Silt,clay</t>
  </si>
  <si>
    <t>85-8C</t>
  </si>
  <si>
    <t>Clay,silt</t>
  </si>
  <si>
    <t>N Wells PumpStn3</t>
  </si>
  <si>
    <t>85-9</t>
  </si>
  <si>
    <t>Granular soils</t>
  </si>
  <si>
    <t>Mackenzie Hwy S</t>
  </si>
  <si>
    <t>85-10A</t>
  </si>
  <si>
    <t>Till</t>
  </si>
  <si>
    <t>85-10B</t>
  </si>
  <si>
    <t>Clay Till</t>
  </si>
  <si>
    <t>~50</t>
  </si>
  <si>
    <t>Moraine South</t>
  </si>
  <si>
    <t>85-11</t>
  </si>
  <si>
    <t>Jean Marie Ck.</t>
  </si>
  <si>
    <t>85-12A</t>
  </si>
  <si>
    <t>03/85-04/86</t>
  </si>
  <si>
    <t>Clay Till, Sand</t>
  </si>
  <si>
    <t>85-12B</t>
  </si>
  <si>
    <t>Gibson Gap</t>
  </si>
  <si>
    <t>09/90-08/92</t>
  </si>
  <si>
    <t>June</t>
  </si>
  <si>
    <t>NW #1</t>
  </si>
  <si>
    <t>7/72-6/74</t>
  </si>
  <si>
    <t>&lt;/= -7.2</t>
  </si>
  <si>
    <t>Dense black spruce</t>
  </si>
  <si>
    <t>9,17,44</t>
  </si>
  <si>
    <t>NW #2</t>
  </si>
  <si>
    <t>Peat</t>
  </si>
  <si>
    <t>NW #3</t>
  </si>
  <si>
    <t>Silty till</t>
  </si>
  <si>
    <t>NW #4</t>
  </si>
  <si>
    <t>&lt;/= -3.2</t>
  </si>
  <si>
    <t>Dense Dwf. black spruce</t>
  </si>
  <si>
    <t>NW #5</t>
  </si>
  <si>
    <t>&lt;/= -5.2</t>
  </si>
  <si>
    <t>NW #6</t>
  </si>
  <si>
    <t>Hummocky; swamp</t>
  </si>
  <si>
    <t>NW #7</t>
  </si>
  <si>
    <t>&lt;/= -5.0</t>
  </si>
  <si>
    <t>Sand, gravel</t>
  </si>
  <si>
    <t>Fort Good Hope</t>
  </si>
  <si>
    <t>FGH #1</t>
  </si>
  <si>
    <t>Hummocky</t>
  </si>
  <si>
    <t>Burnt peat</t>
  </si>
  <si>
    <t>FGH #3</t>
  </si>
  <si>
    <t>Dense forest</t>
  </si>
  <si>
    <t>FGH #2</t>
  </si>
  <si>
    <t>FGH #4</t>
  </si>
  <si>
    <t>Silty sand</t>
  </si>
  <si>
    <t>MP #1</t>
  </si>
  <si>
    <t>Clay till</t>
  </si>
  <si>
    <t>MP #2</t>
  </si>
  <si>
    <t>MP #3</t>
  </si>
  <si>
    <t>2,3,4,5,9</t>
  </si>
  <si>
    <t>Sep-May</t>
  </si>
  <si>
    <t>Tuichita,Yukon</t>
  </si>
  <si>
    <t>Peat plateau</t>
  </si>
  <si>
    <t>1979-1989</t>
  </si>
  <si>
    <t>67mean</t>
  </si>
  <si>
    <t>Nov-May</t>
  </si>
  <si>
    <t>Mayo</t>
  </si>
  <si>
    <t>Glaciolacustrine A</t>
  </si>
  <si>
    <t>08/85-08/87</t>
  </si>
  <si>
    <t>Spruce forest</t>
  </si>
  <si>
    <t>Glaciolacustrine sed.</t>
  </si>
  <si>
    <t>Glaciolacustrine B</t>
  </si>
  <si>
    <t>Alluvial C</t>
  </si>
  <si>
    <t>Alluvial deposits</t>
  </si>
  <si>
    <t>Av.all depths</t>
  </si>
  <si>
    <t>Summit Lake A</t>
  </si>
  <si>
    <t>Summit Pass</t>
  </si>
  <si>
    <t>Lichen</t>
  </si>
  <si>
    <t>sandy, boulder till</t>
  </si>
  <si>
    <t>34,35</t>
  </si>
  <si>
    <t>Summit Lake B</t>
  </si>
  <si>
    <t>Upper Testa R</t>
  </si>
  <si>
    <t>12/81-06/82</t>
  </si>
  <si>
    <t>Forest</t>
  </si>
  <si>
    <t>colluvium, siltstone</t>
  </si>
  <si>
    <t>Summit Lake C</t>
  </si>
  <si>
    <t>Lower Testa R</t>
  </si>
  <si>
    <t>12/81-08/82</t>
  </si>
  <si>
    <t>gravel, sandstone</t>
  </si>
  <si>
    <t>Summit Lake D</t>
  </si>
  <si>
    <t>Mill Ck</t>
  </si>
  <si>
    <t>Muskeg, willow</t>
  </si>
  <si>
    <t>clayey till, shale</t>
  </si>
  <si>
    <t>Summit Lake E</t>
  </si>
  <si>
    <t>Steamboat</t>
  </si>
  <si>
    <t>05/82-08/82</t>
  </si>
  <si>
    <t>Black spruce, willow</t>
  </si>
  <si>
    <t>colluvium, sandstone,siltstone</t>
  </si>
  <si>
    <t>Ellerslie Soil Sci Res Stn</t>
  </si>
  <si>
    <t>10km S of Edmonton</t>
  </si>
  <si>
    <t>1965-1975</t>
  </si>
  <si>
    <t>1.4 +/- 0.5</t>
  </si>
  <si>
    <t>mean snow depth 19.4</t>
  </si>
  <si>
    <t>~5.1</t>
  </si>
  <si>
    <t>5.0 +/- 0.5</t>
  </si>
  <si>
    <t>1964-1968</t>
  </si>
  <si>
    <t>Plateau Mtn.</t>
  </si>
  <si>
    <t>1976-1989</t>
  </si>
  <si>
    <t>12mean</t>
  </si>
  <si>
    <t>Zero Amp</t>
  </si>
  <si>
    <t>Tundra</t>
  </si>
  <si>
    <t>Alpine</t>
  </si>
  <si>
    <t>Marmot Basin</t>
  </si>
  <si>
    <t>5mean</t>
  </si>
  <si>
    <t>Till, bedrock</t>
  </si>
  <si>
    <t>Petitot River N</t>
  </si>
  <si>
    <t>84-5A</t>
  </si>
  <si>
    <t>84-5B</t>
  </si>
  <si>
    <t>11/84-10-86</t>
  </si>
  <si>
    <t>Peat, Clay till</t>
  </si>
  <si>
    <t>Petitot River S</t>
  </si>
  <si>
    <t>84-6</t>
  </si>
  <si>
    <t>Silty loam</t>
  </si>
  <si>
    <t>AUg</t>
  </si>
  <si>
    <t>01/1980-12/1980</t>
  </si>
  <si>
    <t>Dec-Apr</t>
  </si>
  <si>
    <t>AECL</t>
  </si>
  <si>
    <t>1931-1933</t>
  </si>
  <si>
    <t>Clay deposits</t>
  </si>
  <si>
    <t>Whiteshell Nuclear Res. Est</t>
  </si>
  <si>
    <t>Near Pinawa, Man.</t>
  </si>
  <si>
    <t>07/74-06/75</t>
  </si>
  <si>
    <t>E</t>
  </si>
  <si>
    <t>01/1969 - 12/1969</t>
  </si>
  <si>
    <t>D</t>
  </si>
  <si>
    <t>Brown clay</t>
  </si>
  <si>
    <t>A</t>
  </si>
  <si>
    <t>Silt, clay</t>
  </si>
  <si>
    <t>B</t>
  </si>
  <si>
    <t>Black spruce, peat</t>
  </si>
  <si>
    <t>C</t>
  </si>
  <si>
    <t>1970-1975</t>
  </si>
  <si>
    <t xml:space="preserve">Sandy </t>
  </si>
  <si>
    <t>Oct-May</t>
  </si>
  <si>
    <t>Nov-Apr</t>
  </si>
  <si>
    <t>Kangiqsualujjuaq</t>
  </si>
  <si>
    <t>08/84-03/87</t>
  </si>
  <si>
    <t>July/Aug</t>
  </si>
  <si>
    <t>Jan/Feb</t>
  </si>
  <si>
    <t>Jan-Mar</t>
  </si>
  <si>
    <t>July-Oct</t>
  </si>
  <si>
    <t>July/Oct</t>
  </si>
  <si>
    <t>Tidal Marsh</t>
  </si>
  <si>
    <t>08/84-09/86</t>
  </si>
  <si>
    <t>Aug/Sep</t>
  </si>
  <si>
    <t>Sep/Oct</t>
  </si>
  <si>
    <t>Clay,Silt</t>
  </si>
  <si>
    <t>Tidal Flat</t>
  </si>
  <si>
    <t>08/84-11/86</t>
  </si>
  <si>
    <t>Quaqtaq</t>
  </si>
  <si>
    <t>rock</t>
  </si>
  <si>
    <t>Other</t>
  </si>
  <si>
    <t>07/88-12/92</t>
  </si>
  <si>
    <t>Granite gneiss</t>
  </si>
  <si>
    <t>Salluit</t>
  </si>
  <si>
    <t>06/87-12/93</t>
  </si>
  <si>
    <t>1,52</t>
  </si>
  <si>
    <t>till</t>
  </si>
  <si>
    <t>silt</t>
  </si>
  <si>
    <t>silt,peat</t>
  </si>
  <si>
    <t>Tasiujaq</t>
  </si>
  <si>
    <t>10/88-12/89</t>
  </si>
  <si>
    <t>Schist</t>
  </si>
  <si>
    <t>Oct-Jun</t>
  </si>
  <si>
    <t>01/1955-12/1955</t>
  </si>
  <si>
    <t>21,9</t>
  </si>
  <si>
    <t>EARTH MATERIALS</t>
  </si>
  <si>
    <t>16-1</t>
  </si>
  <si>
    <t>EBA</t>
  </si>
  <si>
    <t>1978 - 1982</t>
  </si>
  <si>
    <t>~-17.0</t>
  </si>
  <si>
    <t>Mosses and sedges</t>
  </si>
  <si>
    <t>Clay and ice</t>
  </si>
  <si>
    <t>~10-20</t>
  </si>
  <si>
    <t>28,29</t>
  </si>
  <si>
    <t>D2-5 (PGP)</t>
  </si>
  <si>
    <t>1977 - 1982</t>
  </si>
  <si>
    <t>~-16.8</t>
  </si>
  <si>
    <t>Mosses,lichen,sedges</t>
  </si>
  <si>
    <t>Silt, ice and clay</t>
  </si>
  <si>
    <t>13-2</t>
  </si>
  <si>
    <t>~-16.3</t>
  </si>
  <si>
    <t>Clay, ice and silt</t>
  </si>
  <si>
    <t>R239-4 (PGP)</t>
  </si>
  <si>
    <t>1977 - 1978</t>
  </si>
  <si>
    <t>~-15.5</t>
  </si>
  <si>
    <t>Sparse sedges, moss</t>
  </si>
  <si>
    <t>Sand, silt and clay</t>
  </si>
  <si>
    <t>~35</t>
  </si>
  <si>
    <t>R240A-1-3 (PGP)</t>
  </si>
  <si>
    <t>~-16.1</t>
  </si>
  <si>
    <t>~30</t>
  </si>
  <si>
    <t>R240A-1 (PGP)</t>
  </si>
  <si>
    <t>~20</t>
  </si>
  <si>
    <t>10-2</t>
  </si>
  <si>
    <t>~-17.6</t>
  </si>
  <si>
    <t>Well vegetated</t>
  </si>
  <si>
    <t>Sand and clay</t>
  </si>
  <si>
    <t>245-1 (PGP)</t>
  </si>
  <si>
    <t>1978 - 1981</t>
  </si>
  <si>
    <t>Dense tundra types</t>
  </si>
  <si>
    <t>Silt, clay and ice</t>
  </si>
  <si>
    <t>2-6</t>
  </si>
  <si>
    <t>~-17.5</t>
  </si>
  <si>
    <t>Trace of moss,lichen</t>
  </si>
  <si>
    <t>Silt and sand</t>
  </si>
  <si>
    <t>~30-38</t>
  </si>
  <si>
    <t>1-8</t>
  </si>
  <si>
    <t>~-15.9</t>
  </si>
  <si>
    <t>Sparse sedge tussocks</t>
  </si>
  <si>
    <t>Sands</t>
  </si>
  <si>
    <t>~25-40</t>
  </si>
  <si>
    <t>R245A-2 (PGP)</t>
  </si>
  <si>
    <t>~-17.3</t>
  </si>
  <si>
    <t>Sand and silt</t>
  </si>
  <si>
    <t>~40</t>
  </si>
  <si>
    <t>247-3 (PGP)</t>
  </si>
  <si>
    <t>~-16.9</t>
  </si>
  <si>
    <t>Dense lichens,sedges</t>
  </si>
  <si>
    <t>7-2</t>
  </si>
  <si>
    <t>~-17.1</t>
  </si>
  <si>
    <t>Unvegetated</t>
  </si>
  <si>
    <t>~22-35</t>
  </si>
  <si>
    <t>Truelove Lowlands,Devon Is.</t>
  </si>
  <si>
    <t>A1) Beach ridge, S slope</t>
  </si>
  <si>
    <t>05/1972 - 05/1973</t>
  </si>
  <si>
    <t>(Resolute)   -18.7</t>
  </si>
  <si>
    <t>Oct - Jun</t>
  </si>
  <si>
    <t>High arctic tundra</t>
  </si>
  <si>
    <t>A2) -top</t>
  </si>
  <si>
    <t>A3) -north slope</t>
  </si>
  <si>
    <t>B) Tundra-meadow</t>
  </si>
  <si>
    <t>Peat,stoney clayey silt</t>
  </si>
  <si>
    <t>C) Limestone-coast</t>
  </si>
  <si>
    <t>D) Limestone-inland</t>
  </si>
  <si>
    <t>E) Granite Gneiss</t>
  </si>
  <si>
    <t>F) Upland Plateau</t>
  </si>
  <si>
    <t>Stoney clayey silt</t>
  </si>
  <si>
    <t>&lt;30</t>
  </si>
  <si>
    <t>1954 - 1957</t>
  </si>
  <si>
    <t>15.2 - 30.5</t>
  </si>
  <si>
    <t>-12.2 to -13.1</t>
  </si>
  <si>
    <t>8,13</t>
  </si>
  <si>
    <t>(Pond Inlet)  -14.3</t>
  </si>
  <si>
    <t>Pangnirtung</t>
  </si>
  <si>
    <t>-8 to -9</t>
  </si>
  <si>
    <t>Sand,gravel</t>
  </si>
  <si>
    <t>North borehole</t>
  </si>
  <si>
    <t>08/89-1994</t>
  </si>
  <si>
    <t>Massive gneiss bedrock</t>
  </si>
  <si>
    <t>Mackenzie Delta</t>
  </si>
  <si>
    <t>07/1969 - 06/1970</t>
  </si>
  <si>
    <t>avg snow depth 10.8</t>
  </si>
  <si>
    <t>Stoney, silty clay</t>
  </si>
  <si>
    <t>15 - 50</t>
  </si>
  <si>
    <t>avg snow depth 38.7</t>
  </si>
  <si>
    <t>avg snow depth 71.5</t>
  </si>
  <si>
    <t>avg snow depth 16.2</t>
  </si>
  <si>
    <t>avg snow depth 9.9</t>
  </si>
  <si>
    <t>6</t>
  </si>
  <si>
    <t>avg snow depth 11.4</t>
  </si>
  <si>
    <t>7</t>
  </si>
  <si>
    <t>avg snow depth 38.8</t>
  </si>
  <si>
    <t>8</t>
  </si>
  <si>
    <t>avg snow depth 11.3</t>
  </si>
  <si>
    <t>9</t>
  </si>
  <si>
    <t>avg snow depth 45.0</t>
  </si>
  <si>
    <t>10</t>
  </si>
  <si>
    <t>avg snow depth 51.8</t>
  </si>
  <si>
    <t>06/05/1961</t>
  </si>
  <si>
    <t xml:space="preserve"> (Aklavik)  -9.1</t>
  </si>
  <si>
    <t>0 - 30.5</t>
  </si>
  <si>
    <t>-4.6 to -3.1</t>
  </si>
  <si>
    <t>Niglintagak#HT276</t>
  </si>
  <si>
    <t>08/90-07/92</t>
  </si>
  <si>
    <t>Niglintagak Bar</t>
  </si>
  <si>
    <t>MiddleCh#Ht273</t>
  </si>
  <si>
    <t>Aklak channel</t>
  </si>
  <si>
    <t>Kumak Ch #HT283</t>
  </si>
  <si>
    <t>~200</t>
  </si>
  <si>
    <t>Niglintagak 1593</t>
  </si>
  <si>
    <t>Harry Ch #HT286</t>
  </si>
  <si>
    <t>Harry Ch #HT277</t>
  </si>
  <si>
    <t>07/91-07/92</t>
  </si>
  <si>
    <t>Mouth Harry Ch</t>
  </si>
  <si>
    <t>08/91-06/93</t>
  </si>
  <si>
    <t>Bar Harry Ch</t>
  </si>
  <si>
    <t>08/91-07/92</t>
  </si>
  <si>
    <t>Harry Ch</t>
  </si>
  <si>
    <t>08/91</t>
  </si>
  <si>
    <t>Mouth East Ch</t>
  </si>
  <si>
    <t>09/91</t>
  </si>
  <si>
    <t>Bar Kumak Ch</t>
  </si>
  <si>
    <t>08/91-04/92</t>
  </si>
  <si>
    <t>Goose Is. north</t>
  </si>
  <si>
    <t>Goose Is. south</t>
  </si>
  <si>
    <t>1961 - 1963</t>
  </si>
  <si>
    <t>7.6 - 30.5</t>
  </si>
  <si>
    <t>1974 - 1976</t>
  </si>
  <si>
    <t>approx. -12.8</t>
  </si>
  <si>
    <t>avg snowdepth 51</t>
  </si>
  <si>
    <t>Sand-stones</t>
  </si>
  <si>
    <t>1958 - 1962</t>
  </si>
  <si>
    <t>-3.3 to -1.9</t>
  </si>
  <si>
    <t>mainland#495</t>
  </si>
  <si>
    <t>03/82-05/82</t>
  </si>
  <si>
    <t xml:space="preserve">ZeroAmp </t>
  </si>
  <si>
    <t>Maninland#497</t>
  </si>
  <si>
    <t>Bear Is.#496</t>
  </si>
  <si>
    <t>Peat sand silt</t>
  </si>
  <si>
    <t>Bear Is#498</t>
  </si>
  <si>
    <t>Contwoyto Lake</t>
  </si>
  <si>
    <t>Lupin Gold Mine</t>
  </si>
  <si>
    <t>470-505</t>
  </si>
  <si>
    <t>Organic, sandy till</t>
  </si>
  <si>
    <t>60-250</t>
  </si>
  <si>
    <t>24,42</t>
  </si>
  <si>
    <t>approx. -12.5</t>
  </si>
  <si>
    <t>avg snow depth 28</t>
  </si>
  <si>
    <t>Sand-silt-stones</t>
  </si>
  <si>
    <t>Baker Lake</t>
  </si>
  <si>
    <t>Kiggavik Mine</t>
  </si>
  <si>
    <t>15-60</t>
  </si>
  <si>
    <t>approx. -12.0</t>
  </si>
  <si>
    <t>avg snow depth 41</t>
  </si>
  <si>
    <t>approx. -11.7</t>
  </si>
  <si>
    <t xml:space="preserve">1960 </t>
  </si>
  <si>
    <t>(Chesterfield In.) -11.6</t>
  </si>
  <si>
    <t>-9.4 to -8.3</t>
  </si>
  <si>
    <t>Greenstone</t>
  </si>
  <si>
    <t>Gravel</t>
  </si>
  <si>
    <t>Silt-clay-stones</t>
  </si>
  <si>
    <t>0.7 - 2.5</t>
  </si>
  <si>
    <t>0.5 to -0.3</t>
  </si>
  <si>
    <t>approx. -10.3</t>
  </si>
  <si>
    <t>1959 - 1962</t>
  </si>
  <si>
    <t>0 - 1.5</t>
  </si>
  <si>
    <t>1.9 to 0.7</t>
  </si>
  <si>
    <t>approx. -9.7</t>
  </si>
  <si>
    <t>Silt-sand</t>
  </si>
  <si>
    <t>approx. -9.4</t>
  </si>
  <si>
    <t>1950's</t>
  </si>
  <si>
    <t>~0.0</t>
  </si>
  <si>
    <t>Aishihik (YT)</t>
  </si>
  <si>
    <t>1953 - 1959</t>
  </si>
  <si>
    <t>Kay Point -3</t>
  </si>
  <si>
    <t>Silt, sand, gravel</t>
  </si>
  <si>
    <t>Kay Point -7</t>
  </si>
  <si>
    <t>Alcan Foothills -1</t>
  </si>
  <si>
    <t>#226</t>
  </si>
  <si>
    <t>Silt, organics, ice</t>
  </si>
  <si>
    <t>Alcan Foothills -2</t>
  </si>
  <si>
    <t>Organics and silt</t>
  </si>
  <si>
    <t>Alcan Foothills -3</t>
  </si>
  <si>
    <t>Peat, silt, clay</t>
  </si>
  <si>
    <t>Alcan Foothills -4</t>
  </si>
  <si>
    <t>Sand, silt, clay</t>
  </si>
  <si>
    <t>Alcan Foothills -5</t>
  </si>
  <si>
    <t>Silt, organics, clay</t>
  </si>
  <si>
    <t>Alcan Foothills -6</t>
  </si>
  <si>
    <t>Peat, clay, sand</t>
  </si>
  <si>
    <t>Alcan Foothills -7</t>
  </si>
  <si>
    <t>Alcan Foothills -8</t>
  </si>
  <si>
    <t>Alcan Foothills -9</t>
  </si>
  <si>
    <t>Alcan Foothills -10</t>
  </si>
  <si>
    <t>Alcan Foothills -11</t>
  </si>
  <si>
    <t>Alcan Foothills -12</t>
  </si>
  <si>
    <t>Alcan Foothills -13</t>
  </si>
  <si>
    <t>Alcan Foothills -14</t>
  </si>
  <si>
    <t>Monenco -3</t>
  </si>
  <si>
    <t>Clinton Creek -2</t>
  </si>
  <si>
    <t>Clinton Creek -3</t>
  </si>
  <si>
    <t>Clinton Creek -4</t>
  </si>
  <si>
    <t>Ruby Creek -4</t>
  </si>
  <si>
    <t>4.3 to 3.8</t>
  </si>
  <si>
    <t>Sept. 1963</t>
  </si>
  <si>
    <t>-0.6 to 0.0</t>
  </si>
  <si>
    <t>July 1955</t>
  </si>
  <si>
    <t>7.6 - 16.5</t>
  </si>
  <si>
    <t>-2.5 to -1.7</t>
  </si>
  <si>
    <t>1958 - 1963</t>
  </si>
  <si>
    <t>-0.8 to -0.3</t>
  </si>
  <si>
    <t>1961 -1963</t>
  </si>
  <si>
    <t>avg bottom hole temp -2.9</t>
  </si>
  <si>
    <t>Quartzite</t>
  </si>
  <si>
    <t>avg bottom hole temp -2.6</t>
  </si>
  <si>
    <t>avg bottom hole temp -0.9</t>
  </si>
  <si>
    <t>avg bottom hole temp 0.4</t>
  </si>
  <si>
    <t>approx. -7.5</t>
  </si>
  <si>
    <t>1962-1964</t>
  </si>
  <si>
    <t>&lt;15.24</t>
  </si>
  <si>
    <t>-7.2 to -6.7</t>
  </si>
  <si>
    <t>106.7 - 121.9</t>
  </si>
  <si>
    <t>Avg 15/04/62&amp;8/7/62</t>
  </si>
  <si>
    <t>15.2 - 61.0</t>
  </si>
  <si>
    <t>1962</t>
  </si>
  <si>
    <t>7.6 - 57.9</t>
  </si>
  <si>
    <t>06/89-12/89</t>
  </si>
  <si>
    <t>zeroAmp</t>
  </si>
  <si>
    <t>Silt clay</t>
  </si>
  <si>
    <t>Sediment</t>
  </si>
  <si>
    <t>Sand gravel</t>
  </si>
  <si>
    <t>1,46</t>
  </si>
  <si>
    <t>Sedimet</t>
  </si>
  <si>
    <t>Kangiqsujuaq</t>
  </si>
  <si>
    <t>08/88-12/93</t>
  </si>
  <si>
    <t>Eastern Melville Is</t>
  </si>
  <si>
    <t>S</t>
  </si>
  <si>
    <t>shoreline</t>
  </si>
  <si>
    <t>Yukon</t>
  </si>
  <si>
    <t xml:space="preserve"> B.R. Blow River</t>
  </si>
  <si>
    <t>British Columbia</t>
  </si>
  <si>
    <t>Alberta</t>
  </si>
  <si>
    <t>Saskatchewan</t>
  </si>
  <si>
    <t>Manitoba</t>
  </si>
  <si>
    <t>Ontario</t>
  </si>
  <si>
    <t>Quebec</t>
  </si>
  <si>
    <t>Great Whale River Basin</t>
  </si>
  <si>
    <t>Newfoundland</t>
  </si>
  <si>
    <t>SITES WITH TEMPERATURES AVAILABLE AT ONLY ONE DEPTH</t>
  </si>
  <si>
    <t>A1) Beach ridge S-slope</t>
  </si>
  <si>
    <t>-0.3 to 0.5</t>
  </si>
  <si>
    <t>3.8 to 4.3</t>
  </si>
  <si>
    <t>-2.5 to -1.2</t>
  </si>
  <si>
    <t>SITES WITH TEMPERATURE MEASUREMENTS AT SEVERAL DEPTHS</t>
  </si>
  <si>
    <t>South borehole</t>
  </si>
  <si>
    <t>-2.4</t>
  </si>
  <si>
    <t>-2.8</t>
  </si>
  <si>
    <t>-2.9</t>
  </si>
  <si>
    <t>-2.2</t>
  </si>
  <si>
    <t>-1.1</t>
  </si>
  <si>
    <t>-1.3</t>
  </si>
  <si>
    <t>Whiteshell Nuclear</t>
  </si>
  <si>
    <t>Pedder Point D-49</t>
  </si>
  <si>
    <t>Indian 9-8</t>
  </si>
  <si>
    <t>COMMENTS</t>
  </si>
  <si>
    <t>Drilling 16 days, stopped 30/6/81</t>
  </si>
  <si>
    <t>Drilling 13 days, stopped 14/7/81</t>
  </si>
  <si>
    <t>Drilling 8 days, stopped 7/9/77</t>
  </si>
  <si>
    <t>Drilling 12 days, stopped 20/9/77</t>
  </si>
  <si>
    <t>Drilling 11 days, stopped 6/10/77</t>
  </si>
  <si>
    <t>Drilling 9 days, stopped 27/10/77</t>
  </si>
  <si>
    <t>Drilling 10 days, stopped 18/8/80</t>
  </si>
  <si>
    <t>Drilling 18 days, stopped 4/10/79</t>
  </si>
  <si>
    <t>Drilling 18 days, stopped 21/6/77</t>
  </si>
  <si>
    <t>Drilling 13 days, stopped 20/10/77</t>
  </si>
  <si>
    <t>Drilling 17 days, stopped 18/11/79</t>
  </si>
  <si>
    <t>217.-3.47</t>
  </si>
  <si>
    <t>Drilling 30 days, stopped 2/3/79</t>
  </si>
  <si>
    <t>Drilling 21 days, stopped 4/4/80</t>
  </si>
  <si>
    <t>Drilling 3 days, stopped 22/7/80</t>
  </si>
  <si>
    <t>Drilling 60 days, stopped 24/10/75</t>
  </si>
  <si>
    <t>Drilling 67 days, stopped 15/11/74</t>
  </si>
  <si>
    <t>Drilling 146 days, stopped 14/9/72</t>
  </si>
  <si>
    <t>Drilling 211 days, stopped 28/11/74</t>
  </si>
  <si>
    <t>Drilling 126 days, stopped 20/2/73</t>
  </si>
  <si>
    <t>Drilling 106 days, stopped 25/1/71</t>
  </si>
  <si>
    <t>Drilling 132 days, stopped 15/10/79</t>
  </si>
  <si>
    <t>Drilling 64 days, stopped 5/6/65</t>
  </si>
  <si>
    <t>0/0/66</t>
  </si>
  <si>
    <t>Drilling 41 days, stopped 22/2/44</t>
  </si>
  <si>
    <t>Drilling 15 days, stopped 25/7/42</t>
  </si>
  <si>
    <t>Drilling 23 days, stopped 23/5/44</t>
  </si>
  <si>
    <t>Drilling 15 days, stopped 9/5/44</t>
  </si>
  <si>
    <t>Well abandoned 8/6/43</t>
  </si>
  <si>
    <t>Drilling 13 days, stopped 10/9/42</t>
  </si>
  <si>
    <t>0/5/66</t>
  </si>
  <si>
    <t>Drilling 17 days, stopped 2/12/44</t>
  </si>
  <si>
    <t>Drilling 48 days, stopped 10/12/71</t>
  </si>
  <si>
    <t>Drilling 47 days, stopped 9/7/71</t>
  </si>
  <si>
    <t>Drilling 57 days, stopped 18/7/72</t>
  </si>
  <si>
    <t>Drilling stopped 29/7/73</t>
  </si>
  <si>
    <t>Drilling stopped 3/7/73</t>
  </si>
  <si>
    <t>Drilling 39 days, stopped 30/1/72</t>
  </si>
  <si>
    <t>0/0/55</t>
  </si>
  <si>
    <t>Temp. may not be equil.</t>
  </si>
  <si>
    <t>Drilling 95 days, stopped 13/8/73</t>
  </si>
  <si>
    <t>Drilling 110 days, stopped 1/9/63</t>
  </si>
  <si>
    <t>Drilling stopped 29/2/79</t>
  </si>
  <si>
    <t>Drilling 7 days, stopped 3/10/77</t>
  </si>
  <si>
    <t>Drilling 7 days, stopped 15/7/78</t>
  </si>
  <si>
    <t>Drilling 8 days, stopped 28/7/78</t>
  </si>
  <si>
    <t>Drilling 14 days, stopped 9/8/78</t>
  </si>
  <si>
    <t>Drilled March 1974</t>
  </si>
  <si>
    <t>01/01/1977 ?</t>
  </si>
  <si>
    <t>Drilled March 1976</t>
  </si>
  <si>
    <t>Drilled April 1976</t>
  </si>
  <si>
    <t>Polaris -6</t>
  </si>
  <si>
    <t>Drilling stopped 2/5/73</t>
  </si>
  <si>
    <t>Polaris - 7</t>
  </si>
  <si>
    <t>#157</t>
  </si>
  <si>
    <t>Drillining stopped 5/73</t>
  </si>
  <si>
    <t>Polaris -8</t>
  </si>
  <si>
    <t>Drilling stopped 6/73?</t>
  </si>
  <si>
    <t>Polaris -9</t>
  </si>
  <si>
    <t>6/73?</t>
  </si>
  <si>
    <t>Drilling stopped 12/7/73</t>
  </si>
  <si>
    <t>Polaris - 10</t>
  </si>
  <si>
    <t>Drilling stopped 17/6/73</t>
  </si>
  <si>
    <t>Polaris - 11</t>
  </si>
  <si>
    <t>Drilling stopped 29/6/73</t>
  </si>
  <si>
    <t>Little Cornwallis PG-10-77</t>
  </si>
  <si>
    <t>#214</t>
  </si>
  <si>
    <t>Amauligak</t>
  </si>
  <si>
    <t>#601</t>
  </si>
  <si>
    <t>Drilling stopped 6/9/87</t>
  </si>
  <si>
    <t>Isserk Geotechnical Hole</t>
  </si>
  <si>
    <t>#602</t>
  </si>
  <si>
    <t>Drilling duration 2 days, stopped 26/9/89</t>
  </si>
  <si>
    <t>Agassiz Ice Cap 1977 hole</t>
  </si>
  <si>
    <t>Hole drilled 1977</t>
  </si>
  <si>
    <t>Agassiz Ice Cap 1984 hole</t>
  </si>
  <si>
    <t>#606-1</t>
  </si>
  <si>
    <t>#606-2</t>
  </si>
  <si>
    <t>Hole drilled 1984</t>
  </si>
  <si>
    <t>Assistance Bay PG-7-77</t>
  </si>
  <si>
    <t>Drilled 1978? Temp. may not be equil.</t>
  </si>
  <si>
    <t>Polar Gas PG-9A-77</t>
  </si>
  <si>
    <t>Drilled 1977? Temp. may not be equil.</t>
  </si>
  <si>
    <t>Atkinson Point farthest from shore</t>
  </si>
  <si>
    <t>Atkinson Point nearest to shore</t>
  </si>
  <si>
    <t>8 m from channel</t>
  </si>
  <si>
    <t>Airport Rd 122 m from  Mackenzie R.</t>
  </si>
  <si>
    <t>Deadline Rd 1200 m from Mackenzie R.</t>
  </si>
  <si>
    <t>1947-1948</t>
  </si>
  <si>
    <t>THL1</t>
  </si>
  <si>
    <t>THL2</t>
  </si>
  <si>
    <t>THL3</t>
  </si>
  <si>
    <t>THL4</t>
  </si>
  <si>
    <t>TFM1</t>
  </si>
  <si>
    <t>TFM2</t>
  </si>
  <si>
    <t>TFM3</t>
  </si>
  <si>
    <t>TFM14</t>
  </si>
  <si>
    <t>TFM15</t>
  </si>
  <si>
    <t>TFM19</t>
  </si>
  <si>
    <t>TPR1</t>
  </si>
  <si>
    <t>TPR2</t>
  </si>
  <si>
    <t>TPR3</t>
  </si>
  <si>
    <t>TCL1</t>
  </si>
  <si>
    <t>TCL2</t>
  </si>
  <si>
    <t>TCL3</t>
  </si>
  <si>
    <t>TCL4</t>
  </si>
  <si>
    <t>TCL5</t>
  </si>
  <si>
    <t>TCL6</t>
  </si>
  <si>
    <t>TCL7</t>
  </si>
  <si>
    <t>TCL8</t>
  </si>
  <si>
    <t>TCL9</t>
  </si>
  <si>
    <t>TCL10</t>
  </si>
  <si>
    <t>TCL11</t>
  </si>
  <si>
    <t>TCL12</t>
  </si>
  <si>
    <t>TCL13</t>
  </si>
  <si>
    <t>TCL14</t>
  </si>
  <si>
    <t>CL945A</t>
  </si>
  <si>
    <t>TSA1</t>
  </si>
  <si>
    <t>TSA2</t>
  </si>
  <si>
    <t>TSA3</t>
  </si>
  <si>
    <t>TSA4</t>
  </si>
  <si>
    <t>TSA5</t>
  </si>
  <si>
    <t>TSA6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</si>
  <si>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</si>
  <si>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</si>
  <si>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</si>
  <si>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</si>
  <si>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</si>
  <si>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</si>
  <si>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</si>
  <si>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</si>
  <si>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</si>
  <si>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</si>
  <si>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</si>
  <si>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</si>
  <si>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</si>
  <si>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</si>
  <si>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</si>
  <si>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</si>
  <si>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</si>
  <si>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</si>
  <si>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</si>
  <si>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S772</t>
  </si>
  <si>
    <t>S773</t>
  </si>
  <si>
    <t>S774</t>
  </si>
  <si>
    <t>S775</t>
  </si>
  <si>
    <t>S778</t>
  </si>
  <si>
    <t>S779</t>
  </si>
  <si>
    <t>S781</t>
  </si>
  <si>
    <t>S782</t>
  </si>
  <si>
    <t>S783</t>
  </si>
  <si>
    <t>S784</t>
  </si>
  <si>
    <t>S785</t>
  </si>
  <si>
    <t>S787</t>
  </si>
  <si>
    <t>S788</t>
  </si>
  <si>
    <t>S789</t>
  </si>
  <si>
    <t>S790</t>
  </si>
  <si>
    <t>S791</t>
  </si>
  <si>
    <t>S792</t>
  </si>
  <si>
    <t>Dorsey Lk YT</t>
  </si>
  <si>
    <t>Sapper Ranges</t>
  </si>
  <si>
    <t>Fraser Lk.</t>
  </si>
  <si>
    <t>Parsons Lake</t>
  </si>
  <si>
    <t>C6</t>
  </si>
  <si>
    <t>AgCan</t>
  </si>
  <si>
    <t>1989-1996</t>
  </si>
  <si>
    <t>Great Bear River</t>
  </si>
  <si>
    <t>C12</t>
  </si>
  <si>
    <t>1990-1996</t>
  </si>
  <si>
    <t>Pump Stn 1</t>
  </si>
  <si>
    <t>C10</t>
  </si>
  <si>
    <t>Lacustrine, silt/loam texture</t>
  </si>
  <si>
    <t>Alluvial, silt/loam texture</t>
  </si>
  <si>
    <t>Morainal, till</t>
  </si>
  <si>
    <t>Taglu</t>
  </si>
  <si>
    <t>92GSCTaglu</t>
  </si>
  <si>
    <t>low shrub tundra</t>
  </si>
  <si>
    <t>Kumak</t>
  </si>
  <si>
    <t>92GSCKumak</t>
  </si>
  <si>
    <t>low shrub tundra and grass</t>
  </si>
  <si>
    <t>Unipkat</t>
  </si>
  <si>
    <t>92GSCUnipkat</t>
  </si>
  <si>
    <t>thickly vegetated, willows</t>
  </si>
  <si>
    <t>Hot Weather Creek</t>
  </si>
  <si>
    <t>HWC.STN</t>
  </si>
  <si>
    <t>06/88-04/94</t>
  </si>
  <si>
    <t>~80</t>
  </si>
  <si>
    <t>Salix-Dryas hummock tundra</t>
  </si>
  <si>
    <t>Silty</t>
  </si>
  <si>
    <t>Tulita (10 km North)</t>
  </si>
  <si>
    <t>SEEDS control site</t>
  </si>
  <si>
    <t>02/90-019/90</t>
  </si>
  <si>
    <t>40-100</t>
  </si>
  <si>
    <t>feathermoss, lichen, Picea mariana</t>
  </si>
  <si>
    <t>ice-rich, silty loam</t>
  </si>
  <si>
    <t>Plateau Mtn</t>
  </si>
  <si>
    <t>Blocky slope</t>
  </si>
  <si>
    <t>10/4-10/96</t>
  </si>
  <si>
    <t>Loess pocket</t>
  </si>
  <si>
    <t>10/94-10/95</t>
  </si>
  <si>
    <t>grass</t>
  </si>
  <si>
    <t>nopf</t>
  </si>
  <si>
    <t>North Head</t>
  </si>
  <si>
    <t>1994-1997</t>
  </si>
  <si>
    <t>&lt;-37.32</t>
  </si>
  <si>
    <t>low Arctic tundra, sedge</t>
  </si>
  <si>
    <t>organics over stony silt</t>
  </si>
  <si>
    <t>&lt;2</t>
  </si>
  <si>
    <t>&lt;-37.2</t>
  </si>
  <si>
    <t>vetch, rush, high willow shrub</t>
  </si>
  <si>
    <t>organic silt over fine sand</t>
  </si>
  <si>
    <t>1994-1995</t>
  </si>
  <si>
    <t>organic silt</t>
  </si>
  <si>
    <t>Reindeer Depot</t>
  </si>
  <si>
    <t>1996-1997</t>
  </si>
  <si>
    <t>moss, vascular plants, willow and alder shrubs</t>
  </si>
  <si>
    <t>C3 100m from Beaufort coast</t>
  </si>
  <si>
    <t xml:space="preserve">C4 </t>
  </si>
  <si>
    <t>C5 glaciofluvial ridge</t>
  </si>
  <si>
    <t>Rengleng River</t>
  </si>
  <si>
    <t>C8 Alluvial plain</t>
  </si>
  <si>
    <t>C7 surface of bar in East Channel</t>
  </si>
  <si>
    <t>&lt;-37.37</t>
  </si>
  <si>
    <t>moss, vascular plants, spruce hardwood mix</t>
  </si>
  <si>
    <t>silty sand</t>
  </si>
  <si>
    <t>Mountain River</t>
  </si>
  <si>
    <t>C9 alluvial terrace</t>
  </si>
  <si>
    <t>1993-1997</t>
  </si>
  <si>
    <t>scattered vascular plants, dense birch alder thicket</t>
  </si>
  <si>
    <t>organic litter over stony sand</t>
  </si>
  <si>
    <t>C11 alluvial terrace</t>
  </si>
  <si>
    <t>Boreal vascular plants, mixed spruce</t>
  </si>
  <si>
    <t>organic litter over sandy silt</t>
  </si>
  <si>
    <t>Ochre River</t>
  </si>
  <si>
    <t>C13 fluvial terrace</t>
  </si>
  <si>
    <t>1993-1996</t>
  </si>
  <si>
    <t>Boreal vascular plants, mixed black spruce</t>
  </si>
  <si>
    <t>organic litter over silt</t>
  </si>
  <si>
    <t>C14 top of inactive fluvial bar</t>
  </si>
  <si>
    <t>&lt;-37.3</t>
  </si>
  <si>
    <t>moss, Boreal vascular plants, white spruce</t>
  </si>
  <si>
    <t>Willowlake River</t>
  </si>
  <si>
    <t>C15 glaciolacustrine plain</t>
  </si>
  <si>
    <t>~165</t>
  </si>
  <si>
    <t>moss, Boreal vascular plants, mixed spruce</t>
  </si>
  <si>
    <t>organic litter over sand</t>
  </si>
  <si>
    <t>TC1 Niglintagak#HT276</t>
  </si>
  <si>
    <t>15 m Zero Amp</t>
  </si>
  <si>
    <t>TC2 Niglintagak Bar</t>
  </si>
  <si>
    <t>20 m ZeroAmp</t>
  </si>
  <si>
    <t>TC3 MiddleCh#HT273</t>
  </si>
  <si>
    <t>15 m ZeroAmp</t>
  </si>
  <si>
    <t>17 m ZeroAmp</t>
  </si>
  <si>
    <t>12 m ZeroAmp</t>
  </si>
  <si>
    <t>TC4 Aklak channel #HT283</t>
  </si>
  <si>
    <t>TC5 Kumak Ch #HT272</t>
  </si>
  <si>
    <t>TC6 Niglintagak 1593</t>
  </si>
  <si>
    <t>TC7 Harry Ch #HT286</t>
  </si>
  <si>
    <t>TC8 Harry Ch #HT277</t>
  </si>
  <si>
    <t>TC11 Mouth Harry Ch</t>
  </si>
  <si>
    <t>TC12 Bar Harry Ch</t>
  </si>
  <si>
    <t>TC13 Harry Ch North of Big Horn Pt</t>
  </si>
  <si>
    <t>TC14 Harry Ch South of Big Lake</t>
  </si>
  <si>
    <t>TC15 Mouth East Ch</t>
  </si>
  <si>
    <t>TC16 Bar Kumak Ch</t>
  </si>
  <si>
    <t>TC17 Goose Is. north</t>
  </si>
  <si>
    <t>TC18 Goose Is. south</t>
  </si>
  <si>
    <t>Hole 4</t>
  </si>
  <si>
    <t>Aug-Sep</t>
  </si>
  <si>
    <t>~170</t>
  </si>
  <si>
    <t>06/73-09/75</t>
  </si>
  <si>
    <t>Hole #7</t>
  </si>
  <si>
    <t>Hole #10</t>
  </si>
  <si>
    <t>Hole #12</t>
  </si>
  <si>
    <t>04/73-09/75</t>
  </si>
  <si>
    <t>Hole #13</t>
  </si>
  <si>
    <t>Hole #17</t>
  </si>
  <si>
    <t>no pf</t>
  </si>
  <si>
    <t>~61</t>
  </si>
  <si>
    <t xml:space="preserve">organics over sandy soil </t>
  </si>
  <si>
    <t>&lt;=-2.59</t>
  </si>
  <si>
    <t>&lt;=-2.63</t>
  </si>
  <si>
    <t>&lt;=-2.4</t>
  </si>
  <si>
    <t>&lt;=-2.12</t>
  </si>
  <si>
    <t>&lt;=-2.43</t>
  </si>
  <si>
    <t>&lt;=-3.01</t>
  </si>
  <si>
    <t>&lt;=-2.71</t>
  </si>
  <si>
    <t>&lt;=-2.98</t>
  </si>
  <si>
    <t>&lt;=-2.93</t>
  </si>
  <si>
    <t>&lt;=-2.69</t>
  </si>
  <si>
    <t>&lt;=-2.53</t>
  </si>
  <si>
    <t>&lt;=-2.37</t>
  </si>
  <si>
    <t>&lt;=-2.41</t>
  </si>
  <si>
    <t>&lt;=-2.79</t>
  </si>
  <si>
    <t>&lt;=-3.73</t>
  </si>
  <si>
    <t>&lt;=-2.23</t>
  </si>
  <si>
    <t>&lt;=-2.21</t>
  </si>
  <si>
    <t>&lt;=-2.17</t>
  </si>
  <si>
    <t>No data Mar-June</t>
  </si>
  <si>
    <t>No data Feb-July</t>
  </si>
  <si>
    <t>&lt;=-1.75</t>
  </si>
  <si>
    <t>&lt;=-2.44</t>
  </si>
  <si>
    <t>&lt;=-2.8</t>
  </si>
  <si>
    <t>&lt;=-2.87</t>
  </si>
  <si>
    <t>&lt;=-2.83</t>
  </si>
  <si>
    <t>&gt;=-2.29</t>
  </si>
  <si>
    <t>&lt;=-2.67</t>
  </si>
  <si>
    <t>&gt;=-2.24</t>
  </si>
  <si>
    <t>&lt;=-2.49</t>
  </si>
  <si>
    <t>&gt;=-2.12</t>
  </si>
  <si>
    <t>&gt;=-2.04</t>
  </si>
  <si>
    <t>&lt;=-2.16</t>
  </si>
  <si>
    <t>&lt;=-3.24</t>
  </si>
  <si>
    <t>&lt;=-2.13</t>
  </si>
  <si>
    <t>&lt;=-2.45</t>
  </si>
  <si>
    <t>&gt;=-1.94</t>
  </si>
  <si>
    <t>&lt;=-2.39</t>
  </si>
  <si>
    <t>&gt;=-1.97</t>
  </si>
  <si>
    <t>&lt;=-2.27</t>
  </si>
  <si>
    <t>&gt;-2.06</t>
  </si>
  <si>
    <t>&gt;=-2.02</t>
  </si>
  <si>
    <t>&lt;=-.08</t>
  </si>
  <si>
    <t>&lt;=-.8</t>
  </si>
  <si>
    <t>&gt;=-.52</t>
  </si>
  <si>
    <t>&lt;=-1.15</t>
  </si>
  <si>
    <t>&gt;=-.59</t>
  </si>
  <si>
    <t>&lt;=-1.24</t>
  </si>
  <si>
    <t>&gt;=-.79</t>
  </si>
  <si>
    <t>&lt;=-1.3</t>
  </si>
  <si>
    <t>&gt;=-.9</t>
  </si>
  <si>
    <t>&lt;=-1.19</t>
  </si>
  <si>
    <t>&gt;=-.97</t>
  </si>
  <si>
    <t>&gt;=-1.01</t>
  </si>
  <si>
    <t>No data Jan-July</t>
  </si>
  <si>
    <t>&lt;=-3.21</t>
  </si>
  <si>
    <t>&lt;=-2.18</t>
  </si>
  <si>
    <t>&lt;=-1.55</t>
  </si>
  <si>
    <t>&lt;=-1.54</t>
  </si>
  <si>
    <t>&lt;=-1.42</t>
  </si>
  <si>
    <t>&gt;=-1.07</t>
  </si>
  <si>
    <t>&lt;=-1.2</t>
  </si>
  <si>
    <t>12/71-2/73</t>
  </si>
  <si>
    <t>12/71-1/73</t>
  </si>
  <si>
    <t>03/72-07/72</t>
  </si>
  <si>
    <t>obs only for Mar, July</t>
  </si>
  <si>
    <t>03/72-08/72</t>
  </si>
  <si>
    <t>obs only for Mar, Aug</t>
  </si>
  <si>
    <t>Charlebois Siding</t>
  </si>
  <si>
    <t>R69-2-6 Peat Plateau</t>
  </si>
  <si>
    <t>12/1976-08/1977</t>
  </si>
  <si>
    <t>Black spruce, tamarack, moss, sedges</t>
  </si>
  <si>
    <t>Peat over marine, lacustrine silt/clay</t>
  </si>
  <si>
    <t>Temp obs for Dec, Mar, May, Aug only</t>
  </si>
  <si>
    <t>R69-2-7 Fen</t>
  </si>
  <si>
    <t>Peat over sandysilt, clay (marine&amp;lacustrine)</t>
  </si>
  <si>
    <t>Temp obs for  Mar, May, Aug only</t>
  </si>
  <si>
    <t>R69-2-11 Peat Plateau</t>
  </si>
  <si>
    <t>03/1977-08/1977</t>
  </si>
  <si>
    <t>05/1977-08/1977</t>
  </si>
  <si>
    <t>~-.9</t>
  </si>
  <si>
    <t>~-0.9</t>
  </si>
  <si>
    <t>Peat over marine &amp;lacustrine silt, clay</t>
  </si>
  <si>
    <t>Nelson River</t>
  </si>
  <si>
    <t xml:space="preserve">R68-1-1 River Bank </t>
  </si>
  <si>
    <t>~1.6</t>
  </si>
  <si>
    <t>~2.8</t>
  </si>
  <si>
    <t>~3.4</t>
  </si>
  <si>
    <t>~3.5</t>
  </si>
  <si>
    <t>~3.3</t>
  </si>
  <si>
    <t>~2.7</t>
  </si>
  <si>
    <t>Spruce, poplar, birch</t>
  </si>
  <si>
    <t>Glaciofluvial sand over clay till</t>
  </si>
  <si>
    <t>Temp obs for May only</t>
  </si>
  <si>
    <t>Temp obs for May, Aug only</t>
  </si>
  <si>
    <t>S of Pennycuttaway River</t>
  </si>
  <si>
    <t>R65-4-3 Peat Plateau</t>
  </si>
  <si>
    <t>Dense black spruce, sphagnum, lichen</t>
  </si>
  <si>
    <t>Peat over marine,lacustrine silt/clay</t>
  </si>
  <si>
    <t>~250</t>
  </si>
  <si>
    <t>Temp obs for May Aug only</t>
  </si>
  <si>
    <t>N of Gods River</t>
  </si>
  <si>
    <t>R59-1-1 Peat Plateau</t>
  </si>
  <si>
    <t>Peat over marine clay, till</t>
  </si>
  <si>
    <t>~125</t>
  </si>
  <si>
    <t>R59-1-4 Peat Plateau</t>
  </si>
  <si>
    <t>Hole 1</t>
  </si>
  <si>
    <t>1997-1999</t>
  </si>
  <si>
    <t>Feb-Mar</t>
  </si>
  <si>
    <t>Oct-Nov</t>
  </si>
  <si>
    <t>Hole 3</t>
  </si>
  <si>
    <t>Water Treatment Plant</t>
  </si>
  <si>
    <t>07/1998-07/1999</t>
  </si>
  <si>
    <t>Hockey Arena</t>
  </si>
  <si>
    <t>~370</t>
  </si>
  <si>
    <t>~172</t>
  </si>
  <si>
    <t>STATUS</t>
  </si>
  <si>
    <t>Status</t>
  </si>
  <si>
    <t>I</t>
  </si>
  <si>
    <t>undisturbed site</t>
  </si>
  <si>
    <t>1988-1991</t>
  </si>
  <si>
    <t>35-40</t>
  </si>
  <si>
    <t>Jan-Feb</t>
  </si>
  <si>
    <t>&lt;-.25</t>
  </si>
  <si>
    <t>&lt;/=-1.6</t>
  </si>
  <si>
    <t>&lt;/=-1.7</t>
  </si>
  <si>
    <t>&lt;/=-2.1</t>
  </si>
  <si>
    <t>&lt;/=-2</t>
  </si>
  <si>
    <t>&lt;/=-8.1</t>
  </si>
  <si>
    <t>&lt;/=-2.3</t>
  </si>
  <si>
    <t>&lt;/=-7.7</t>
  </si>
  <si>
    <t>Timmins 4</t>
  </si>
  <si>
    <t>Schefferville-3</t>
  </si>
  <si>
    <t>1974-1977</t>
  </si>
  <si>
    <t>Aug-May</t>
  </si>
  <si>
    <t>Snow cover data from AES station</t>
  </si>
  <si>
    <t>Marryatt K-71</t>
  </si>
  <si>
    <t>#299</t>
  </si>
  <si>
    <t>Drilling 276? Days, stopped 17/7/83?</t>
  </si>
  <si>
    <t xml:space="preserve">Polar Gas </t>
  </si>
  <si>
    <t>PG-7-76</t>
  </si>
  <si>
    <t>Polar Gas</t>
  </si>
  <si>
    <t>PG-11-76</t>
  </si>
  <si>
    <t>&lt;/= -7.8</t>
  </si>
  <si>
    <t>&lt;/= -19.3</t>
  </si>
  <si>
    <t>&lt;/= -24.4</t>
  </si>
  <si>
    <t>&lt;/= -16.2</t>
  </si>
  <si>
    <t>&lt;/=-1.64</t>
  </si>
  <si>
    <t>&lt;/= -1.78</t>
  </si>
  <si>
    <t>&lt;/= -1.1</t>
  </si>
  <si>
    <t>Drilling started 2/77</t>
  </si>
  <si>
    <t>Drilling started 7/76</t>
  </si>
  <si>
    <t>Telsat 1</t>
  </si>
  <si>
    <t>Telsat 2</t>
  </si>
  <si>
    <t>208-7</t>
  </si>
  <si>
    <t>37,57</t>
  </si>
  <si>
    <t>Drilling 16 days, stopped 30/6/79</t>
  </si>
  <si>
    <t>Temp may not be equilibrium</t>
  </si>
  <si>
    <t>Drilled 27/3/76</t>
  </si>
  <si>
    <t>&lt;/= -10</t>
  </si>
  <si>
    <t>.-3.75</t>
  </si>
  <si>
    <t>&lt;/=-5.19</t>
  </si>
  <si>
    <t>&lt;/=-5.49</t>
  </si>
  <si>
    <t>Calculated Equilibrium Temp.</t>
  </si>
  <si>
    <t>37a</t>
  </si>
  <si>
    <t>22a</t>
  </si>
  <si>
    <t>35b</t>
  </si>
  <si>
    <t>35a</t>
  </si>
  <si>
    <t>48d</t>
  </si>
  <si>
    <t>48c</t>
  </si>
  <si>
    <t>48b,48c</t>
  </si>
  <si>
    <t>48a,48c</t>
  </si>
  <si>
    <t>Coarse gravel, sands and peat layer (0-15cm)</t>
  </si>
  <si>
    <t>17a</t>
  </si>
  <si>
    <t>29a</t>
  </si>
  <si>
    <t>65a</t>
  </si>
  <si>
    <t>Hole #14</t>
  </si>
  <si>
    <t>organics</t>
  </si>
  <si>
    <t>Sept. obs only</t>
  </si>
  <si>
    <t>SU</t>
  </si>
  <si>
    <t>&lt;/=-16.7</t>
  </si>
  <si>
    <t>&lt;/=-14.2</t>
  </si>
  <si>
    <t>&lt;/=-17.5</t>
  </si>
  <si>
    <t>&lt;/=-19.8</t>
  </si>
  <si>
    <t>&lt;/=-12.9</t>
  </si>
  <si>
    <t>&lt;/=-14.4</t>
  </si>
  <si>
    <t>&lt;/=-16.1</t>
  </si>
  <si>
    <t>&lt;/=-8</t>
  </si>
  <si>
    <t>&lt;/=-17.3</t>
  </si>
  <si>
    <t>&lt;/=-15.4</t>
  </si>
  <si>
    <t>&lt;/=-14.9</t>
  </si>
  <si>
    <t>&lt;/=-15</t>
  </si>
  <si>
    <t>&lt;/=-13.1</t>
  </si>
  <si>
    <t>&lt;/=-9.3</t>
  </si>
  <si>
    <t>&lt;/=-8.9</t>
  </si>
  <si>
    <t>&lt;/=-8.4</t>
  </si>
  <si>
    <t>&lt;/=-8.3</t>
  </si>
  <si>
    <t>&lt;/=3.3</t>
  </si>
  <si>
    <t>&lt;/=-4.5</t>
  </si>
  <si>
    <t>&lt;/=-5.6</t>
  </si>
  <si>
    <t>&lt;/=-9.1</t>
  </si>
  <si>
    <t>&lt;/=-3.4</t>
  </si>
  <si>
    <t>&lt;/=-4</t>
  </si>
  <si>
    <t>&lt;/=-4.7</t>
  </si>
  <si>
    <t>&lt;/=-5.7</t>
  </si>
  <si>
    <t>&lt;/=-6.3</t>
  </si>
  <si>
    <t>&lt;/=-0.7</t>
  </si>
  <si>
    <t>&lt;/=-7</t>
  </si>
  <si>
    <t>&lt;/=-6</t>
  </si>
  <si>
    <t>&lt;/=-0.9</t>
  </si>
  <si>
    <t>&lt;/=-6.5</t>
  </si>
  <si>
    <t>&lt;/=-3.8</t>
  </si>
  <si>
    <t>&lt;/=-4.4</t>
  </si>
  <si>
    <t>&lt;/=-7.6</t>
  </si>
  <si>
    <t>&lt;/=-7.3</t>
  </si>
  <si>
    <t>&lt;/=-1.4</t>
  </si>
  <si>
    <t>&lt;/=-1.5</t>
  </si>
  <si>
    <t>&lt;/=1.4</t>
  </si>
  <si>
    <t>&lt;/=0.4</t>
  </si>
  <si>
    <t>&lt;/=2.6</t>
  </si>
  <si>
    <t>&lt;/=-3.6</t>
  </si>
  <si>
    <t>&lt;/=-0.1</t>
  </si>
  <si>
    <t>&lt;/=-12.1</t>
  </si>
  <si>
    <t>&lt;/=-12.2</t>
  </si>
  <si>
    <t>&lt;/=-4.3</t>
  </si>
  <si>
    <t>&lt;/=2.4</t>
  </si>
  <si>
    <t>&lt;/=1.3</t>
  </si>
  <si>
    <t>&lt;/=1.1</t>
  </si>
  <si>
    <t>&lt;/=3.7</t>
  </si>
  <si>
    <t>&lt;/=1</t>
  </si>
  <si>
    <t>&lt;/=1.5</t>
  </si>
  <si>
    <t>&lt;/=2.2</t>
  </si>
  <si>
    <t>&lt;/=3.5</t>
  </si>
  <si>
    <t>&lt;/=0.9</t>
  </si>
  <si>
    <t>&lt;/=0.8</t>
  </si>
  <si>
    <t>&lt;/=1.6</t>
  </si>
  <si>
    <t>&lt;/=-0.6</t>
  </si>
  <si>
    <t>&lt;/=-0.4</t>
  </si>
  <si>
    <t>&lt;/=2.1</t>
  </si>
  <si>
    <t>&lt;/=2.3</t>
  </si>
  <si>
    <t>&lt;/=0.5</t>
  </si>
  <si>
    <t>&lt;/=-0.2</t>
  </si>
  <si>
    <t>&lt;/=2</t>
  </si>
  <si>
    <t>&lt;/=-8.7</t>
  </si>
  <si>
    <t>&lt;/=-9.2</t>
  </si>
  <si>
    <t>&lt;/=-11</t>
  </si>
  <si>
    <t>&lt;/=-10.5</t>
  </si>
  <si>
    <t>&lt;/=-7.9</t>
  </si>
  <si>
    <t>&lt;/=-6.7</t>
  </si>
  <si>
    <t>&lt;/=-0.8</t>
  </si>
  <si>
    <t>&lt;/=1.2</t>
  </si>
  <si>
    <t>&lt;/=-0.5</t>
  </si>
  <si>
    <t>&lt;/=2.7</t>
  </si>
  <si>
    <t>&lt;/=1.8</t>
  </si>
  <si>
    <t>&lt;/=2.5</t>
  </si>
  <si>
    <t>&lt;/=4</t>
  </si>
  <si>
    <t>&lt;/=0</t>
  </si>
  <si>
    <t>&lt;/=1.9</t>
  </si>
  <si>
    <t>&lt;/=2.8</t>
  </si>
  <si>
    <t>&lt;/=5.2</t>
  </si>
  <si>
    <t>&lt;/=6.2</t>
  </si>
  <si>
    <t>&lt;/=4.5</t>
  </si>
  <si>
    <t>&lt;/=3.4</t>
  </si>
  <si>
    <t>&lt;/=3.6</t>
  </si>
  <si>
    <t>&lt;/=-1</t>
  </si>
  <si>
    <t>&lt;/=4.6</t>
  </si>
  <si>
    <t>&lt;/=4.1</t>
  </si>
  <si>
    <t>&lt;/=-10</t>
  </si>
  <si>
    <t>Polaris -6 (offshore)</t>
  </si>
  <si>
    <t>Polaris - 7 (offshore)</t>
  </si>
  <si>
    <t>Amauligak (offshore)</t>
  </si>
  <si>
    <t>Isserk Geotechnical Hole (offshore)</t>
  </si>
  <si>
    <t>Polaris -9 (offshore)</t>
  </si>
  <si>
    <t>Resolute Bay</t>
  </si>
  <si>
    <t>Illisarvik Lake</t>
  </si>
  <si>
    <t>Inuvik</t>
  </si>
  <si>
    <t>Other NWT/Nunavut</t>
  </si>
  <si>
    <t>Arctic Red River</t>
  </si>
  <si>
    <t xml:space="preserve">Near Ft Providence </t>
  </si>
  <si>
    <t>Near Cameron Hill</t>
  </si>
  <si>
    <t>NORTHWEST TERRITORIES/NUNAVUT</t>
  </si>
  <si>
    <t>LATITUDE (°N)</t>
  </si>
  <si>
    <t>LONGITUDE (°W)</t>
  </si>
  <si>
    <t>ELEVATION metres (a.s.l.)</t>
  </si>
  <si>
    <t>TYPE OF INFORMATION</t>
  </si>
  <si>
    <t>MEAN ANNUAL AIR TEMPERATURE (°C)</t>
  </si>
  <si>
    <t>AVERAGE ANNUAL SNOWFALL (cm)</t>
  </si>
  <si>
    <t>MAX MONTHLY AIR TEMPERATURE (°C)</t>
  </si>
  <si>
    <t>MIN MONTHLY TEMPERATURE (°C)</t>
  </si>
  <si>
    <t>MAX THICKNESS OF SNOWCOVER (cm)</t>
  </si>
  <si>
    <t>MONTH OF MAX SNOWFALL (cm)</t>
  </si>
  <si>
    <t>DURATION OF SNOWCOVER</t>
  </si>
  <si>
    <t>DEPTH (metre)</t>
  </si>
  <si>
    <t>MEAN ANNUAL GROUND TEMPERATURE (MAGT °C)</t>
  </si>
  <si>
    <t>MAX TEMP (°C)</t>
  </si>
  <si>
    <t>MIN TEMP (°C)</t>
  </si>
  <si>
    <t>VEGETATION TYPE</t>
  </si>
  <si>
    <t>PERMAFROST REGION</t>
  </si>
  <si>
    <t>REFERENCE SOURCE(S)</t>
  </si>
  <si>
    <t>GROUND TEMPERATURE AVAILABLE AT ONLY ONE DEPTH</t>
  </si>
  <si>
    <t>ELEVATION (metres a.s.l.)</t>
  </si>
  <si>
    <t>MAX MONTHLY TEMPERATURE (°C)</t>
  </si>
  <si>
    <t>MONTH OF MAX SNOWFALL</t>
  </si>
  <si>
    <t>MEAN ANNUAL GROUND TEMP (MAGT °C) Upper 100 m</t>
  </si>
  <si>
    <t>MEAN ANNUAL GROUND TEMP (MAGT °C) Upper 200 m</t>
  </si>
  <si>
    <t>MAGT(°C)</t>
  </si>
  <si>
    <t>MAX THICKNESS OF SNOWCOVER</t>
  </si>
  <si>
    <t>MAGT (°C)</t>
  </si>
  <si>
    <t>GROUND TEMPERATURE AVAILABLE AT SEVERAL DEPTHS</t>
  </si>
  <si>
    <t>EXTRAPOLATED MEAN ANNUAL GROUND SURFACE TEMPERATURE</t>
  </si>
  <si>
    <t>Latitude  (°N)</t>
  </si>
  <si>
    <t>Longitude (°W)</t>
  </si>
  <si>
    <t>Depth (metres)</t>
  </si>
  <si>
    <t>#214-7</t>
  </si>
  <si>
    <t>#214-6</t>
  </si>
  <si>
    <t>April and Sept. temp. only</t>
  </si>
  <si>
    <t>Site Location</t>
  </si>
  <si>
    <t>Site Identifier</t>
  </si>
  <si>
    <t>ACTIVE LAYER THICKNESS (cm)</t>
  </si>
  <si>
    <t>Iqaluit Permafrost Site</t>
  </si>
  <si>
    <t>SITE LOCATION</t>
  </si>
  <si>
    <t>SITE IDENTIFIER</t>
  </si>
  <si>
    <t xml:space="preserve">  SITE LOCATION</t>
  </si>
  <si>
    <t>38,4,5</t>
  </si>
  <si>
    <t>53,4</t>
  </si>
  <si>
    <t>17a,4</t>
  </si>
  <si>
    <t>37a,4,5</t>
  </si>
  <si>
    <t>12,43,4</t>
  </si>
  <si>
    <t>8,9,4</t>
  </si>
  <si>
    <t>8,4</t>
  </si>
  <si>
    <t>8,13,4</t>
  </si>
  <si>
    <t>31,4,5</t>
  </si>
  <si>
    <t>Reference Source(s)</t>
  </si>
  <si>
    <t>Borehole Depth Class</t>
  </si>
  <si>
    <t>Grass,lichen, moss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</si>
</sst>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</numFmts>
  <fonts count="7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172" fontId="2" fillId="0" borderId="0" xfId="0" applyFont="1" applyAlignment="1">
      <alignment horizontal="right"/>
    </xf>
    <xf numFmtId="2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Font="1" applyAlignment="1">
      <alignment horizontal="left"/>
    </xf>
    <xf numFmtId="1" fontId="2" fillId="0" borderId="0" xfId="0" applyFont="1" applyAlignment="1">
      <alignment horizontal="left"/>
    </xf>
    <xf numFmtId="173" fontId="2" fillId="0" borderId="0" xfId="0" applyFont="1" applyAlignment="1">
      <alignment horizontal="right"/>
    </xf>
    <xf numFmtId="17" fontId="2" fillId="0" borderId="0" xfId="0" applyNumberFormat="1" applyFont="1" applyAlignment="1">
      <alignment horizontal="left"/>
    </xf>
    <xf numFmtId="172" fontId="2" fillId="0" borderId="0" xfId="0" applyFont="1" applyAlignment="1">
      <alignment horizontal="left"/>
    </xf>
    <xf numFmtId="172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172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17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172" fontId="2" fillId="0" borderId="0" xfId="0" applyFont="1" applyAlignment="1">
      <alignment horizontal="left" wrapText="1"/>
    </xf>
    <xf numFmtId="172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172" fontId="2" fillId="0" borderId="0" xfId="0" applyFont="1" applyAlignment="1">
      <alignment/>
    </xf>
    <xf numFmtId="172" fontId="2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center" wrapText="1"/>
    </xf>
    <xf numFmtId="2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Font="1" applyAlignment="1">
      <alignment/>
    </xf>
    <xf numFmtId="2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172" fontId="2" fillId="0" borderId="0" xfId="0" applyFont="1" applyAlignment="1">
      <alignment horizontal="right" wrapText="1"/>
    </xf>
    <xf numFmtId="172" fontId="2" fillId="0" borderId="0" xfId="0" applyNumberFormat="1" applyFont="1" applyAlignment="1">
      <alignment horizontal="right" wrapText="1"/>
    </xf>
    <xf numFmtId="172" fontId="2" fillId="0" borderId="0" xfId="0" applyNumberFormat="1" applyFont="1" applyAlignment="1">
      <alignment horizontal="right" wrapText="1"/>
    </xf>
    <xf numFmtId="172" fontId="2" fillId="0" borderId="1" xfId="0" applyFont="1" applyBorder="1" applyAlignment="1">
      <alignment horizontal="right" wrapText="1"/>
    </xf>
    <xf numFmtId="2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172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64"/>
  <sheetViews>
    <sheetView workbookViewId="0" topLeftCell="A1">
      <selection activeCell="A1" sqref="A1"/>
    </sheetView>
  </sheetViews>
  <sheetFormatPr defaultColWidth="8.88671875" defaultRowHeight="15"/>
  <cols>
    <col min="1" max="1" width="23.77734375" style="1" customWidth="1"/>
    <col min="2" max="2" width="10.10546875" style="1" customWidth="1"/>
    <col min="3" max="3" width="6.4453125" style="1" customWidth="1"/>
    <col min="4" max="4" width="7.6640625" style="1" customWidth="1"/>
    <col min="5" max="5" width="7.10546875" style="1" customWidth="1"/>
    <col min="6" max="6" width="8.77734375" style="1" customWidth="1"/>
    <col min="7" max="7" width="5.21484375" style="1" customWidth="1"/>
    <col min="8" max="8" width="8.6640625" style="1" customWidth="1"/>
    <col min="9" max="9" width="9.6640625" style="1" customWidth="1"/>
    <col min="10" max="10" width="9.77734375" style="1" customWidth="1"/>
    <col min="11" max="11" width="5.21484375" style="1" customWidth="1"/>
    <col min="12" max="12" width="9.77734375" style="1" customWidth="1"/>
    <col min="13" max="13" width="4.99609375" style="1" customWidth="1"/>
    <col min="14" max="14" width="11.21484375" style="1" customWidth="1"/>
    <col min="15" max="15" width="7.3359375" style="1" customWidth="1"/>
    <col min="16" max="16" width="9.99609375" style="1" customWidth="1"/>
    <col min="17" max="17" width="8.5546875" style="1" customWidth="1"/>
    <col min="18" max="18" width="4.88671875" style="1" customWidth="1"/>
    <col min="19" max="19" width="9.21484375" style="1" customWidth="1"/>
    <col min="20" max="20" width="9.77734375" style="1" customWidth="1"/>
    <col min="21" max="21" width="4.5546875" style="1" bestFit="1" customWidth="1"/>
    <col min="22" max="22" width="3.88671875" style="1" bestFit="1" customWidth="1"/>
    <col min="23" max="23" width="4.5546875" style="1" bestFit="1" customWidth="1"/>
    <col min="24" max="24" width="3.88671875" style="1" bestFit="1" customWidth="1"/>
    <col min="25" max="25" width="4.5546875" style="1" bestFit="1" customWidth="1"/>
    <col min="26" max="26" width="4.21484375" style="1" customWidth="1"/>
    <col min="27" max="27" width="4.5546875" style="1" bestFit="1" customWidth="1"/>
    <col min="28" max="28" width="3.88671875" style="1" bestFit="1" customWidth="1"/>
    <col min="29" max="29" width="4.5546875" style="1" bestFit="1" customWidth="1"/>
    <col min="30" max="30" width="3.88671875" style="1" bestFit="1" customWidth="1"/>
    <col min="31" max="31" width="4.5546875" style="1" bestFit="1" customWidth="1"/>
    <col min="32" max="32" width="3.88671875" style="1" bestFit="1" customWidth="1"/>
    <col min="33" max="33" width="4.5546875" style="1" bestFit="1" customWidth="1"/>
    <col min="34" max="34" width="3.88671875" style="1" bestFit="1" customWidth="1"/>
    <col min="35" max="35" width="4.5546875" style="1" bestFit="1" customWidth="1"/>
    <col min="36" max="36" width="3.88671875" style="1" bestFit="1" customWidth="1"/>
    <col min="37" max="37" width="4.5546875" style="1" bestFit="1" customWidth="1"/>
    <col min="38" max="38" width="3.88671875" style="1" bestFit="1" customWidth="1"/>
    <col min="39" max="39" width="4.5546875" style="1" bestFit="1" customWidth="1"/>
    <col min="40" max="40" width="3.88671875" style="1" bestFit="1" customWidth="1"/>
    <col min="41" max="41" width="4.5546875" style="1" bestFit="1" customWidth="1"/>
    <col min="42" max="42" width="3.88671875" style="1" bestFit="1" customWidth="1"/>
    <col min="43" max="43" width="4.5546875" style="1" bestFit="1" customWidth="1"/>
    <col min="44" max="44" width="3.88671875" style="1" bestFit="1" customWidth="1"/>
    <col min="45" max="45" width="4.5546875" style="1" bestFit="1" customWidth="1"/>
    <col min="46" max="46" width="3.88671875" style="1" bestFit="1" customWidth="1"/>
    <col min="47" max="47" width="4.5546875" style="1" bestFit="1" customWidth="1"/>
    <col min="48" max="48" width="4.21484375" style="1" bestFit="1" customWidth="1"/>
    <col min="49" max="49" width="8.77734375" style="1" customWidth="1"/>
    <col min="50" max="50" width="11.5546875" style="1" customWidth="1"/>
    <col min="51" max="51" width="7.21484375" style="1" customWidth="1"/>
    <col min="52" max="52" width="8.77734375" style="1" bestFit="1" customWidth="1"/>
    <col min="53" max="53" width="12.77734375" style="1" customWidth="1"/>
    <col min="54" max="54" width="7.88671875" style="1" bestFit="1" customWidth="1"/>
    <col min="55" max="55" width="9.77734375" style="0" customWidth="1"/>
    <col min="56" max="56" width="10.77734375" style="0" customWidth="1"/>
    <col min="57" max="57" width="13.77734375" style="0" customWidth="1"/>
    <col min="58" max="58" width="7.77734375" style="0" customWidth="1"/>
    <col min="59" max="59" width="13.77734375" style="0" customWidth="1"/>
    <col min="60" max="60" width="7.77734375" style="0" customWidth="1"/>
    <col min="61" max="61" width="3.77734375" style="0" customWidth="1"/>
    <col min="62" max="62" width="19.77734375" style="0" customWidth="1"/>
    <col min="63" max="63" width="3.77734375" style="0" customWidth="1"/>
    <col min="64" max="64" width="15.77734375" style="0" customWidth="1"/>
    <col min="65" max="65" width="14.77734375" style="0" customWidth="1"/>
    <col min="66" max="66" width="12.77734375" style="0" customWidth="1"/>
    <col min="67" max="67" width="14.77734375" style="0" customWidth="1"/>
    <col min="68" max="16384" width="10.21484375" style="0" customWidth="1"/>
  </cols>
  <sheetData>
    <row r="1" spans="1:54" ht="15">
      <c r="A1" s="33" t="s">
        <v>1899</v>
      </c>
      <c r="B1" s="4"/>
      <c r="H1" s="1" t="s">
        <v>168</v>
      </c>
      <c r="N1" s="4"/>
      <c r="R1" s="4"/>
      <c r="T1" s="1" t="s">
        <v>168</v>
      </c>
      <c r="U1" s="4"/>
      <c r="W1" s="4"/>
      <c r="Y1" s="4"/>
      <c r="AA1" s="4"/>
      <c r="AC1" s="4"/>
      <c r="AE1" s="4"/>
      <c r="AG1" s="4"/>
      <c r="AI1" s="4"/>
      <c r="AK1" s="4"/>
      <c r="AM1" s="4"/>
      <c r="AO1" s="4"/>
      <c r="AQ1" s="4"/>
      <c r="AS1" s="4"/>
      <c r="AU1" s="4"/>
      <c r="AW1" s="2"/>
      <c r="AX1" s="2"/>
      <c r="AY1" s="4"/>
      <c r="AZ1" s="2"/>
      <c r="BA1" s="2"/>
      <c r="BB1" s="2"/>
    </row>
    <row r="2" spans="1:54" ht="51">
      <c r="A2" s="34" t="s">
        <v>1910</v>
      </c>
      <c r="B2" s="42" t="s">
        <v>1911</v>
      </c>
      <c r="C2" s="34" t="s">
        <v>1871</v>
      </c>
      <c r="D2" s="34" t="s">
        <v>1872</v>
      </c>
      <c r="E2" s="34" t="s">
        <v>1890</v>
      </c>
      <c r="F2" s="34" t="s">
        <v>1874</v>
      </c>
      <c r="G2" s="34" t="s">
        <v>1706</v>
      </c>
      <c r="H2" s="34" t="s">
        <v>170</v>
      </c>
      <c r="I2" s="34" t="s">
        <v>1875</v>
      </c>
      <c r="J2" s="34" t="s">
        <v>1891</v>
      </c>
      <c r="K2" s="34" t="s">
        <v>169</v>
      </c>
      <c r="L2" s="34" t="s">
        <v>1878</v>
      </c>
      <c r="M2" s="34" t="s">
        <v>169</v>
      </c>
      <c r="N2" s="43" t="s">
        <v>1876</v>
      </c>
      <c r="O2" s="34" t="s">
        <v>1892</v>
      </c>
      <c r="P2" s="34" t="s">
        <v>1879</v>
      </c>
      <c r="Q2" s="34" t="s">
        <v>1881</v>
      </c>
      <c r="R2" s="35" t="s">
        <v>1882</v>
      </c>
      <c r="S2" s="34" t="s">
        <v>1893</v>
      </c>
      <c r="T2" s="34" t="s">
        <v>1894</v>
      </c>
      <c r="U2" s="35" t="s">
        <v>1882</v>
      </c>
      <c r="V2" s="34" t="s">
        <v>1895</v>
      </c>
      <c r="W2" s="35" t="s">
        <v>1882</v>
      </c>
      <c r="X2" s="34" t="s">
        <v>1895</v>
      </c>
      <c r="Y2" s="35" t="s">
        <v>1882</v>
      </c>
      <c r="Z2" s="34" t="s">
        <v>1895</v>
      </c>
      <c r="AA2" s="35" t="s">
        <v>1882</v>
      </c>
      <c r="AB2" s="34" t="s">
        <v>1895</v>
      </c>
      <c r="AC2" s="35" t="s">
        <v>1882</v>
      </c>
      <c r="AD2" s="34" t="s">
        <v>1895</v>
      </c>
      <c r="AE2" s="35" t="s">
        <v>1882</v>
      </c>
      <c r="AF2" s="34" t="s">
        <v>1895</v>
      </c>
      <c r="AG2" s="35" t="s">
        <v>1882</v>
      </c>
      <c r="AH2" s="34" t="s">
        <v>1895</v>
      </c>
      <c r="AI2" s="35" t="s">
        <v>1882</v>
      </c>
      <c r="AJ2" s="34" t="s">
        <v>1895</v>
      </c>
      <c r="AK2" s="35" t="s">
        <v>1882</v>
      </c>
      <c r="AL2" s="34" t="s">
        <v>1895</v>
      </c>
      <c r="AM2" s="35" t="s">
        <v>1882</v>
      </c>
      <c r="AN2" s="34" t="s">
        <v>1895</v>
      </c>
      <c r="AO2" s="35" t="s">
        <v>1882</v>
      </c>
      <c r="AP2" s="34" t="s">
        <v>1895</v>
      </c>
      <c r="AQ2" s="35" t="s">
        <v>1882</v>
      </c>
      <c r="AR2" s="34" t="s">
        <v>1895</v>
      </c>
      <c r="AS2" s="35" t="s">
        <v>1882</v>
      </c>
      <c r="AT2" s="34" t="s">
        <v>1895</v>
      </c>
      <c r="AU2" s="35" t="s">
        <v>1882</v>
      </c>
      <c r="AV2" s="34" t="s">
        <v>1895</v>
      </c>
      <c r="AW2" s="42" t="s">
        <v>1886</v>
      </c>
      <c r="AX2" s="42" t="s">
        <v>1041</v>
      </c>
      <c r="AY2" s="35" t="s">
        <v>1908</v>
      </c>
      <c r="AZ2" s="42" t="s">
        <v>1887</v>
      </c>
      <c r="BA2" s="42" t="s">
        <v>1310</v>
      </c>
      <c r="BB2" s="42" t="s">
        <v>1888</v>
      </c>
    </row>
    <row r="3" spans="2:54" ht="15">
      <c r="B3" s="39"/>
      <c r="F3" s="1" t="s">
        <v>168</v>
      </c>
      <c r="N3" s="7"/>
      <c r="R3" s="4"/>
      <c r="AW3" s="2"/>
      <c r="AX3" s="2"/>
      <c r="AY3" s="4"/>
      <c r="AZ3" s="2"/>
      <c r="BA3" s="2"/>
      <c r="BB3" s="2"/>
    </row>
    <row r="4" spans="1:53" ht="15">
      <c r="A4" s="31" t="s">
        <v>1870</v>
      </c>
      <c r="B4" s="39"/>
      <c r="AW4" s="2"/>
      <c r="AX4" s="2"/>
      <c r="AY4" s="4"/>
      <c r="AZ4" s="2"/>
      <c r="BA4" s="2"/>
    </row>
    <row r="5" spans="1:53" ht="15">
      <c r="A5" s="30" t="s">
        <v>172</v>
      </c>
      <c r="B5" s="39"/>
      <c r="AW5" s="2"/>
      <c r="AX5" s="2"/>
      <c r="AY5" s="4"/>
      <c r="AZ5" s="2"/>
      <c r="BA5" s="2"/>
    </row>
    <row r="6" spans="1:54" ht="21">
      <c r="A6" s="1" t="s">
        <v>173</v>
      </c>
      <c r="B6" s="39" t="s">
        <v>171</v>
      </c>
      <c r="C6" s="8">
        <v>76.33333333333333</v>
      </c>
      <c r="D6" s="8">
        <v>109.5</v>
      </c>
      <c r="E6" s="1" t="s">
        <v>171</v>
      </c>
      <c r="F6" s="2" t="s">
        <v>174</v>
      </c>
      <c r="G6" s="2" t="s">
        <v>1708</v>
      </c>
      <c r="H6" s="4" t="s">
        <v>171</v>
      </c>
      <c r="I6" s="5">
        <v>-17</v>
      </c>
      <c r="J6" s="5" t="s">
        <v>175</v>
      </c>
      <c r="K6" s="9" t="s">
        <v>175</v>
      </c>
      <c r="L6" s="9" t="s">
        <v>175</v>
      </c>
      <c r="M6" s="9" t="s">
        <v>175</v>
      </c>
      <c r="N6" s="9" t="s">
        <v>175</v>
      </c>
      <c r="O6" s="9" t="s">
        <v>175</v>
      </c>
      <c r="P6" s="9" t="s">
        <v>171</v>
      </c>
      <c r="Q6" s="10" t="s">
        <v>171</v>
      </c>
      <c r="R6" s="9">
        <v>0</v>
      </c>
      <c r="S6" s="26">
        <v>-17.3</v>
      </c>
      <c r="T6" s="26" t="s">
        <v>171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40" t="s">
        <v>175</v>
      </c>
      <c r="AX6" s="40" t="s">
        <v>176</v>
      </c>
      <c r="AY6" s="5" t="s">
        <v>177</v>
      </c>
      <c r="AZ6" s="10" t="s">
        <v>178</v>
      </c>
      <c r="BA6" s="40"/>
      <c r="BB6" s="2">
        <v>54</v>
      </c>
    </row>
    <row r="7" spans="1:54" ht="21">
      <c r="A7" s="1" t="s">
        <v>179</v>
      </c>
      <c r="B7" s="39" t="s">
        <v>180</v>
      </c>
      <c r="C7" s="8">
        <v>80.74333333333334</v>
      </c>
      <c r="D7" s="8">
        <v>83.08</v>
      </c>
      <c r="E7" s="1">
        <v>487</v>
      </c>
      <c r="F7" s="2" t="s">
        <v>181</v>
      </c>
      <c r="G7" s="2" t="s">
        <v>1708</v>
      </c>
      <c r="H7" s="4" t="s">
        <v>171</v>
      </c>
      <c r="I7" s="5" t="s">
        <v>175</v>
      </c>
      <c r="J7" s="5" t="s">
        <v>175</v>
      </c>
      <c r="K7" s="9" t="s">
        <v>175</v>
      </c>
      <c r="L7" s="9" t="s">
        <v>175</v>
      </c>
      <c r="M7" s="9" t="s">
        <v>175</v>
      </c>
      <c r="N7" s="9" t="s">
        <v>175</v>
      </c>
      <c r="O7" s="9" t="s">
        <v>175</v>
      </c>
      <c r="P7" s="9" t="s">
        <v>171</v>
      </c>
      <c r="Q7" s="10" t="s">
        <v>171</v>
      </c>
      <c r="R7" s="9">
        <v>0</v>
      </c>
      <c r="S7" s="26">
        <v>-10</v>
      </c>
      <c r="T7" s="26">
        <v>-9.6</v>
      </c>
      <c r="U7" s="9">
        <v>25</v>
      </c>
      <c r="V7" s="9">
        <v>-9.35</v>
      </c>
      <c r="W7" s="9">
        <v>50</v>
      </c>
      <c r="X7" s="9">
        <v>-8.9</v>
      </c>
      <c r="Y7" s="9">
        <v>75</v>
      </c>
      <c r="Z7" s="9">
        <v>-8.94</v>
      </c>
      <c r="AA7" s="9">
        <v>100</v>
      </c>
      <c r="AB7" s="9">
        <v>-8.87</v>
      </c>
      <c r="AC7" s="9">
        <v>150</v>
      </c>
      <c r="AD7" s="9">
        <v>-8.42</v>
      </c>
      <c r="AE7" s="9">
        <v>200</v>
      </c>
      <c r="AF7" s="9">
        <v>-7.71</v>
      </c>
      <c r="AG7" s="9">
        <v>300</v>
      </c>
      <c r="AH7" s="9">
        <v>-5.79</v>
      </c>
      <c r="AI7" s="9">
        <v>400</v>
      </c>
      <c r="AJ7" s="9">
        <v>-3.53</v>
      </c>
      <c r="AK7" s="9">
        <v>600</v>
      </c>
      <c r="AL7" s="9">
        <v>0.94</v>
      </c>
      <c r="AM7" s="9">
        <v>725</v>
      </c>
      <c r="AN7" s="9">
        <v>4.6</v>
      </c>
      <c r="AO7" s="9"/>
      <c r="AP7" s="9"/>
      <c r="AQ7" s="9"/>
      <c r="AR7" s="9"/>
      <c r="AS7" s="9"/>
      <c r="AT7" s="9"/>
      <c r="AU7" s="9"/>
      <c r="AV7" s="9"/>
      <c r="AW7" s="40" t="s">
        <v>175</v>
      </c>
      <c r="AX7" s="40" t="s">
        <v>175</v>
      </c>
      <c r="AY7" s="5" t="s">
        <v>175</v>
      </c>
      <c r="AZ7" s="10" t="s">
        <v>178</v>
      </c>
      <c r="BA7" s="40" t="s">
        <v>1753</v>
      </c>
      <c r="BB7" s="2" t="s">
        <v>182</v>
      </c>
    </row>
    <row r="8" spans="1:54" ht="21">
      <c r="A8" s="1" t="s">
        <v>183</v>
      </c>
      <c r="B8" s="39" t="s">
        <v>184</v>
      </c>
      <c r="C8" s="8">
        <v>79.99</v>
      </c>
      <c r="D8" s="8">
        <v>84.07</v>
      </c>
      <c r="E8" s="1">
        <v>126</v>
      </c>
      <c r="F8" s="2" t="s">
        <v>181</v>
      </c>
      <c r="G8" s="2" t="s">
        <v>1708</v>
      </c>
      <c r="H8" s="4" t="s">
        <v>171</v>
      </c>
      <c r="I8" s="5" t="s">
        <v>175</v>
      </c>
      <c r="J8" s="5" t="s">
        <v>175</v>
      </c>
      <c r="K8" s="9" t="s">
        <v>175</v>
      </c>
      <c r="L8" s="9" t="s">
        <v>175</v>
      </c>
      <c r="M8" s="9" t="s">
        <v>175</v>
      </c>
      <c r="N8" s="9" t="s">
        <v>175</v>
      </c>
      <c r="O8" s="9" t="s">
        <v>175</v>
      </c>
      <c r="P8" s="9" t="s">
        <v>171</v>
      </c>
      <c r="Q8" s="10" t="s">
        <v>171</v>
      </c>
      <c r="R8" s="9">
        <v>0</v>
      </c>
      <c r="S8" s="26">
        <v>-17.6</v>
      </c>
      <c r="T8" s="26">
        <v>-18.3</v>
      </c>
      <c r="U8" s="9">
        <v>25</v>
      </c>
      <c r="V8" s="9">
        <v>-19.82</v>
      </c>
      <c r="W8" s="9">
        <v>50</v>
      </c>
      <c r="X8" s="9">
        <v>-16.46</v>
      </c>
      <c r="Y8" s="9">
        <v>75</v>
      </c>
      <c r="Z8" s="9">
        <v>-15.77</v>
      </c>
      <c r="AA8" s="9">
        <v>100</v>
      </c>
      <c r="AB8" s="9">
        <v>-15.3</v>
      </c>
      <c r="AC8" s="9">
        <v>150</v>
      </c>
      <c r="AD8" s="9">
        <v>-13.29</v>
      </c>
      <c r="AE8" s="9">
        <v>200</v>
      </c>
      <c r="AF8" s="9">
        <v>-10.6</v>
      </c>
      <c r="AG8" s="9">
        <v>300</v>
      </c>
      <c r="AH8" s="9">
        <v>-6.12</v>
      </c>
      <c r="AI8" s="9">
        <v>400</v>
      </c>
      <c r="AJ8" s="9">
        <v>-2.76</v>
      </c>
      <c r="AK8" s="9">
        <v>600</v>
      </c>
      <c r="AL8" s="9">
        <v>5.63</v>
      </c>
      <c r="AM8" s="9">
        <v>800</v>
      </c>
      <c r="AN8" s="9">
        <v>14.83</v>
      </c>
      <c r="AO8" s="9"/>
      <c r="AP8" s="9"/>
      <c r="AQ8" s="9"/>
      <c r="AR8" s="9"/>
      <c r="AS8" s="9"/>
      <c r="AT8" s="9"/>
      <c r="AU8" s="9"/>
      <c r="AV8" s="9"/>
      <c r="AW8" s="40" t="s">
        <v>175</v>
      </c>
      <c r="AX8" s="40" t="s">
        <v>175</v>
      </c>
      <c r="AY8" s="5" t="s">
        <v>175</v>
      </c>
      <c r="AZ8" s="10" t="s">
        <v>178</v>
      </c>
      <c r="BA8" s="40" t="s">
        <v>1753</v>
      </c>
      <c r="BB8" s="2" t="s">
        <v>182</v>
      </c>
    </row>
    <row r="9" spans="1:54" ht="21">
      <c r="A9" s="1" t="s">
        <v>185</v>
      </c>
      <c r="B9" s="39" t="s">
        <v>186</v>
      </c>
      <c r="C9" s="8">
        <v>79.615</v>
      </c>
      <c r="D9" s="8">
        <v>84.72166666666666</v>
      </c>
      <c r="E9" s="1">
        <v>562</v>
      </c>
      <c r="F9" s="2" t="s">
        <v>181</v>
      </c>
      <c r="G9" s="2" t="s">
        <v>1708</v>
      </c>
      <c r="H9" s="4" t="s">
        <v>171</v>
      </c>
      <c r="I9" s="5" t="s">
        <v>175</v>
      </c>
      <c r="J9" s="5" t="s">
        <v>175</v>
      </c>
      <c r="K9" s="9" t="s">
        <v>175</v>
      </c>
      <c r="L9" s="9" t="s">
        <v>175</v>
      </c>
      <c r="M9" s="9" t="s">
        <v>175</v>
      </c>
      <c r="N9" s="9" t="s">
        <v>175</v>
      </c>
      <c r="O9" s="9" t="s">
        <v>175</v>
      </c>
      <c r="P9" s="9" t="s">
        <v>171</v>
      </c>
      <c r="Q9" s="10" t="s">
        <v>171</v>
      </c>
      <c r="R9" s="9">
        <v>0</v>
      </c>
      <c r="S9" s="26">
        <v>-19.7</v>
      </c>
      <c r="T9" s="26">
        <v>-19.7</v>
      </c>
      <c r="U9" s="9">
        <v>32</v>
      </c>
      <c r="V9" s="9">
        <v>-14.94</v>
      </c>
      <c r="W9" s="9">
        <v>62.5</v>
      </c>
      <c r="X9" s="9">
        <v>-12.69</v>
      </c>
      <c r="Y9" s="9">
        <v>93</v>
      </c>
      <c r="Z9" s="9">
        <v>-6.36</v>
      </c>
      <c r="AA9" s="9">
        <v>123.4</v>
      </c>
      <c r="AB9" s="9">
        <v>-8.48</v>
      </c>
      <c r="AC9" s="9">
        <v>153.9</v>
      </c>
      <c r="AD9" s="9">
        <v>-7.34</v>
      </c>
      <c r="AE9" s="9">
        <v>214.9</v>
      </c>
      <c r="AF9" s="9">
        <v>-1.18</v>
      </c>
      <c r="AG9" s="9">
        <v>245.4</v>
      </c>
      <c r="AH9" s="9">
        <v>-1.74</v>
      </c>
      <c r="AI9" s="9">
        <v>275.8</v>
      </c>
      <c r="AJ9" s="9">
        <v>0.94</v>
      </c>
      <c r="AK9" s="9">
        <v>306.3</v>
      </c>
      <c r="AL9" s="9">
        <v>0.322</v>
      </c>
      <c r="AM9" s="9">
        <v>336.8</v>
      </c>
      <c r="AN9" s="9">
        <v>0.18</v>
      </c>
      <c r="AO9" s="9">
        <v>367.3</v>
      </c>
      <c r="AP9" s="9">
        <v>7.42</v>
      </c>
      <c r="AQ9" s="9"/>
      <c r="AR9" s="9"/>
      <c r="AS9" s="9"/>
      <c r="AT9" s="9"/>
      <c r="AU9" s="9"/>
      <c r="AV9" s="9"/>
      <c r="AW9" s="40" t="s">
        <v>175</v>
      </c>
      <c r="AX9" s="40" t="s">
        <v>175</v>
      </c>
      <c r="AY9" s="5" t="s">
        <v>175</v>
      </c>
      <c r="AZ9" s="10" t="s">
        <v>178</v>
      </c>
      <c r="BA9" s="40" t="s">
        <v>1753</v>
      </c>
      <c r="BB9" s="2" t="s">
        <v>187</v>
      </c>
    </row>
    <row r="10" spans="1:54" ht="21">
      <c r="A10" s="1" t="s">
        <v>188</v>
      </c>
      <c r="B10" s="39" t="s">
        <v>189</v>
      </c>
      <c r="C10" s="8">
        <v>79.52</v>
      </c>
      <c r="D10" s="8">
        <v>87.02</v>
      </c>
      <c r="E10" s="1">
        <v>253</v>
      </c>
      <c r="F10" s="2" t="s">
        <v>181</v>
      </c>
      <c r="G10" s="2" t="s">
        <v>1708</v>
      </c>
      <c r="H10" s="4" t="s">
        <v>171</v>
      </c>
      <c r="I10" s="5" t="s">
        <v>175</v>
      </c>
      <c r="J10" s="5" t="s">
        <v>175</v>
      </c>
      <c r="K10" s="9" t="s">
        <v>175</v>
      </c>
      <c r="L10" s="9" t="s">
        <v>175</v>
      </c>
      <c r="M10" s="9" t="s">
        <v>175</v>
      </c>
      <c r="N10" s="9" t="s">
        <v>175</v>
      </c>
      <c r="O10" s="9" t="s">
        <v>175</v>
      </c>
      <c r="P10" s="9" t="s">
        <v>171</v>
      </c>
      <c r="Q10" s="10" t="s">
        <v>171</v>
      </c>
      <c r="R10" s="9">
        <v>0</v>
      </c>
      <c r="S10" s="26">
        <v>-15.1</v>
      </c>
      <c r="T10" s="26">
        <v>-16.1</v>
      </c>
      <c r="U10" s="9">
        <v>15.2</v>
      </c>
      <c r="V10" s="9">
        <v>-15.54</v>
      </c>
      <c r="W10" s="9">
        <v>30.5</v>
      </c>
      <c r="X10" s="9">
        <v>-14.83</v>
      </c>
      <c r="Y10" s="9">
        <v>45.7</v>
      </c>
      <c r="Z10" s="9">
        <v>-14.53</v>
      </c>
      <c r="AA10" s="9">
        <v>61</v>
      </c>
      <c r="AB10" s="9">
        <v>-14.6</v>
      </c>
      <c r="AC10" s="9">
        <v>76.2</v>
      </c>
      <c r="AD10" s="9">
        <v>-14.21</v>
      </c>
      <c r="AE10" s="9">
        <v>91.4</v>
      </c>
      <c r="AF10" s="9">
        <v>-14.09</v>
      </c>
      <c r="AG10" s="9">
        <v>106.7</v>
      </c>
      <c r="AH10" s="9">
        <v>-13.51</v>
      </c>
      <c r="AI10" s="9">
        <v>152.7</v>
      </c>
      <c r="AJ10" s="9">
        <v>-11.02</v>
      </c>
      <c r="AK10" s="9">
        <v>198.1</v>
      </c>
      <c r="AL10" s="9">
        <v>-9.91</v>
      </c>
      <c r="AM10" s="9">
        <v>320</v>
      </c>
      <c r="AN10" s="9">
        <v>-6.97</v>
      </c>
      <c r="AO10" s="9">
        <v>442</v>
      </c>
      <c r="AP10" s="9">
        <v>-2.23</v>
      </c>
      <c r="AQ10" s="9"/>
      <c r="AR10" s="9"/>
      <c r="AS10" s="9"/>
      <c r="AT10" s="9"/>
      <c r="AU10" s="9"/>
      <c r="AV10" s="9"/>
      <c r="AW10" s="40" t="s">
        <v>175</v>
      </c>
      <c r="AX10" s="40" t="s">
        <v>175</v>
      </c>
      <c r="AY10" s="5" t="s">
        <v>175</v>
      </c>
      <c r="AZ10" s="10" t="s">
        <v>178</v>
      </c>
      <c r="BA10" s="40" t="s">
        <v>1753</v>
      </c>
      <c r="BB10" s="2" t="s">
        <v>182</v>
      </c>
    </row>
    <row r="11" spans="1:54" ht="21">
      <c r="A11" s="1" t="s">
        <v>190</v>
      </c>
      <c r="B11" s="39" t="s">
        <v>191</v>
      </c>
      <c r="C11" s="8">
        <v>78.74833333333333</v>
      </c>
      <c r="D11" s="8">
        <v>102.7</v>
      </c>
      <c r="E11" s="1">
        <v>69</v>
      </c>
      <c r="F11" s="2" t="s">
        <v>181</v>
      </c>
      <c r="G11" s="2" t="s">
        <v>1708</v>
      </c>
      <c r="H11" s="4" t="s">
        <v>171</v>
      </c>
      <c r="I11" s="5" t="s">
        <v>175</v>
      </c>
      <c r="J11" s="5" t="s">
        <v>175</v>
      </c>
      <c r="K11" s="9" t="s">
        <v>175</v>
      </c>
      <c r="L11" s="9" t="s">
        <v>175</v>
      </c>
      <c r="M11" s="9" t="s">
        <v>175</v>
      </c>
      <c r="N11" s="9" t="s">
        <v>175</v>
      </c>
      <c r="O11" s="9" t="s">
        <v>175</v>
      </c>
      <c r="P11" s="9" t="s">
        <v>171</v>
      </c>
      <c r="Q11" s="10" t="s">
        <v>171</v>
      </c>
      <c r="R11" s="9">
        <v>0</v>
      </c>
      <c r="S11" s="26" t="s">
        <v>192</v>
      </c>
      <c r="T11" s="26" t="s">
        <v>171</v>
      </c>
      <c r="U11" s="9">
        <v>50</v>
      </c>
      <c r="V11" s="9">
        <v>-12.13</v>
      </c>
      <c r="W11" s="9">
        <v>75</v>
      </c>
      <c r="X11" s="9">
        <v>-10.57</v>
      </c>
      <c r="Y11" s="9">
        <v>100</v>
      </c>
      <c r="Z11" s="9">
        <v>-9.01</v>
      </c>
      <c r="AA11" s="9">
        <v>150</v>
      </c>
      <c r="AB11" s="9">
        <v>-5.93</v>
      </c>
      <c r="AC11" s="9">
        <v>200</v>
      </c>
      <c r="AD11" s="9">
        <v>-3.18</v>
      </c>
      <c r="AE11" s="9">
        <v>300</v>
      </c>
      <c r="AF11" s="9">
        <v>3.01</v>
      </c>
      <c r="AG11" s="9">
        <v>400</v>
      </c>
      <c r="AH11" s="9">
        <v>9.15</v>
      </c>
      <c r="AI11" s="9">
        <v>500</v>
      </c>
      <c r="AJ11" s="9">
        <v>15.02</v>
      </c>
      <c r="AK11" s="9">
        <v>600</v>
      </c>
      <c r="AL11" s="9">
        <v>22.28</v>
      </c>
      <c r="AM11" s="9">
        <v>650</v>
      </c>
      <c r="AN11" s="9">
        <v>26.31</v>
      </c>
      <c r="AO11" s="9"/>
      <c r="AP11" s="9"/>
      <c r="AQ11" s="9"/>
      <c r="AR11" s="9"/>
      <c r="AS11" s="9"/>
      <c r="AT11" s="9"/>
      <c r="AU11" s="9"/>
      <c r="AV11" s="9"/>
      <c r="AW11" s="40" t="s">
        <v>175</v>
      </c>
      <c r="AX11" s="40" t="s">
        <v>175</v>
      </c>
      <c r="AY11" s="5" t="s">
        <v>175</v>
      </c>
      <c r="AZ11" s="10" t="s">
        <v>178</v>
      </c>
      <c r="BA11" s="40" t="s">
        <v>1753</v>
      </c>
      <c r="BB11" s="2" t="s">
        <v>193</v>
      </c>
    </row>
    <row r="12" spans="1:54" ht="21">
      <c r="A12" s="1" t="s">
        <v>194</v>
      </c>
      <c r="B12" s="39" t="s">
        <v>195</v>
      </c>
      <c r="C12" s="8">
        <v>78.43166666666667</v>
      </c>
      <c r="D12" s="8">
        <v>103.26333333333334</v>
      </c>
      <c r="E12" s="1">
        <v>154</v>
      </c>
      <c r="F12" s="2" t="s">
        <v>181</v>
      </c>
      <c r="G12" s="2" t="s">
        <v>1708</v>
      </c>
      <c r="H12" s="49">
        <v>27169</v>
      </c>
      <c r="I12" s="5" t="s">
        <v>175</v>
      </c>
      <c r="J12" s="5" t="s">
        <v>175</v>
      </c>
      <c r="K12" s="9" t="s">
        <v>175</v>
      </c>
      <c r="L12" s="9" t="s">
        <v>175</v>
      </c>
      <c r="M12" s="9" t="s">
        <v>175</v>
      </c>
      <c r="N12" s="9" t="s">
        <v>175</v>
      </c>
      <c r="O12" s="9" t="s">
        <v>175</v>
      </c>
      <c r="P12" s="9" t="s">
        <v>171</v>
      </c>
      <c r="Q12" s="10" t="s">
        <v>171</v>
      </c>
      <c r="R12" s="9">
        <v>0</v>
      </c>
      <c r="S12" s="26" t="s">
        <v>196</v>
      </c>
      <c r="T12" s="26" t="s">
        <v>171</v>
      </c>
      <c r="U12" s="9">
        <v>30.3</v>
      </c>
      <c r="V12" s="9">
        <v>-14.3</v>
      </c>
      <c r="W12" s="9">
        <v>60.3</v>
      </c>
      <c r="X12" s="9">
        <v>-14.3</v>
      </c>
      <c r="Y12" s="9">
        <v>90.3</v>
      </c>
      <c r="Z12" s="9">
        <v>-14.38</v>
      </c>
      <c r="AA12" s="9">
        <v>120</v>
      </c>
      <c r="AB12" s="9">
        <v>-14.5</v>
      </c>
      <c r="AC12" s="9">
        <v>150</v>
      </c>
      <c r="AD12" s="9">
        <v>-14.46</v>
      </c>
      <c r="AE12" s="9">
        <v>210</v>
      </c>
      <c r="AF12" s="9">
        <v>-13.87</v>
      </c>
      <c r="AG12" s="9">
        <v>300</v>
      </c>
      <c r="AH12" s="9">
        <v>-12.91</v>
      </c>
      <c r="AI12" s="9">
        <v>390.3</v>
      </c>
      <c r="AJ12" s="9">
        <v>-11.09</v>
      </c>
      <c r="AK12" s="9">
        <v>510</v>
      </c>
      <c r="AL12" s="9">
        <v>-7</v>
      </c>
      <c r="AM12" s="9">
        <v>570</v>
      </c>
      <c r="AN12" s="9">
        <v>-4.44</v>
      </c>
      <c r="AO12" s="9"/>
      <c r="AP12" s="9"/>
      <c r="AQ12" s="9"/>
      <c r="AR12" s="9"/>
      <c r="AS12" s="9"/>
      <c r="AT12" s="9"/>
      <c r="AU12" s="9"/>
      <c r="AV12" s="9"/>
      <c r="AW12" s="40" t="s">
        <v>175</v>
      </c>
      <c r="AX12" s="40" t="s">
        <v>175</v>
      </c>
      <c r="AY12" s="5" t="s">
        <v>175</v>
      </c>
      <c r="AZ12" s="10" t="s">
        <v>178</v>
      </c>
      <c r="BA12" s="40" t="s">
        <v>1345</v>
      </c>
      <c r="BB12" s="2" t="s">
        <v>197</v>
      </c>
    </row>
    <row r="13" spans="1:54" ht="21">
      <c r="A13" s="1" t="s">
        <v>198</v>
      </c>
      <c r="B13" s="39" t="s">
        <v>199</v>
      </c>
      <c r="C13" s="22">
        <v>78.255</v>
      </c>
      <c r="D13" s="22">
        <v>102.53333333333333</v>
      </c>
      <c r="E13" s="1">
        <v>15</v>
      </c>
      <c r="F13" s="2" t="s">
        <v>181</v>
      </c>
      <c r="G13" s="2" t="s">
        <v>1708</v>
      </c>
      <c r="H13" s="4" t="s">
        <v>171</v>
      </c>
      <c r="I13" s="5" t="s">
        <v>175</v>
      </c>
      <c r="J13" s="5" t="s">
        <v>175</v>
      </c>
      <c r="K13" s="9" t="s">
        <v>175</v>
      </c>
      <c r="L13" s="9" t="s">
        <v>175</v>
      </c>
      <c r="M13" s="9" t="s">
        <v>175</v>
      </c>
      <c r="N13" s="9" t="s">
        <v>175</v>
      </c>
      <c r="O13" s="9" t="s">
        <v>175</v>
      </c>
      <c r="P13" s="9" t="s">
        <v>171</v>
      </c>
      <c r="Q13" s="10" t="s">
        <v>171</v>
      </c>
      <c r="R13" s="9">
        <v>0</v>
      </c>
      <c r="S13" s="26">
        <v>-18.3</v>
      </c>
      <c r="T13" s="26" t="s">
        <v>171</v>
      </c>
      <c r="U13" s="9">
        <v>25</v>
      </c>
      <c r="V13" s="9">
        <v>-17.05</v>
      </c>
      <c r="W13" s="9">
        <v>50</v>
      </c>
      <c r="X13" s="9">
        <v>-15.46</v>
      </c>
      <c r="Y13" s="9">
        <v>75</v>
      </c>
      <c r="Z13" s="9">
        <v>-14.41</v>
      </c>
      <c r="AA13" s="9">
        <v>100</v>
      </c>
      <c r="AB13" s="9">
        <v>-13.52</v>
      </c>
      <c r="AC13" s="9">
        <v>150</v>
      </c>
      <c r="AD13" s="9">
        <v>-11.54</v>
      </c>
      <c r="AE13" s="9">
        <v>200</v>
      </c>
      <c r="AF13" s="9">
        <v>-9.97</v>
      </c>
      <c r="AG13" s="9">
        <v>300</v>
      </c>
      <c r="AH13" s="9">
        <v>-6.22</v>
      </c>
      <c r="AI13" s="9">
        <v>400</v>
      </c>
      <c r="AJ13" s="9">
        <v>-2.49</v>
      </c>
      <c r="AK13" s="9">
        <v>600</v>
      </c>
      <c r="AL13" s="9">
        <v>8.65</v>
      </c>
      <c r="AM13" s="9">
        <v>800</v>
      </c>
      <c r="AN13" s="9">
        <v>17.44</v>
      </c>
      <c r="AO13" s="9"/>
      <c r="AP13" s="9"/>
      <c r="AQ13" s="9"/>
      <c r="AR13" s="9"/>
      <c r="AS13" s="9"/>
      <c r="AT13" s="9"/>
      <c r="AU13" s="9"/>
      <c r="AV13" s="9"/>
      <c r="AW13" s="40" t="s">
        <v>175</v>
      </c>
      <c r="AX13" s="40" t="s">
        <v>175</v>
      </c>
      <c r="AY13" s="5" t="s">
        <v>175</v>
      </c>
      <c r="AZ13" s="10" t="s">
        <v>178</v>
      </c>
      <c r="BA13" s="40" t="s">
        <v>1753</v>
      </c>
      <c r="BB13" s="2" t="s">
        <v>182</v>
      </c>
    </row>
    <row r="14" spans="1:54" ht="21">
      <c r="A14" s="1" t="s">
        <v>200</v>
      </c>
      <c r="B14" s="39" t="s">
        <v>201</v>
      </c>
      <c r="C14" s="22">
        <v>78.13</v>
      </c>
      <c r="D14" s="22">
        <v>102.53333333333333</v>
      </c>
      <c r="E14" s="1">
        <v>5</v>
      </c>
      <c r="F14" s="2" t="s">
        <v>181</v>
      </c>
      <c r="G14" s="2" t="s">
        <v>1708</v>
      </c>
      <c r="H14" s="4" t="s">
        <v>171</v>
      </c>
      <c r="I14" s="5" t="s">
        <v>175</v>
      </c>
      <c r="J14" s="5" t="s">
        <v>175</v>
      </c>
      <c r="K14" s="9" t="s">
        <v>175</v>
      </c>
      <c r="L14" s="9" t="s">
        <v>175</v>
      </c>
      <c r="M14" s="9" t="s">
        <v>175</v>
      </c>
      <c r="N14" s="9" t="s">
        <v>175</v>
      </c>
      <c r="O14" s="9" t="s">
        <v>175</v>
      </c>
      <c r="P14" s="9" t="s">
        <v>171</v>
      </c>
      <c r="Q14" s="10" t="s">
        <v>171</v>
      </c>
      <c r="R14" s="9">
        <v>0</v>
      </c>
      <c r="S14" s="26">
        <v>-17.6</v>
      </c>
      <c r="T14" s="26" t="s">
        <v>171</v>
      </c>
      <c r="U14" s="9">
        <v>25</v>
      </c>
      <c r="V14" s="9">
        <v>-16.66</v>
      </c>
      <c r="W14" s="9">
        <v>50</v>
      </c>
      <c r="X14" s="9">
        <v>-15.69</v>
      </c>
      <c r="Y14" s="9">
        <v>75</v>
      </c>
      <c r="Z14" s="9">
        <v>-14.8</v>
      </c>
      <c r="AA14" s="9">
        <v>100</v>
      </c>
      <c r="AB14" s="9">
        <v>-13.9</v>
      </c>
      <c r="AC14" s="9">
        <v>150</v>
      </c>
      <c r="AD14" s="9">
        <v>-11.46</v>
      </c>
      <c r="AE14" s="9">
        <v>200</v>
      </c>
      <c r="AF14" s="9">
        <v>-8.75</v>
      </c>
      <c r="AG14" s="9">
        <v>300</v>
      </c>
      <c r="AH14" s="9">
        <v>-2.13</v>
      </c>
      <c r="AI14" s="9">
        <v>400</v>
      </c>
      <c r="AJ14" s="9">
        <v>3.67</v>
      </c>
      <c r="AK14" s="9">
        <v>550</v>
      </c>
      <c r="AL14" s="9">
        <v>10.92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40" t="s">
        <v>175</v>
      </c>
      <c r="AX14" s="40" t="s">
        <v>175</v>
      </c>
      <c r="AY14" s="5" t="s">
        <v>175</v>
      </c>
      <c r="AZ14" s="10" t="s">
        <v>178</v>
      </c>
      <c r="BA14" s="40" t="s">
        <v>1753</v>
      </c>
      <c r="BB14" s="2" t="s">
        <v>182</v>
      </c>
    </row>
    <row r="15" spans="1:54" ht="21">
      <c r="A15" s="1" t="s">
        <v>202</v>
      </c>
      <c r="B15" s="39" t="s">
        <v>203</v>
      </c>
      <c r="C15" s="22">
        <v>78.10833333333333</v>
      </c>
      <c r="D15" s="22">
        <v>99.76</v>
      </c>
      <c r="E15" s="1">
        <v>156</v>
      </c>
      <c r="F15" s="2" t="s">
        <v>181</v>
      </c>
      <c r="G15" s="2" t="s">
        <v>1708</v>
      </c>
      <c r="H15" s="4" t="s">
        <v>171</v>
      </c>
      <c r="I15" s="5" t="s">
        <v>175</v>
      </c>
      <c r="J15" s="5" t="s">
        <v>175</v>
      </c>
      <c r="K15" s="9" t="s">
        <v>175</v>
      </c>
      <c r="L15" s="9" t="s">
        <v>175</v>
      </c>
      <c r="M15" s="9" t="s">
        <v>175</v>
      </c>
      <c r="N15" s="9" t="s">
        <v>175</v>
      </c>
      <c r="O15" s="9" t="s">
        <v>175</v>
      </c>
      <c r="P15" s="9" t="s">
        <v>171</v>
      </c>
      <c r="Q15" s="10" t="s">
        <v>171</v>
      </c>
      <c r="R15" s="9">
        <v>0</v>
      </c>
      <c r="S15" s="26" t="s">
        <v>204</v>
      </c>
      <c r="T15" s="26" t="s">
        <v>171</v>
      </c>
      <c r="U15" s="9">
        <v>25</v>
      </c>
      <c r="V15" s="9">
        <v>-16.68</v>
      </c>
      <c r="W15" s="9">
        <v>50</v>
      </c>
      <c r="X15" s="9">
        <v>-15</v>
      </c>
      <c r="Y15" s="9">
        <v>75</v>
      </c>
      <c r="Z15" s="9">
        <v>-13.07</v>
      </c>
      <c r="AA15" s="9">
        <v>100</v>
      </c>
      <c r="AB15" s="9">
        <v>-11.31</v>
      </c>
      <c r="AC15" s="9">
        <v>150</v>
      </c>
      <c r="AD15" s="9">
        <v>-8.47</v>
      </c>
      <c r="AE15" s="9">
        <v>200</v>
      </c>
      <c r="AF15" s="9">
        <v>-5.44</v>
      </c>
      <c r="AG15" s="9">
        <v>300</v>
      </c>
      <c r="AH15" s="9">
        <v>-0.41</v>
      </c>
      <c r="AI15" s="9">
        <v>400</v>
      </c>
      <c r="AJ15" s="9">
        <v>4.8</v>
      </c>
      <c r="AK15" s="9">
        <v>500</v>
      </c>
      <c r="AL15" s="9">
        <v>7.17</v>
      </c>
      <c r="AM15" s="9">
        <v>575</v>
      </c>
      <c r="AN15" s="9">
        <v>8.67</v>
      </c>
      <c r="AO15" s="9"/>
      <c r="AP15" s="9"/>
      <c r="AQ15" s="9"/>
      <c r="AR15" s="9"/>
      <c r="AS15" s="9"/>
      <c r="AT15" s="9"/>
      <c r="AU15" s="9"/>
      <c r="AV15" s="9"/>
      <c r="AW15" s="40" t="s">
        <v>175</v>
      </c>
      <c r="AX15" s="40" t="s">
        <v>175</v>
      </c>
      <c r="AY15" s="5" t="s">
        <v>175</v>
      </c>
      <c r="AZ15" s="10" t="s">
        <v>178</v>
      </c>
      <c r="BA15" s="40" t="s">
        <v>1753</v>
      </c>
      <c r="BB15" s="2" t="s">
        <v>193</v>
      </c>
    </row>
    <row r="16" spans="1:54" ht="21">
      <c r="A16" s="1" t="s">
        <v>205</v>
      </c>
      <c r="B16" s="39" t="s">
        <v>206</v>
      </c>
      <c r="C16" s="22">
        <v>77.995</v>
      </c>
      <c r="D16" s="22">
        <v>114.565</v>
      </c>
      <c r="E16" s="1">
        <v>16</v>
      </c>
      <c r="F16" s="2" t="s">
        <v>181</v>
      </c>
      <c r="G16" s="2" t="s">
        <v>1708</v>
      </c>
      <c r="H16" s="4" t="s">
        <v>171</v>
      </c>
      <c r="I16" s="5" t="s">
        <v>175</v>
      </c>
      <c r="J16" s="5" t="s">
        <v>175</v>
      </c>
      <c r="K16" s="9" t="s">
        <v>175</v>
      </c>
      <c r="L16" s="9" t="s">
        <v>175</v>
      </c>
      <c r="M16" s="9" t="s">
        <v>175</v>
      </c>
      <c r="N16" s="9" t="s">
        <v>175</v>
      </c>
      <c r="O16" s="9" t="s">
        <v>175</v>
      </c>
      <c r="P16" s="9" t="s">
        <v>171</v>
      </c>
      <c r="Q16" s="10" t="s">
        <v>171</v>
      </c>
      <c r="R16" s="9">
        <v>0</v>
      </c>
      <c r="S16" s="26" t="s">
        <v>207</v>
      </c>
      <c r="T16" s="26" t="s">
        <v>171</v>
      </c>
      <c r="U16" s="9">
        <v>25</v>
      </c>
      <c r="V16" s="9">
        <v>-17.27</v>
      </c>
      <c r="W16" s="9">
        <v>50</v>
      </c>
      <c r="X16" s="9">
        <v>-15.82</v>
      </c>
      <c r="Y16" s="9">
        <v>75</v>
      </c>
      <c r="Z16" s="9">
        <v>-14.88</v>
      </c>
      <c r="AA16" s="9">
        <v>100</v>
      </c>
      <c r="AB16" s="9">
        <v>-13.3</v>
      </c>
      <c r="AC16" s="9">
        <v>150</v>
      </c>
      <c r="AD16" s="9">
        <v>-10.3</v>
      </c>
      <c r="AE16" s="9">
        <v>200</v>
      </c>
      <c r="AF16" s="9">
        <v>-7.28</v>
      </c>
      <c r="AG16" s="9">
        <v>300</v>
      </c>
      <c r="AH16" s="9">
        <v>-4.47</v>
      </c>
      <c r="AI16" s="9">
        <v>400</v>
      </c>
      <c r="AJ16" s="9">
        <v>-1.18</v>
      </c>
      <c r="AK16" s="9">
        <v>500</v>
      </c>
      <c r="AL16" s="9">
        <v>3.86</v>
      </c>
      <c r="AM16" s="9">
        <v>600</v>
      </c>
      <c r="AN16" s="9">
        <v>10.43</v>
      </c>
      <c r="AO16" s="9">
        <v>675</v>
      </c>
      <c r="AP16" s="9">
        <v>15.01</v>
      </c>
      <c r="AQ16" s="9"/>
      <c r="AR16" s="9"/>
      <c r="AS16" s="9"/>
      <c r="AT16" s="9"/>
      <c r="AU16" s="9"/>
      <c r="AV16" s="9"/>
      <c r="AW16" s="40" t="s">
        <v>175</v>
      </c>
      <c r="AX16" s="40" t="s">
        <v>175</v>
      </c>
      <c r="AY16" s="5" t="s">
        <v>175</v>
      </c>
      <c r="AZ16" s="10" t="s">
        <v>178</v>
      </c>
      <c r="BA16" s="40" t="s">
        <v>1753</v>
      </c>
      <c r="BB16" s="2" t="s">
        <v>193</v>
      </c>
    </row>
    <row r="17" spans="1:54" ht="21">
      <c r="A17" s="1" t="s">
        <v>208</v>
      </c>
      <c r="B17" s="39" t="s">
        <v>209</v>
      </c>
      <c r="C17" s="22">
        <v>77.98833333333333</v>
      </c>
      <c r="D17" s="22">
        <v>111.36166666666666</v>
      </c>
      <c r="E17" s="1">
        <v>64</v>
      </c>
      <c r="F17" s="2" t="s">
        <v>181</v>
      </c>
      <c r="G17" s="2" t="s">
        <v>1708</v>
      </c>
      <c r="H17" s="49">
        <v>26062</v>
      </c>
      <c r="I17" s="5" t="s">
        <v>175</v>
      </c>
      <c r="J17" s="5" t="s">
        <v>175</v>
      </c>
      <c r="K17" s="9" t="s">
        <v>175</v>
      </c>
      <c r="L17" s="9" t="s">
        <v>175</v>
      </c>
      <c r="M17" s="9" t="s">
        <v>175</v>
      </c>
      <c r="N17" s="9" t="s">
        <v>175</v>
      </c>
      <c r="O17" s="9" t="s">
        <v>175</v>
      </c>
      <c r="P17" s="9" t="s">
        <v>171</v>
      </c>
      <c r="Q17" s="10" t="s">
        <v>171</v>
      </c>
      <c r="R17" s="9">
        <v>0</v>
      </c>
      <c r="S17" s="26" t="s">
        <v>210</v>
      </c>
      <c r="T17" s="26" t="s">
        <v>171</v>
      </c>
      <c r="U17" s="9">
        <v>16.2</v>
      </c>
      <c r="V17" s="9">
        <v>-12.34</v>
      </c>
      <c r="W17" s="9">
        <v>31.4</v>
      </c>
      <c r="X17" s="9">
        <v>-11.23</v>
      </c>
      <c r="Y17" s="9">
        <v>92.4</v>
      </c>
      <c r="Z17" s="9">
        <v>-10.06</v>
      </c>
      <c r="AA17" s="9">
        <v>122.8</v>
      </c>
      <c r="AB17" s="9">
        <v>-8.8</v>
      </c>
      <c r="AC17" s="9">
        <v>153.3</v>
      </c>
      <c r="AD17" s="9">
        <v>-7.32</v>
      </c>
      <c r="AE17" s="9">
        <v>214.3</v>
      </c>
      <c r="AF17" s="9">
        <v>-4.23</v>
      </c>
      <c r="AG17" s="9">
        <v>305.7</v>
      </c>
      <c r="AH17" s="9">
        <v>3.09</v>
      </c>
      <c r="AI17" s="9">
        <v>397.2</v>
      </c>
      <c r="AJ17" s="9">
        <v>8.14</v>
      </c>
      <c r="AK17" s="9">
        <v>519.1</v>
      </c>
      <c r="AL17" s="9">
        <v>13.03</v>
      </c>
      <c r="AM17" s="9">
        <v>580</v>
      </c>
      <c r="AN17" s="9">
        <v>16</v>
      </c>
      <c r="AO17" s="9"/>
      <c r="AP17" s="9"/>
      <c r="AQ17" s="9"/>
      <c r="AR17" s="9"/>
      <c r="AS17" s="9"/>
      <c r="AT17" s="9"/>
      <c r="AU17" s="9"/>
      <c r="AV17" s="9"/>
      <c r="AW17" s="40" t="s">
        <v>175</v>
      </c>
      <c r="AX17" s="40" t="s">
        <v>175</v>
      </c>
      <c r="AY17" s="5" t="s">
        <v>175</v>
      </c>
      <c r="AZ17" s="10" t="s">
        <v>178</v>
      </c>
      <c r="BA17" s="40" t="s">
        <v>1331</v>
      </c>
      <c r="BB17" s="2" t="s">
        <v>187</v>
      </c>
    </row>
    <row r="18" spans="1:54" ht="21">
      <c r="A18" s="1" t="s">
        <v>211</v>
      </c>
      <c r="B18" s="39" t="s">
        <v>212</v>
      </c>
      <c r="C18" s="22">
        <v>77.76333333333334</v>
      </c>
      <c r="D18" s="22">
        <v>97.75666666666666</v>
      </c>
      <c r="E18" s="1">
        <v>1</v>
      </c>
      <c r="F18" s="2" t="s">
        <v>181</v>
      </c>
      <c r="G18" s="2" t="s">
        <v>1708</v>
      </c>
      <c r="H18" s="4" t="s">
        <v>171</v>
      </c>
      <c r="I18" s="5" t="s">
        <v>175</v>
      </c>
      <c r="J18" s="5" t="s">
        <v>175</v>
      </c>
      <c r="K18" s="9" t="s">
        <v>175</v>
      </c>
      <c r="L18" s="9" t="s">
        <v>175</v>
      </c>
      <c r="M18" s="9" t="s">
        <v>175</v>
      </c>
      <c r="N18" s="9" t="s">
        <v>175</v>
      </c>
      <c r="O18" s="9" t="s">
        <v>175</v>
      </c>
      <c r="P18" s="9" t="s">
        <v>171</v>
      </c>
      <c r="Q18" s="10" t="s">
        <v>171</v>
      </c>
      <c r="R18" s="9">
        <v>0</v>
      </c>
      <c r="S18" s="26" t="s">
        <v>192</v>
      </c>
      <c r="T18" s="26" t="s">
        <v>171</v>
      </c>
      <c r="U18" s="9">
        <v>30.5</v>
      </c>
      <c r="V18" s="9">
        <v>-15.51</v>
      </c>
      <c r="W18" s="9">
        <v>45.7</v>
      </c>
      <c r="X18" s="9">
        <v>-12.91</v>
      </c>
      <c r="Y18" s="9">
        <v>61</v>
      </c>
      <c r="Z18" s="9">
        <v>-11.6</v>
      </c>
      <c r="AA18" s="9">
        <v>76.2</v>
      </c>
      <c r="AB18" s="9">
        <v>-10.65</v>
      </c>
      <c r="AC18" s="9">
        <v>91.4</v>
      </c>
      <c r="AD18" s="9">
        <v>-10.09</v>
      </c>
      <c r="AE18" s="9">
        <v>106.7</v>
      </c>
      <c r="AF18" s="9">
        <v>-9.18</v>
      </c>
      <c r="AG18" s="9">
        <v>152.4</v>
      </c>
      <c r="AH18" s="9">
        <v>-5.81</v>
      </c>
      <c r="AI18" s="9">
        <v>198.1</v>
      </c>
      <c r="AJ18" s="9">
        <v>-2.33</v>
      </c>
      <c r="AK18" s="9">
        <v>304.8</v>
      </c>
      <c r="AL18" s="9">
        <v>1.7</v>
      </c>
      <c r="AM18" s="9">
        <v>396.2</v>
      </c>
      <c r="AN18" s="9">
        <v>4.07</v>
      </c>
      <c r="AO18" s="9">
        <v>518.2</v>
      </c>
      <c r="AP18" s="9">
        <v>6.49</v>
      </c>
      <c r="AQ18" s="9"/>
      <c r="AR18" s="9"/>
      <c r="AS18" s="9"/>
      <c r="AT18" s="9"/>
      <c r="AU18" s="9"/>
      <c r="AV18" s="9"/>
      <c r="AW18" s="40" t="s">
        <v>175</v>
      </c>
      <c r="AX18" s="40" t="s">
        <v>175</v>
      </c>
      <c r="AY18" s="5" t="s">
        <v>175</v>
      </c>
      <c r="AZ18" s="10" t="s">
        <v>178</v>
      </c>
      <c r="BA18" s="40" t="s">
        <v>1753</v>
      </c>
      <c r="BB18" s="2" t="s">
        <v>213</v>
      </c>
    </row>
    <row r="19" spans="1:54" ht="21">
      <c r="A19" s="1" t="s">
        <v>214</v>
      </c>
      <c r="B19" s="39" t="s">
        <v>215</v>
      </c>
      <c r="C19" s="22">
        <v>77.715</v>
      </c>
      <c r="D19" s="22">
        <v>102.14166666666667</v>
      </c>
      <c r="E19" s="1">
        <v>21</v>
      </c>
      <c r="F19" s="2" t="s">
        <v>181</v>
      </c>
      <c r="G19" s="2" t="s">
        <v>1708</v>
      </c>
      <c r="H19" s="4" t="s">
        <v>171</v>
      </c>
      <c r="I19" s="5" t="s">
        <v>175</v>
      </c>
      <c r="J19" s="5" t="s">
        <v>175</v>
      </c>
      <c r="K19" s="9" t="s">
        <v>175</v>
      </c>
      <c r="L19" s="9" t="s">
        <v>175</v>
      </c>
      <c r="M19" s="9" t="s">
        <v>175</v>
      </c>
      <c r="N19" s="9" t="s">
        <v>175</v>
      </c>
      <c r="O19" s="9" t="s">
        <v>175</v>
      </c>
      <c r="P19" s="9" t="s">
        <v>171</v>
      </c>
      <c r="Q19" s="10" t="s">
        <v>171</v>
      </c>
      <c r="R19" s="9">
        <v>0</v>
      </c>
      <c r="S19" s="26">
        <v>-18</v>
      </c>
      <c r="T19" s="26">
        <v>-17.4</v>
      </c>
      <c r="U19" s="9">
        <v>25</v>
      </c>
      <c r="V19" s="9">
        <v>-16.5</v>
      </c>
      <c r="W19" s="9">
        <v>50</v>
      </c>
      <c r="X19" s="9">
        <v>-15.28</v>
      </c>
      <c r="Y19" s="9">
        <v>75</v>
      </c>
      <c r="Z19" s="9">
        <v>-14.8</v>
      </c>
      <c r="AA19" s="9">
        <v>100</v>
      </c>
      <c r="AB19" s="9">
        <v>-13.49</v>
      </c>
      <c r="AC19" s="9">
        <v>150</v>
      </c>
      <c r="AD19" s="9">
        <v>-10.48</v>
      </c>
      <c r="AE19" s="9">
        <v>200</v>
      </c>
      <c r="AF19" s="9">
        <v>-6.6</v>
      </c>
      <c r="AG19" s="9">
        <v>300</v>
      </c>
      <c r="AH19" s="9">
        <v>-0.89</v>
      </c>
      <c r="AI19" s="9">
        <v>400</v>
      </c>
      <c r="AJ19" s="9">
        <v>4.17</v>
      </c>
      <c r="AK19" s="9">
        <v>450</v>
      </c>
      <c r="AL19" s="9">
        <v>5.1</v>
      </c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40" t="s">
        <v>175</v>
      </c>
      <c r="AX19" s="40" t="s">
        <v>175</v>
      </c>
      <c r="AY19" s="5" t="s">
        <v>175</v>
      </c>
      <c r="AZ19" s="10" t="s">
        <v>178</v>
      </c>
      <c r="BA19" s="40" t="s">
        <v>1753</v>
      </c>
      <c r="BB19" s="2" t="s">
        <v>182</v>
      </c>
    </row>
    <row r="20" spans="1:54" ht="21">
      <c r="A20" s="1" t="s">
        <v>216</v>
      </c>
      <c r="B20" s="39" t="s">
        <v>217</v>
      </c>
      <c r="C20" s="22">
        <v>77.49666666666667</v>
      </c>
      <c r="D20" s="22">
        <v>94.65</v>
      </c>
      <c r="E20" s="1">
        <v>20</v>
      </c>
      <c r="F20" s="2" t="s">
        <v>181</v>
      </c>
      <c r="G20" s="2" t="s">
        <v>1708</v>
      </c>
      <c r="H20" s="49">
        <v>29356</v>
      </c>
      <c r="I20" s="5" t="s">
        <v>175</v>
      </c>
      <c r="J20" s="5" t="s">
        <v>175</v>
      </c>
      <c r="K20" s="9" t="s">
        <v>175</v>
      </c>
      <c r="L20" s="9" t="s">
        <v>175</v>
      </c>
      <c r="M20" s="9" t="s">
        <v>175</v>
      </c>
      <c r="N20" s="9" t="s">
        <v>175</v>
      </c>
      <c r="O20" s="9" t="s">
        <v>175</v>
      </c>
      <c r="P20" s="9" t="s">
        <v>171</v>
      </c>
      <c r="Q20" s="10" t="s">
        <v>171</v>
      </c>
      <c r="R20" s="9">
        <v>0</v>
      </c>
      <c r="S20" s="26" t="s">
        <v>218</v>
      </c>
      <c r="T20" s="26" t="s">
        <v>171</v>
      </c>
      <c r="U20" s="9">
        <v>15.8</v>
      </c>
      <c r="V20" s="9">
        <v>-13.82</v>
      </c>
      <c r="W20" s="9">
        <v>31.3</v>
      </c>
      <c r="X20" s="9">
        <v>-13.07</v>
      </c>
      <c r="Y20" s="9">
        <v>62.6</v>
      </c>
      <c r="Z20" s="9">
        <v>-12.01</v>
      </c>
      <c r="AA20" s="9">
        <v>94.9</v>
      </c>
      <c r="AB20" s="9">
        <v>-10.63</v>
      </c>
      <c r="AC20" s="9">
        <v>124.3</v>
      </c>
      <c r="AD20" s="9">
        <v>-9.02</v>
      </c>
      <c r="AE20" s="9">
        <v>155</v>
      </c>
      <c r="AF20" s="9">
        <v>-7.24</v>
      </c>
      <c r="AG20" s="9" t="s">
        <v>1322</v>
      </c>
      <c r="AH20" s="9">
        <v>294.5</v>
      </c>
      <c r="AI20" s="9">
        <v>-0.95</v>
      </c>
      <c r="AJ20" s="9">
        <v>403.3</v>
      </c>
      <c r="AK20" s="9">
        <v>2.8</v>
      </c>
      <c r="AL20" s="9">
        <v>496.3</v>
      </c>
      <c r="AM20" s="9">
        <v>4.33</v>
      </c>
      <c r="AN20" s="9"/>
      <c r="AO20" s="9"/>
      <c r="AP20" s="9"/>
      <c r="AQ20" s="9"/>
      <c r="AR20" s="9"/>
      <c r="AS20" s="9"/>
      <c r="AT20" s="9"/>
      <c r="AU20" s="9"/>
      <c r="AV20" s="9"/>
      <c r="AW20" s="40" t="s">
        <v>175</v>
      </c>
      <c r="AX20" s="40" t="s">
        <v>175</v>
      </c>
      <c r="AY20" s="5" t="s">
        <v>175</v>
      </c>
      <c r="AZ20" s="10" t="s">
        <v>178</v>
      </c>
      <c r="BA20" s="40" t="s">
        <v>1332</v>
      </c>
      <c r="BB20" s="2" t="s">
        <v>182</v>
      </c>
    </row>
    <row r="21" spans="1:54" ht="21">
      <c r="A21" s="1" t="s">
        <v>219</v>
      </c>
      <c r="B21" s="39" t="s">
        <v>220</v>
      </c>
      <c r="C21" s="22">
        <v>77.35</v>
      </c>
      <c r="D21" s="22">
        <v>105.45</v>
      </c>
      <c r="E21" s="1">
        <v>17</v>
      </c>
      <c r="F21" s="2" t="s">
        <v>181</v>
      </c>
      <c r="G21" s="2" t="s">
        <v>1708</v>
      </c>
      <c r="H21" s="4" t="s">
        <v>171</v>
      </c>
      <c r="I21" s="5" t="s">
        <v>175</v>
      </c>
      <c r="J21" s="5" t="s">
        <v>175</v>
      </c>
      <c r="K21" s="9" t="s">
        <v>175</v>
      </c>
      <c r="L21" s="9" t="s">
        <v>175</v>
      </c>
      <c r="M21" s="9" t="s">
        <v>175</v>
      </c>
      <c r="N21" s="9" t="s">
        <v>175</v>
      </c>
      <c r="O21" s="9" t="s">
        <v>175</v>
      </c>
      <c r="P21" s="9" t="s">
        <v>171</v>
      </c>
      <c r="Q21" s="10" t="s">
        <v>171</v>
      </c>
      <c r="R21" s="9">
        <v>0</v>
      </c>
      <c r="S21" s="26">
        <v>-16.5</v>
      </c>
      <c r="T21" s="26" t="s">
        <v>171</v>
      </c>
      <c r="U21" s="9">
        <v>25</v>
      </c>
      <c r="V21" s="9">
        <v>-16.21</v>
      </c>
      <c r="W21" s="9">
        <v>50</v>
      </c>
      <c r="X21" s="9">
        <v>-15.76</v>
      </c>
      <c r="Y21" s="9">
        <v>75</v>
      </c>
      <c r="Z21" s="9">
        <v>-15.33</v>
      </c>
      <c r="AA21" s="9">
        <v>100</v>
      </c>
      <c r="AB21" s="9">
        <v>-14.81</v>
      </c>
      <c r="AC21" s="9">
        <v>150</v>
      </c>
      <c r="AD21" s="9">
        <v>-13.95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40" t="s">
        <v>175</v>
      </c>
      <c r="AX21" s="40" t="s">
        <v>175</v>
      </c>
      <c r="AY21" s="5" t="s">
        <v>175</v>
      </c>
      <c r="AZ21" s="10" t="s">
        <v>178</v>
      </c>
      <c r="BA21" s="40" t="s">
        <v>1753</v>
      </c>
      <c r="BB21" s="2" t="s">
        <v>182</v>
      </c>
    </row>
    <row r="22" spans="1:54" ht="21">
      <c r="A22" s="1" t="s">
        <v>221</v>
      </c>
      <c r="B22" s="39" t="s">
        <v>222</v>
      </c>
      <c r="C22" s="22">
        <v>76.67</v>
      </c>
      <c r="D22" s="22">
        <v>116.72833333333334</v>
      </c>
      <c r="E22" s="1">
        <v>58</v>
      </c>
      <c r="F22" s="2" t="s">
        <v>181</v>
      </c>
      <c r="G22" s="2" t="s">
        <v>1708</v>
      </c>
      <c r="H22" s="4" t="s">
        <v>171</v>
      </c>
      <c r="I22" s="5" t="s">
        <v>175</v>
      </c>
      <c r="J22" s="5" t="s">
        <v>175</v>
      </c>
      <c r="K22" s="9" t="s">
        <v>175</v>
      </c>
      <c r="L22" s="9" t="s">
        <v>175</v>
      </c>
      <c r="M22" s="9" t="s">
        <v>175</v>
      </c>
      <c r="N22" s="9" t="s">
        <v>175</v>
      </c>
      <c r="O22" s="9" t="s">
        <v>175</v>
      </c>
      <c r="P22" s="9" t="s">
        <v>171</v>
      </c>
      <c r="Q22" s="10" t="s">
        <v>171</v>
      </c>
      <c r="R22" s="9">
        <v>0</v>
      </c>
      <c r="S22" s="26" t="s">
        <v>223</v>
      </c>
      <c r="T22" s="26" t="s">
        <v>171</v>
      </c>
      <c r="U22" s="9">
        <v>50</v>
      </c>
      <c r="V22" s="9">
        <v>-15.35</v>
      </c>
      <c r="W22" s="9">
        <v>75</v>
      </c>
      <c r="X22" s="9">
        <v>-14.83</v>
      </c>
      <c r="Y22" s="9">
        <v>100</v>
      </c>
      <c r="Z22" s="9">
        <v>-14.21</v>
      </c>
      <c r="AA22" s="9">
        <v>150</v>
      </c>
      <c r="AB22" s="9">
        <v>-11.85</v>
      </c>
      <c r="AC22" s="9">
        <v>200</v>
      </c>
      <c r="AD22" s="9">
        <v>-8.12</v>
      </c>
      <c r="AE22" s="9">
        <v>300</v>
      </c>
      <c r="AF22" s="9">
        <v>-3.35</v>
      </c>
      <c r="AG22" s="9">
        <v>400</v>
      </c>
      <c r="AH22" s="9">
        <v>-1.91</v>
      </c>
      <c r="AI22" s="9">
        <v>600</v>
      </c>
      <c r="AJ22" s="9">
        <v>2.53</v>
      </c>
      <c r="AK22" s="9">
        <v>675</v>
      </c>
      <c r="AL22" s="9">
        <v>5.21</v>
      </c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40" t="s">
        <v>175</v>
      </c>
      <c r="AX22" s="40" t="s">
        <v>175</v>
      </c>
      <c r="AY22" s="5" t="s">
        <v>175</v>
      </c>
      <c r="AZ22" s="10" t="s">
        <v>178</v>
      </c>
      <c r="BA22" s="40" t="s">
        <v>1753</v>
      </c>
      <c r="BB22" s="2" t="s">
        <v>197</v>
      </c>
    </row>
    <row r="23" spans="1:54" ht="21">
      <c r="A23" s="1" t="s">
        <v>224</v>
      </c>
      <c r="B23" s="39" t="s">
        <v>225</v>
      </c>
      <c r="C23" s="22">
        <v>76.455</v>
      </c>
      <c r="D23" s="22">
        <v>108.49</v>
      </c>
      <c r="E23" s="1">
        <v>2</v>
      </c>
      <c r="F23" s="2" t="s">
        <v>181</v>
      </c>
      <c r="G23" s="2" t="s">
        <v>1708</v>
      </c>
      <c r="H23" s="4" t="s">
        <v>171</v>
      </c>
      <c r="I23" s="5" t="s">
        <v>175</v>
      </c>
      <c r="J23" s="5" t="s">
        <v>175</v>
      </c>
      <c r="K23" s="9" t="s">
        <v>175</v>
      </c>
      <c r="L23" s="9" t="s">
        <v>175</v>
      </c>
      <c r="M23" s="9" t="s">
        <v>175</v>
      </c>
      <c r="N23" s="9" t="s">
        <v>175</v>
      </c>
      <c r="O23" s="9" t="s">
        <v>175</v>
      </c>
      <c r="P23" s="9" t="s">
        <v>171</v>
      </c>
      <c r="Q23" s="10" t="s">
        <v>171</v>
      </c>
      <c r="R23" s="9">
        <v>0</v>
      </c>
      <c r="S23" s="26">
        <v>-16</v>
      </c>
      <c r="T23" s="26" t="s">
        <v>171</v>
      </c>
      <c r="U23" s="9">
        <v>25</v>
      </c>
      <c r="V23" s="9">
        <v>-13.42</v>
      </c>
      <c r="W23" s="9">
        <v>50</v>
      </c>
      <c r="X23" s="9">
        <v>-11.12</v>
      </c>
      <c r="Y23" s="9">
        <v>75</v>
      </c>
      <c r="Z23" s="9">
        <v>-9</v>
      </c>
      <c r="AA23" s="9">
        <v>100</v>
      </c>
      <c r="AB23" s="9">
        <v>-6.71</v>
      </c>
      <c r="AC23" s="9">
        <v>150</v>
      </c>
      <c r="AD23" s="9">
        <v>-1.88</v>
      </c>
      <c r="AE23" s="9">
        <v>200</v>
      </c>
      <c r="AF23" s="9">
        <v>2.47</v>
      </c>
      <c r="AG23" s="9">
        <v>250</v>
      </c>
      <c r="AH23" s="9">
        <v>5.18</v>
      </c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40" t="s">
        <v>175</v>
      </c>
      <c r="AX23" s="40" t="s">
        <v>175</v>
      </c>
      <c r="AY23" s="5" t="s">
        <v>175</v>
      </c>
      <c r="AZ23" s="10" t="s">
        <v>178</v>
      </c>
      <c r="BA23" s="40" t="s">
        <v>1753</v>
      </c>
      <c r="BB23" s="2" t="s">
        <v>226</v>
      </c>
    </row>
    <row r="24" spans="1:54" ht="21">
      <c r="A24" s="1" t="s">
        <v>227</v>
      </c>
      <c r="B24" s="39" t="s">
        <v>228</v>
      </c>
      <c r="C24" s="22">
        <v>76.45166666666667</v>
      </c>
      <c r="D24" s="22">
        <v>108.92833333333333</v>
      </c>
      <c r="E24" s="1">
        <v>37</v>
      </c>
      <c r="F24" s="2" t="s">
        <v>181</v>
      </c>
      <c r="G24" s="2" t="s">
        <v>1708</v>
      </c>
      <c r="H24" s="4" t="s">
        <v>171</v>
      </c>
      <c r="I24" s="5" t="s">
        <v>175</v>
      </c>
      <c r="J24" s="5" t="s">
        <v>175</v>
      </c>
      <c r="K24" s="9" t="s">
        <v>175</v>
      </c>
      <c r="L24" s="9" t="s">
        <v>175</v>
      </c>
      <c r="M24" s="9" t="s">
        <v>175</v>
      </c>
      <c r="N24" s="9" t="s">
        <v>175</v>
      </c>
      <c r="O24" s="9" t="s">
        <v>175</v>
      </c>
      <c r="P24" s="9" t="s">
        <v>171</v>
      </c>
      <c r="Q24" s="10" t="s">
        <v>171</v>
      </c>
      <c r="R24" s="9">
        <v>0</v>
      </c>
      <c r="S24" s="26" t="s">
        <v>229</v>
      </c>
      <c r="T24" s="26" t="s">
        <v>171</v>
      </c>
      <c r="U24" s="9">
        <v>50</v>
      </c>
      <c r="V24" s="9">
        <v>-13.03</v>
      </c>
      <c r="W24" s="9">
        <v>75</v>
      </c>
      <c r="X24" s="9">
        <v>-9.31</v>
      </c>
      <c r="Y24" s="9">
        <v>100</v>
      </c>
      <c r="Z24" s="9">
        <v>-5.92</v>
      </c>
      <c r="AA24" s="9">
        <v>150</v>
      </c>
      <c r="AB24" s="9">
        <v>-3.52</v>
      </c>
      <c r="AC24" s="9">
        <v>200</v>
      </c>
      <c r="AD24" s="9">
        <v>-4.37</v>
      </c>
      <c r="AE24" s="9">
        <v>300</v>
      </c>
      <c r="AF24" s="9">
        <v>2.55</v>
      </c>
      <c r="AG24" s="9">
        <v>400</v>
      </c>
      <c r="AH24" s="9">
        <v>7.18</v>
      </c>
      <c r="AI24" s="9">
        <v>500</v>
      </c>
      <c r="AJ24" s="9">
        <v>11.14</v>
      </c>
      <c r="AK24" s="9">
        <v>575</v>
      </c>
      <c r="AL24" s="9">
        <v>14.56</v>
      </c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40" t="s">
        <v>175</v>
      </c>
      <c r="AX24" s="40" t="s">
        <v>175</v>
      </c>
      <c r="AY24" s="5" t="s">
        <v>175</v>
      </c>
      <c r="AZ24" s="10" t="s">
        <v>178</v>
      </c>
      <c r="BA24" s="40" t="s">
        <v>1753</v>
      </c>
      <c r="BB24" s="2" t="s">
        <v>197</v>
      </c>
    </row>
    <row r="25" spans="1:54" ht="21">
      <c r="A25" s="1" t="s">
        <v>230</v>
      </c>
      <c r="B25" s="39" t="s">
        <v>231</v>
      </c>
      <c r="C25" s="22">
        <v>76.385</v>
      </c>
      <c r="D25" s="22">
        <v>108.26833333333333</v>
      </c>
      <c r="E25" s="1">
        <v>4</v>
      </c>
      <c r="F25" s="2" t="s">
        <v>181</v>
      </c>
      <c r="G25" s="2" t="s">
        <v>1708</v>
      </c>
      <c r="H25" s="4" t="s">
        <v>171</v>
      </c>
      <c r="I25" s="5" t="s">
        <v>175</v>
      </c>
      <c r="J25" s="5" t="s">
        <v>175</v>
      </c>
      <c r="K25" s="9" t="s">
        <v>175</v>
      </c>
      <c r="L25" s="9" t="s">
        <v>175</v>
      </c>
      <c r="M25" s="9" t="s">
        <v>175</v>
      </c>
      <c r="N25" s="9" t="s">
        <v>175</v>
      </c>
      <c r="O25" s="9" t="s">
        <v>175</v>
      </c>
      <c r="P25" s="9" t="s">
        <v>171</v>
      </c>
      <c r="Q25" s="10" t="s">
        <v>171</v>
      </c>
      <c r="R25" s="9">
        <v>0</v>
      </c>
      <c r="S25" s="26">
        <v>-16.6</v>
      </c>
      <c r="T25" s="26" t="s">
        <v>171</v>
      </c>
      <c r="U25" s="9">
        <v>25</v>
      </c>
      <c r="V25" s="9">
        <v>-14.28</v>
      </c>
      <c r="W25" s="9">
        <v>50</v>
      </c>
      <c r="X25" s="9">
        <v>-12.4</v>
      </c>
      <c r="Y25" s="9">
        <v>75</v>
      </c>
      <c r="Z25" s="9">
        <v>-10.52</v>
      </c>
      <c r="AA25" s="9">
        <v>100</v>
      </c>
      <c r="AB25" s="9">
        <v>-8.34</v>
      </c>
      <c r="AC25" s="9">
        <v>150</v>
      </c>
      <c r="AD25" s="9">
        <v>-3.44</v>
      </c>
      <c r="AE25" s="9">
        <v>200</v>
      </c>
      <c r="AF25" s="9">
        <v>1.1</v>
      </c>
      <c r="AG25" s="9">
        <v>300</v>
      </c>
      <c r="AH25" s="9">
        <v>6.36</v>
      </c>
      <c r="AI25" s="9">
        <v>325</v>
      </c>
      <c r="AJ25" s="9">
        <v>7.37</v>
      </c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40" t="s">
        <v>175</v>
      </c>
      <c r="AX25" s="40" t="s">
        <v>175</v>
      </c>
      <c r="AY25" s="5" t="s">
        <v>175</v>
      </c>
      <c r="AZ25" s="10" t="s">
        <v>178</v>
      </c>
      <c r="BA25" s="40" t="s">
        <v>1753</v>
      </c>
      <c r="BB25" s="2" t="s">
        <v>226</v>
      </c>
    </row>
    <row r="26" spans="1:54" ht="21">
      <c r="A26" s="1" t="s">
        <v>232</v>
      </c>
      <c r="B26" s="39" t="s">
        <v>233</v>
      </c>
      <c r="C26" s="22">
        <v>76.36833333333334</v>
      </c>
      <c r="D26" s="22">
        <v>108.49166666666666</v>
      </c>
      <c r="E26" s="1">
        <v>32</v>
      </c>
      <c r="F26" s="2" t="s">
        <v>181</v>
      </c>
      <c r="G26" s="2" t="s">
        <v>1708</v>
      </c>
      <c r="H26" s="4" t="s">
        <v>171</v>
      </c>
      <c r="I26" s="5" t="s">
        <v>175</v>
      </c>
      <c r="J26" s="5" t="s">
        <v>175</v>
      </c>
      <c r="K26" s="9" t="s">
        <v>175</v>
      </c>
      <c r="L26" s="9" t="s">
        <v>175</v>
      </c>
      <c r="M26" s="9" t="s">
        <v>175</v>
      </c>
      <c r="N26" s="9" t="s">
        <v>175</v>
      </c>
      <c r="O26" s="9" t="s">
        <v>175</v>
      </c>
      <c r="P26" s="9" t="s">
        <v>171</v>
      </c>
      <c r="Q26" s="10" t="s">
        <v>171</v>
      </c>
      <c r="R26" s="9">
        <v>0</v>
      </c>
      <c r="S26" s="26">
        <v>-17.2</v>
      </c>
      <c r="T26" s="26" t="s">
        <v>171</v>
      </c>
      <c r="U26" s="9">
        <v>25</v>
      </c>
      <c r="V26" s="9">
        <v>-15.79</v>
      </c>
      <c r="W26" s="9">
        <v>50</v>
      </c>
      <c r="X26" s="9">
        <v>-14.67</v>
      </c>
      <c r="Y26" s="9">
        <v>75</v>
      </c>
      <c r="Z26" s="9">
        <v>-13.61</v>
      </c>
      <c r="AA26" s="9">
        <v>100</v>
      </c>
      <c r="AB26" s="9">
        <v>-12.28</v>
      </c>
      <c r="AC26" s="9">
        <v>150</v>
      </c>
      <c r="AD26" s="9">
        <v>-9.58</v>
      </c>
      <c r="AE26" s="9">
        <v>200</v>
      </c>
      <c r="AF26" s="9">
        <v>-6.57</v>
      </c>
      <c r="AG26" s="9">
        <v>300</v>
      </c>
      <c r="AH26" s="9">
        <v>0.81</v>
      </c>
      <c r="AI26" s="9">
        <v>375</v>
      </c>
      <c r="AJ26" s="9">
        <v>4.7</v>
      </c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40" t="s">
        <v>175</v>
      </c>
      <c r="AX26" s="40" t="s">
        <v>175</v>
      </c>
      <c r="AY26" s="5" t="s">
        <v>175</v>
      </c>
      <c r="AZ26" s="10" t="s">
        <v>178</v>
      </c>
      <c r="BA26" s="40" t="s">
        <v>1753</v>
      </c>
      <c r="BB26" s="2" t="s">
        <v>226</v>
      </c>
    </row>
    <row r="27" spans="1:54" ht="21">
      <c r="A27" s="1" t="s">
        <v>234</v>
      </c>
      <c r="B27" s="39" t="s">
        <v>235</v>
      </c>
      <c r="C27" s="22">
        <v>76.36333333333333</v>
      </c>
      <c r="D27" s="22">
        <v>103.93666666666667</v>
      </c>
      <c r="E27" s="1">
        <v>63</v>
      </c>
      <c r="F27" s="2" t="s">
        <v>181</v>
      </c>
      <c r="G27" s="2" t="s">
        <v>1708</v>
      </c>
      <c r="H27" s="4" t="s">
        <v>171</v>
      </c>
      <c r="I27" s="5" t="s">
        <v>175</v>
      </c>
      <c r="J27" s="5" t="s">
        <v>175</v>
      </c>
      <c r="K27" s="9" t="s">
        <v>175</v>
      </c>
      <c r="L27" s="9" t="s">
        <v>175</v>
      </c>
      <c r="M27" s="9" t="s">
        <v>175</v>
      </c>
      <c r="N27" s="9" t="s">
        <v>175</v>
      </c>
      <c r="O27" s="9" t="s">
        <v>175</v>
      </c>
      <c r="P27" s="9" t="s">
        <v>171</v>
      </c>
      <c r="Q27" s="10" t="s">
        <v>171</v>
      </c>
      <c r="R27" s="9">
        <v>0</v>
      </c>
      <c r="S27" s="26">
        <v>-16.9</v>
      </c>
      <c r="T27" s="26">
        <v>-17.3</v>
      </c>
      <c r="U27" s="9">
        <v>50</v>
      </c>
      <c r="V27" s="9">
        <v>-15.76</v>
      </c>
      <c r="W27" s="9">
        <v>75</v>
      </c>
      <c r="X27" s="9">
        <v>-15.32</v>
      </c>
      <c r="Y27" s="9">
        <v>100</v>
      </c>
      <c r="Z27" s="9">
        <v>-14.74</v>
      </c>
      <c r="AA27" s="9">
        <v>150</v>
      </c>
      <c r="AB27" s="9">
        <v>-13.5</v>
      </c>
      <c r="AC27" s="9">
        <v>200</v>
      </c>
      <c r="AD27" s="9">
        <v>-11.99</v>
      </c>
      <c r="AE27" s="9">
        <v>300</v>
      </c>
      <c r="AF27" s="9">
        <v>-8.69</v>
      </c>
      <c r="AG27" s="9">
        <v>400</v>
      </c>
      <c r="AH27" s="9">
        <v>-6.27</v>
      </c>
      <c r="AI27" s="9">
        <v>600</v>
      </c>
      <c r="AJ27" s="9">
        <v>-2.26</v>
      </c>
      <c r="AK27" s="9">
        <v>800</v>
      </c>
      <c r="AL27" s="9">
        <v>2.01</v>
      </c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40" t="s">
        <v>175</v>
      </c>
      <c r="AX27" s="40" t="s">
        <v>175</v>
      </c>
      <c r="AY27" s="5" t="s">
        <v>175</v>
      </c>
      <c r="AZ27" s="10" t="s">
        <v>178</v>
      </c>
      <c r="BA27" s="40" t="s">
        <v>1753</v>
      </c>
      <c r="BB27" s="2" t="s">
        <v>182</v>
      </c>
    </row>
    <row r="28" spans="1:54" ht="21">
      <c r="A28" s="1" t="s">
        <v>236</v>
      </c>
      <c r="B28" s="39" t="s">
        <v>237</v>
      </c>
      <c r="C28" s="22">
        <v>76.35833333333333</v>
      </c>
      <c r="D28" s="22">
        <v>103.97</v>
      </c>
      <c r="E28" s="1">
        <v>43</v>
      </c>
      <c r="F28" s="2" t="s">
        <v>181</v>
      </c>
      <c r="G28" s="2" t="s">
        <v>1708</v>
      </c>
      <c r="H28" s="4" t="s">
        <v>171</v>
      </c>
      <c r="I28" s="5" t="s">
        <v>175</v>
      </c>
      <c r="J28" s="5" t="s">
        <v>175</v>
      </c>
      <c r="K28" s="9" t="s">
        <v>175</v>
      </c>
      <c r="L28" s="9" t="s">
        <v>175</v>
      </c>
      <c r="M28" s="9" t="s">
        <v>175</v>
      </c>
      <c r="N28" s="9" t="s">
        <v>175</v>
      </c>
      <c r="O28" s="9" t="s">
        <v>175</v>
      </c>
      <c r="P28" s="9" t="s">
        <v>171</v>
      </c>
      <c r="Q28" s="10" t="s">
        <v>171</v>
      </c>
      <c r="R28" s="9">
        <v>0</v>
      </c>
      <c r="S28" s="26">
        <v>-15.8</v>
      </c>
      <c r="T28" s="26">
        <v>-16.8</v>
      </c>
      <c r="U28" s="9">
        <v>25</v>
      </c>
      <c r="V28" s="9">
        <v>-12.07</v>
      </c>
      <c r="W28" s="9">
        <v>50</v>
      </c>
      <c r="X28" s="9">
        <v>-14.8</v>
      </c>
      <c r="Y28" s="9">
        <v>75</v>
      </c>
      <c r="Z28" s="9">
        <v>-14.56</v>
      </c>
      <c r="AA28" s="9">
        <v>100</v>
      </c>
      <c r="AB28" s="9">
        <v>-14.18</v>
      </c>
      <c r="AC28" s="9">
        <v>150</v>
      </c>
      <c r="AD28" s="9">
        <v>-12.6</v>
      </c>
      <c r="AE28" s="9">
        <v>200</v>
      </c>
      <c r="AF28" s="9">
        <v>-11.02</v>
      </c>
      <c r="AG28" s="9">
        <v>300</v>
      </c>
      <c r="AH28" s="9">
        <v>-8.13</v>
      </c>
      <c r="AI28" s="9">
        <v>400</v>
      </c>
      <c r="AJ28" s="9">
        <v>-5.73</v>
      </c>
      <c r="AK28" s="9">
        <v>600</v>
      </c>
      <c r="AL28" s="9">
        <v>-1.7</v>
      </c>
      <c r="AM28" s="9">
        <v>800</v>
      </c>
      <c r="AN28" s="9">
        <v>2.87</v>
      </c>
      <c r="AO28" s="9"/>
      <c r="AP28" s="9"/>
      <c r="AQ28" s="9"/>
      <c r="AR28" s="9"/>
      <c r="AS28" s="9"/>
      <c r="AT28" s="9"/>
      <c r="AU28" s="9"/>
      <c r="AV28" s="9"/>
      <c r="AW28" s="40" t="s">
        <v>175</v>
      </c>
      <c r="AX28" s="40" t="s">
        <v>175</v>
      </c>
      <c r="AY28" s="5" t="s">
        <v>175</v>
      </c>
      <c r="AZ28" s="10" t="s">
        <v>178</v>
      </c>
      <c r="BA28" s="40" t="s">
        <v>1753</v>
      </c>
      <c r="BB28" s="2" t="s">
        <v>226</v>
      </c>
    </row>
    <row r="29" spans="1:54" ht="21">
      <c r="A29" s="1" t="s">
        <v>238</v>
      </c>
      <c r="B29" s="39" t="s">
        <v>239</v>
      </c>
      <c r="C29" s="22">
        <v>76.31166666666667</v>
      </c>
      <c r="D29" s="22">
        <v>110.38833333333334</v>
      </c>
      <c r="E29" s="1">
        <v>2</v>
      </c>
      <c r="F29" s="2" t="s">
        <v>181</v>
      </c>
      <c r="G29" s="2" t="s">
        <v>1708</v>
      </c>
      <c r="H29" s="4" t="s">
        <v>171</v>
      </c>
      <c r="I29" s="5" t="s">
        <v>175</v>
      </c>
      <c r="J29" s="5" t="s">
        <v>175</v>
      </c>
      <c r="K29" s="9" t="s">
        <v>175</v>
      </c>
      <c r="L29" s="9" t="s">
        <v>175</v>
      </c>
      <c r="M29" s="9" t="s">
        <v>175</v>
      </c>
      <c r="N29" s="9" t="s">
        <v>175</v>
      </c>
      <c r="O29" s="9" t="s">
        <v>175</v>
      </c>
      <c r="P29" s="9" t="s">
        <v>171</v>
      </c>
      <c r="Q29" s="10" t="s">
        <v>171</v>
      </c>
      <c r="R29" s="9">
        <v>0</v>
      </c>
      <c r="S29" s="26" t="s">
        <v>240</v>
      </c>
      <c r="T29" s="26" t="s">
        <v>171</v>
      </c>
      <c r="U29" s="9">
        <v>50</v>
      </c>
      <c r="V29" s="9">
        <v>-10.78</v>
      </c>
      <c r="W29" s="9">
        <v>75</v>
      </c>
      <c r="X29" s="9">
        <v>-7.39</v>
      </c>
      <c r="Y29" s="9">
        <v>100</v>
      </c>
      <c r="Z29" s="9">
        <v>-4.75</v>
      </c>
      <c r="AA29" s="9">
        <v>150</v>
      </c>
      <c r="AB29" s="9">
        <v>0.61</v>
      </c>
      <c r="AC29" s="9">
        <v>200</v>
      </c>
      <c r="AD29" s="9">
        <v>4.07</v>
      </c>
      <c r="AE29" s="9">
        <v>300</v>
      </c>
      <c r="AF29" s="9">
        <v>9.01</v>
      </c>
      <c r="AG29" s="9">
        <v>400</v>
      </c>
      <c r="AH29" s="9">
        <v>12.4</v>
      </c>
      <c r="AI29" s="9">
        <v>600</v>
      </c>
      <c r="AJ29" s="9">
        <v>17.36</v>
      </c>
      <c r="AK29" s="9">
        <v>650</v>
      </c>
      <c r="AL29" s="9">
        <v>18.2</v>
      </c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40" t="s">
        <v>175</v>
      </c>
      <c r="AX29" s="40" t="s">
        <v>175</v>
      </c>
      <c r="AY29" s="5" t="s">
        <v>175</v>
      </c>
      <c r="AZ29" s="10" t="s">
        <v>178</v>
      </c>
      <c r="BA29" s="40" t="s">
        <v>1753</v>
      </c>
      <c r="BB29" s="2" t="s">
        <v>182</v>
      </c>
    </row>
    <row r="30" spans="1:54" ht="21">
      <c r="A30" s="1" t="s">
        <v>1308</v>
      </c>
      <c r="B30" s="39" t="s">
        <v>242</v>
      </c>
      <c r="C30" s="22">
        <v>75.63666666666667</v>
      </c>
      <c r="D30" s="22">
        <v>118.805</v>
      </c>
      <c r="E30" s="1">
        <v>101</v>
      </c>
      <c r="F30" s="2" t="s">
        <v>181</v>
      </c>
      <c r="G30" s="2" t="s">
        <v>1708</v>
      </c>
      <c r="H30" s="4" t="s">
        <v>171</v>
      </c>
      <c r="I30" s="5" t="s">
        <v>175</v>
      </c>
      <c r="J30" s="5" t="s">
        <v>175</v>
      </c>
      <c r="K30" s="9" t="s">
        <v>175</v>
      </c>
      <c r="L30" s="9" t="s">
        <v>175</v>
      </c>
      <c r="M30" s="9" t="s">
        <v>175</v>
      </c>
      <c r="N30" s="9" t="s">
        <v>175</v>
      </c>
      <c r="O30" s="9" t="s">
        <v>175</v>
      </c>
      <c r="P30" s="9" t="s">
        <v>171</v>
      </c>
      <c r="Q30" s="10" t="s">
        <v>171</v>
      </c>
      <c r="R30" s="9">
        <v>0</v>
      </c>
      <c r="S30" s="26" t="s">
        <v>223</v>
      </c>
      <c r="T30" s="26" t="s">
        <v>171</v>
      </c>
      <c r="U30" s="9">
        <v>50</v>
      </c>
      <c r="V30" s="9">
        <v>-14.19</v>
      </c>
      <c r="W30" s="9">
        <v>75</v>
      </c>
      <c r="X30" s="9">
        <v>-13.01</v>
      </c>
      <c r="Y30" s="9">
        <v>100</v>
      </c>
      <c r="Z30" s="9">
        <v>-11.67</v>
      </c>
      <c r="AA30" s="9">
        <v>150</v>
      </c>
      <c r="AB30" s="9">
        <v>-9.49</v>
      </c>
      <c r="AC30" s="9">
        <v>200</v>
      </c>
      <c r="AD30" s="9">
        <v>-6.45</v>
      </c>
      <c r="AE30" s="9">
        <v>300</v>
      </c>
      <c r="AF30" s="9">
        <v>-2.01</v>
      </c>
      <c r="AG30" s="9">
        <v>400</v>
      </c>
      <c r="AH30" s="9">
        <v>2.24</v>
      </c>
      <c r="AI30" s="9">
        <v>500</v>
      </c>
      <c r="AJ30" s="9">
        <v>7.01</v>
      </c>
      <c r="AK30" s="9">
        <v>550</v>
      </c>
      <c r="AL30" s="9">
        <v>9.56</v>
      </c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40" t="s">
        <v>175</v>
      </c>
      <c r="AX30" s="40" t="s">
        <v>175</v>
      </c>
      <c r="AY30" s="5" t="s">
        <v>175</v>
      </c>
      <c r="AZ30" s="10" t="s">
        <v>178</v>
      </c>
      <c r="BA30" s="40" t="s">
        <v>1753</v>
      </c>
      <c r="BB30" s="2" t="s">
        <v>193</v>
      </c>
    </row>
    <row r="31" spans="1:54" ht="21">
      <c r="A31" s="1" t="s">
        <v>1376</v>
      </c>
      <c r="B31" s="39" t="s">
        <v>1377</v>
      </c>
      <c r="C31" s="22">
        <v>75.493</v>
      </c>
      <c r="D31" s="22">
        <v>97.015</v>
      </c>
      <c r="E31" s="1">
        <v>2</v>
      </c>
      <c r="F31" s="2" t="s">
        <v>181</v>
      </c>
      <c r="G31" s="2" t="s">
        <v>1708</v>
      </c>
      <c r="H31" s="49">
        <v>28264</v>
      </c>
      <c r="I31" s="5" t="s">
        <v>175</v>
      </c>
      <c r="J31" s="5" t="s">
        <v>175</v>
      </c>
      <c r="K31" s="9" t="s">
        <v>175</v>
      </c>
      <c r="L31" s="9" t="s">
        <v>175</v>
      </c>
      <c r="M31" s="9" t="s">
        <v>175</v>
      </c>
      <c r="N31" s="9" t="s">
        <v>175</v>
      </c>
      <c r="O31" s="9" t="s">
        <v>175</v>
      </c>
      <c r="P31" s="9" t="s">
        <v>171</v>
      </c>
      <c r="Q31" s="10" t="s">
        <v>171</v>
      </c>
      <c r="R31" s="9">
        <v>0</v>
      </c>
      <c r="S31" s="26" t="s">
        <v>1751</v>
      </c>
      <c r="T31" s="26" t="s">
        <v>1752</v>
      </c>
      <c r="U31" s="9">
        <v>83.8</v>
      </c>
      <c r="V31" s="9">
        <v>-4.118</v>
      </c>
      <c r="W31" s="9">
        <v>91.4</v>
      </c>
      <c r="X31" s="9">
        <v>-4.042</v>
      </c>
      <c r="Y31" s="9">
        <v>99.1</v>
      </c>
      <c r="Z31" s="9">
        <v>-3.932</v>
      </c>
      <c r="AA31" s="9">
        <v>106.7</v>
      </c>
      <c r="AB31" s="9">
        <v>-3.719</v>
      </c>
      <c r="AC31" s="9">
        <v>114.3</v>
      </c>
      <c r="AD31" s="9">
        <v>-3.62</v>
      </c>
      <c r="AE31" s="9">
        <v>121.9</v>
      </c>
      <c r="AF31" s="9">
        <v>-3.544</v>
      </c>
      <c r="AG31" s="9">
        <v>129.5</v>
      </c>
      <c r="AH31" s="9">
        <v>-3.392</v>
      </c>
      <c r="AI31" s="9">
        <v>137.2</v>
      </c>
      <c r="AJ31" s="9">
        <v>-3.234</v>
      </c>
      <c r="AK31" s="9">
        <v>144.8</v>
      </c>
      <c r="AL31" s="9">
        <v>-3.052</v>
      </c>
      <c r="AM31" s="9">
        <v>152.4</v>
      </c>
      <c r="AN31" s="9">
        <v>-3.008</v>
      </c>
      <c r="AO31" s="9"/>
      <c r="AP31" s="9"/>
      <c r="AQ31" s="9"/>
      <c r="AR31" s="9"/>
      <c r="AS31" s="9"/>
      <c r="AT31" s="9"/>
      <c r="AU31" s="9"/>
      <c r="AV31" s="9"/>
      <c r="AW31" s="40" t="s">
        <v>175</v>
      </c>
      <c r="AX31" s="40" t="s">
        <v>175</v>
      </c>
      <c r="AY31" s="5" t="s">
        <v>175</v>
      </c>
      <c r="AZ31" s="10" t="s">
        <v>178</v>
      </c>
      <c r="BA31" s="40" t="s">
        <v>1350</v>
      </c>
      <c r="BB31" s="2" t="s">
        <v>1754</v>
      </c>
    </row>
    <row r="32" spans="1:54" ht="21">
      <c r="A32" s="1" t="s">
        <v>243</v>
      </c>
      <c r="B32" s="39" t="s">
        <v>244</v>
      </c>
      <c r="C32" s="22">
        <v>75.4</v>
      </c>
      <c r="D32" s="22">
        <v>96.93333333333334</v>
      </c>
      <c r="E32" s="1">
        <v>31</v>
      </c>
      <c r="F32" s="2" t="s">
        <v>181</v>
      </c>
      <c r="G32" s="2" t="s">
        <v>1708</v>
      </c>
      <c r="H32" s="4" t="s">
        <v>171</v>
      </c>
      <c r="I32" s="5" t="s">
        <v>175</v>
      </c>
      <c r="J32" s="5" t="s">
        <v>175</v>
      </c>
      <c r="K32" s="9" t="s">
        <v>175</v>
      </c>
      <c r="L32" s="9" t="s">
        <v>175</v>
      </c>
      <c r="M32" s="9" t="s">
        <v>175</v>
      </c>
      <c r="N32" s="9" t="s">
        <v>175</v>
      </c>
      <c r="O32" s="9" t="s">
        <v>175</v>
      </c>
      <c r="P32" s="9" t="s">
        <v>171</v>
      </c>
      <c r="Q32" s="10" t="s">
        <v>171</v>
      </c>
      <c r="R32" s="9">
        <v>0</v>
      </c>
      <c r="S32" s="26">
        <v>-15.3</v>
      </c>
      <c r="T32" s="26" t="s">
        <v>171</v>
      </c>
      <c r="U32" s="9">
        <v>14.3</v>
      </c>
      <c r="V32" s="9">
        <v>-14.72</v>
      </c>
      <c r="W32" s="9">
        <v>44.8</v>
      </c>
      <c r="X32" s="9">
        <v>-12.98</v>
      </c>
      <c r="Y32" s="9">
        <v>75.3</v>
      </c>
      <c r="Z32" s="9">
        <v>-11.8</v>
      </c>
      <c r="AA32" s="9">
        <v>105.8</v>
      </c>
      <c r="AB32" s="9">
        <v>-10.83</v>
      </c>
      <c r="AC32" s="9">
        <v>136.2</v>
      </c>
      <c r="AD32" s="9">
        <v>-9.9</v>
      </c>
      <c r="AE32" s="9">
        <v>166.7</v>
      </c>
      <c r="AF32" s="9">
        <v>-9.06</v>
      </c>
      <c r="AG32" s="9">
        <v>197.2</v>
      </c>
      <c r="AH32" s="9">
        <v>-8.24</v>
      </c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40" t="s">
        <v>175</v>
      </c>
      <c r="AX32" s="40" t="s">
        <v>175</v>
      </c>
      <c r="AY32" s="5" t="s">
        <v>175</v>
      </c>
      <c r="AZ32" s="10" t="s">
        <v>178</v>
      </c>
      <c r="BA32" s="40" t="s">
        <v>1753</v>
      </c>
      <c r="BB32" s="2" t="s">
        <v>226</v>
      </c>
    </row>
    <row r="33" spans="1:54" ht="21">
      <c r="A33" s="1" t="s">
        <v>245</v>
      </c>
      <c r="B33" s="39" t="s">
        <v>244</v>
      </c>
      <c r="C33" s="22">
        <v>75.4</v>
      </c>
      <c r="D33" s="22">
        <v>96.93333333333334</v>
      </c>
      <c r="E33" s="1">
        <v>1</v>
      </c>
      <c r="F33" s="2" t="s">
        <v>181</v>
      </c>
      <c r="G33" s="2" t="s">
        <v>1708</v>
      </c>
      <c r="H33" s="4" t="s">
        <v>171</v>
      </c>
      <c r="I33" s="5" t="s">
        <v>175</v>
      </c>
      <c r="J33" s="5" t="s">
        <v>175</v>
      </c>
      <c r="K33" s="9" t="s">
        <v>175</v>
      </c>
      <c r="L33" s="9" t="s">
        <v>175</v>
      </c>
      <c r="M33" s="9" t="s">
        <v>175</v>
      </c>
      <c r="N33" s="9" t="s">
        <v>175</v>
      </c>
      <c r="O33" s="9" t="s">
        <v>175</v>
      </c>
      <c r="P33" s="9" t="s">
        <v>171</v>
      </c>
      <c r="Q33" s="10" t="s">
        <v>171</v>
      </c>
      <c r="R33" s="9">
        <v>0</v>
      </c>
      <c r="S33" s="26">
        <v>-10.5</v>
      </c>
      <c r="T33" s="26" t="s">
        <v>171</v>
      </c>
      <c r="U33" s="9">
        <v>33.5</v>
      </c>
      <c r="V33" s="9">
        <v>-10.5</v>
      </c>
      <c r="W33" s="9">
        <v>48.8</v>
      </c>
      <c r="X33" s="9">
        <v>-8.81</v>
      </c>
      <c r="Y33" s="9">
        <v>64</v>
      </c>
      <c r="Z33" s="9">
        <v>-7.45</v>
      </c>
      <c r="AA33" s="9">
        <v>79.2</v>
      </c>
      <c r="AB33" s="9">
        <v>-5.9</v>
      </c>
      <c r="AC33" s="9">
        <v>94.5</v>
      </c>
      <c r="AD33" s="9">
        <v>-5.48</v>
      </c>
      <c r="AE33" s="9">
        <v>125</v>
      </c>
      <c r="AF33" s="9">
        <v>-5.01</v>
      </c>
      <c r="AG33" s="9">
        <v>140.2</v>
      </c>
      <c r="AH33" s="9">
        <v>-4.7</v>
      </c>
      <c r="AI33" s="9">
        <v>155.4</v>
      </c>
      <c r="AJ33" s="9">
        <v>-3.97</v>
      </c>
      <c r="AK33" s="9">
        <v>170.7</v>
      </c>
      <c r="AL33" s="9">
        <v>-3.89</v>
      </c>
      <c r="AM33" s="9">
        <v>185.9</v>
      </c>
      <c r="AN33" s="9">
        <v>-3.81</v>
      </c>
      <c r="AO33" s="9">
        <v>201.2</v>
      </c>
      <c r="AP33" s="9">
        <v>-3.69</v>
      </c>
      <c r="AQ33" s="9">
        <v>216.4</v>
      </c>
      <c r="AR33" s="9">
        <v>-3.84</v>
      </c>
      <c r="AS33" s="9">
        <v>231.6</v>
      </c>
      <c r="AT33" s="9">
        <v>-4.39</v>
      </c>
      <c r="AU33" s="9"/>
      <c r="AV33" s="9"/>
      <c r="AW33" s="40" t="s">
        <v>175</v>
      </c>
      <c r="AX33" s="40" t="s">
        <v>175</v>
      </c>
      <c r="AY33" s="5" t="s">
        <v>175</v>
      </c>
      <c r="AZ33" s="10" t="s">
        <v>178</v>
      </c>
      <c r="BA33" s="40" t="s">
        <v>1753</v>
      </c>
      <c r="BB33" s="2" t="s">
        <v>226</v>
      </c>
    </row>
    <row r="34" spans="1:54" ht="21">
      <c r="A34" s="1" t="s">
        <v>246</v>
      </c>
      <c r="B34" s="39" t="s">
        <v>244</v>
      </c>
      <c r="C34" s="22">
        <v>75.4</v>
      </c>
      <c r="D34" s="22">
        <v>96.93333333333334</v>
      </c>
      <c r="E34" s="1">
        <v>38</v>
      </c>
      <c r="F34" s="2" t="s">
        <v>181</v>
      </c>
      <c r="G34" s="2" t="s">
        <v>1708</v>
      </c>
      <c r="H34" s="4" t="s">
        <v>171</v>
      </c>
      <c r="I34" s="5" t="s">
        <v>175</v>
      </c>
      <c r="J34" s="5" t="s">
        <v>175</v>
      </c>
      <c r="K34" s="9" t="s">
        <v>175</v>
      </c>
      <c r="L34" s="9" t="s">
        <v>175</v>
      </c>
      <c r="M34" s="9" t="s">
        <v>175</v>
      </c>
      <c r="N34" s="9" t="s">
        <v>175</v>
      </c>
      <c r="O34" s="9" t="s">
        <v>175</v>
      </c>
      <c r="P34" s="9" t="s">
        <v>171</v>
      </c>
      <c r="Q34" s="10" t="s">
        <v>171</v>
      </c>
      <c r="R34" s="9">
        <v>0</v>
      </c>
      <c r="S34" s="26">
        <v>-13.9</v>
      </c>
      <c r="T34" s="26" t="s">
        <v>171</v>
      </c>
      <c r="U34" s="9">
        <v>0</v>
      </c>
      <c r="V34" s="9">
        <v>-14.67</v>
      </c>
      <c r="W34" s="9">
        <v>15.2</v>
      </c>
      <c r="X34" s="9">
        <v>-13.73</v>
      </c>
      <c r="Y34" s="9">
        <v>45.7</v>
      </c>
      <c r="Z34" s="9">
        <v>-12.7</v>
      </c>
      <c r="AA34" s="9">
        <v>76.2</v>
      </c>
      <c r="AB34" s="9">
        <v>-11.72</v>
      </c>
      <c r="AC34" s="9">
        <v>106.7</v>
      </c>
      <c r="AD34" s="9">
        <v>-10.64</v>
      </c>
      <c r="AE34" s="9">
        <v>137.2</v>
      </c>
      <c r="AF34" s="9">
        <v>-10.12</v>
      </c>
      <c r="AG34" s="9">
        <v>167.6</v>
      </c>
      <c r="AH34" s="9">
        <v>-9.19</v>
      </c>
      <c r="AI34" s="9">
        <v>198.1</v>
      </c>
      <c r="AJ34" s="9">
        <v>-8.5</v>
      </c>
      <c r="AK34" s="9">
        <v>228.6</v>
      </c>
      <c r="AL34" s="9">
        <v>-7.87</v>
      </c>
      <c r="AM34" s="9">
        <v>259.1</v>
      </c>
      <c r="AN34" s="9">
        <v>-7.26</v>
      </c>
      <c r="AO34" s="9"/>
      <c r="AP34" s="9"/>
      <c r="AQ34" s="9"/>
      <c r="AR34" s="9"/>
      <c r="AS34" s="9"/>
      <c r="AT34" s="9"/>
      <c r="AU34" s="9"/>
      <c r="AV34" s="9"/>
      <c r="AW34" s="40" t="s">
        <v>175</v>
      </c>
      <c r="AX34" s="40" t="s">
        <v>175</v>
      </c>
      <c r="AY34" s="5" t="s">
        <v>175</v>
      </c>
      <c r="AZ34" s="10" t="s">
        <v>178</v>
      </c>
      <c r="BA34" s="40" t="s">
        <v>1753</v>
      </c>
      <c r="BB34" s="2" t="s">
        <v>226</v>
      </c>
    </row>
    <row r="35" spans="1:54" ht="21">
      <c r="A35" s="1" t="s">
        <v>247</v>
      </c>
      <c r="B35" s="39" t="s">
        <v>244</v>
      </c>
      <c r="C35" s="22">
        <v>75.4</v>
      </c>
      <c r="D35" s="22">
        <v>96.93333333333334</v>
      </c>
      <c r="E35" s="1">
        <v>18</v>
      </c>
      <c r="F35" s="2" t="s">
        <v>181</v>
      </c>
      <c r="G35" s="2" t="s">
        <v>1708</v>
      </c>
      <c r="H35" s="4" t="s">
        <v>171</v>
      </c>
      <c r="I35" s="5" t="s">
        <v>175</v>
      </c>
      <c r="J35" s="5" t="s">
        <v>175</v>
      </c>
      <c r="K35" s="9" t="s">
        <v>175</v>
      </c>
      <c r="L35" s="9" t="s">
        <v>175</v>
      </c>
      <c r="M35" s="9" t="s">
        <v>175</v>
      </c>
      <c r="N35" s="9" t="s">
        <v>175</v>
      </c>
      <c r="O35" s="9" t="s">
        <v>175</v>
      </c>
      <c r="P35" s="9" t="s">
        <v>171</v>
      </c>
      <c r="Q35" s="10" t="s">
        <v>171</v>
      </c>
      <c r="R35" s="9">
        <v>0</v>
      </c>
      <c r="S35" s="26">
        <v>-15.8</v>
      </c>
      <c r="T35" s="26" t="s">
        <v>171</v>
      </c>
      <c r="U35" s="9">
        <v>15.2</v>
      </c>
      <c r="V35" s="9">
        <v>-15.61</v>
      </c>
      <c r="W35" s="9">
        <v>30.5</v>
      </c>
      <c r="X35" s="9">
        <v>-13.72</v>
      </c>
      <c r="Y35" s="9">
        <v>61</v>
      </c>
      <c r="Z35" s="9">
        <v>-13.07</v>
      </c>
      <c r="AA35" s="9">
        <v>91.4</v>
      </c>
      <c r="AB35" s="9">
        <v>-11.67</v>
      </c>
      <c r="AC35" s="9">
        <v>121.9</v>
      </c>
      <c r="AD35" s="9">
        <v>-8.71</v>
      </c>
      <c r="AE35" s="9">
        <v>152.4</v>
      </c>
      <c r="AF35" s="9">
        <v>-7.91</v>
      </c>
      <c r="AG35" s="9">
        <v>182.9</v>
      </c>
      <c r="AH35" s="9">
        <v>-6.56</v>
      </c>
      <c r="AI35" s="9">
        <v>213.4</v>
      </c>
      <c r="AJ35" s="9">
        <v>-5.72</v>
      </c>
      <c r="AK35" s="9">
        <v>243.8</v>
      </c>
      <c r="AL35" s="9">
        <v>-3.81</v>
      </c>
      <c r="AM35" s="9">
        <v>274.3</v>
      </c>
      <c r="AN35" s="9">
        <v>-3.08</v>
      </c>
      <c r="AO35" s="9"/>
      <c r="AP35" s="9"/>
      <c r="AQ35" s="9"/>
      <c r="AR35" s="9"/>
      <c r="AS35" s="9"/>
      <c r="AT35" s="9"/>
      <c r="AU35" s="9"/>
      <c r="AV35" s="9"/>
      <c r="AW35" s="40" t="s">
        <v>175</v>
      </c>
      <c r="AX35" s="40" t="s">
        <v>175</v>
      </c>
      <c r="AY35" s="5" t="s">
        <v>175</v>
      </c>
      <c r="AZ35" s="10" t="s">
        <v>178</v>
      </c>
      <c r="BA35" s="40" t="s">
        <v>1753</v>
      </c>
      <c r="BB35" s="2" t="s">
        <v>226</v>
      </c>
    </row>
    <row r="36" spans="1:54" ht="21">
      <c r="A36" s="1" t="s">
        <v>248</v>
      </c>
      <c r="B36" s="39" t="s">
        <v>244</v>
      </c>
      <c r="C36" s="22">
        <v>75.4</v>
      </c>
      <c r="D36" s="22">
        <v>96.93333333333334</v>
      </c>
      <c r="E36" s="1">
        <v>32</v>
      </c>
      <c r="F36" s="2" t="s">
        <v>181</v>
      </c>
      <c r="G36" s="2" t="s">
        <v>1708</v>
      </c>
      <c r="H36" s="4" t="s">
        <v>171</v>
      </c>
      <c r="I36" s="5" t="s">
        <v>175</v>
      </c>
      <c r="J36" s="5" t="s">
        <v>175</v>
      </c>
      <c r="K36" s="9" t="s">
        <v>175</v>
      </c>
      <c r="L36" s="9" t="s">
        <v>175</v>
      </c>
      <c r="M36" s="9" t="s">
        <v>175</v>
      </c>
      <c r="N36" s="9" t="s">
        <v>175</v>
      </c>
      <c r="O36" s="9" t="s">
        <v>175</v>
      </c>
      <c r="P36" s="9" t="s">
        <v>171</v>
      </c>
      <c r="Q36" s="10" t="s">
        <v>171</v>
      </c>
      <c r="R36" s="9">
        <v>0</v>
      </c>
      <c r="S36" s="26">
        <v>-16.4</v>
      </c>
      <c r="T36" s="26" t="s">
        <v>171</v>
      </c>
      <c r="U36" s="9">
        <v>12.2</v>
      </c>
      <c r="V36" s="9">
        <v>-15.92</v>
      </c>
      <c r="W36" s="9">
        <v>27.4</v>
      </c>
      <c r="X36" s="9">
        <v>-14.71</v>
      </c>
      <c r="Y36" s="9">
        <v>57.9</v>
      </c>
      <c r="Z36" s="9">
        <v>-14.09</v>
      </c>
      <c r="AA36" s="9">
        <v>88.4</v>
      </c>
      <c r="AB36" s="9">
        <v>-10.84</v>
      </c>
      <c r="AC36" s="9">
        <v>118.9</v>
      </c>
      <c r="AD36" s="9">
        <v>-9.71</v>
      </c>
      <c r="AE36" s="9">
        <v>149.4</v>
      </c>
      <c r="AF36" s="9">
        <v>-9.36</v>
      </c>
      <c r="AG36" s="9">
        <v>179.8</v>
      </c>
      <c r="AH36" s="9">
        <v>-9.17</v>
      </c>
      <c r="AI36" s="9">
        <v>210.3</v>
      </c>
      <c r="AJ36" s="9">
        <v>-9.44</v>
      </c>
      <c r="AK36" s="9">
        <v>240.8</v>
      </c>
      <c r="AL36" s="9">
        <v>-5.78</v>
      </c>
      <c r="AM36" s="9">
        <v>271.3</v>
      </c>
      <c r="AN36" s="9">
        <v>-6.35</v>
      </c>
      <c r="AO36" s="9"/>
      <c r="AP36" s="9"/>
      <c r="AQ36" s="9"/>
      <c r="AR36" s="9"/>
      <c r="AS36" s="9"/>
      <c r="AT36" s="9"/>
      <c r="AU36" s="9"/>
      <c r="AV36" s="9"/>
      <c r="AW36" s="40" t="s">
        <v>175</v>
      </c>
      <c r="AX36" s="40" t="s">
        <v>175</v>
      </c>
      <c r="AY36" s="5" t="s">
        <v>175</v>
      </c>
      <c r="AZ36" s="10" t="s">
        <v>178</v>
      </c>
      <c r="BA36" s="40" t="s">
        <v>1753</v>
      </c>
      <c r="BB36" s="2" t="s">
        <v>226</v>
      </c>
    </row>
    <row r="37" spans="1:54" ht="15">
      <c r="A37" s="1" t="s">
        <v>1362</v>
      </c>
      <c r="B37" s="39" t="s">
        <v>244</v>
      </c>
      <c r="C37" s="22">
        <v>75.5</v>
      </c>
      <c r="D37" s="22">
        <v>97.03</v>
      </c>
      <c r="E37" s="1">
        <v>-9</v>
      </c>
      <c r="F37" s="2" t="s">
        <v>181</v>
      </c>
      <c r="G37" s="2" t="s">
        <v>1708</v>
      </c>
      <c r="H37" s="50">
        <v>26785</v>
      </c>
      <c r="I37" s="5" t="s">
        <v>175</v>
      </c>
      <c r="J37" s="5" t="s">
        <v>175</v>
      </c>
      <c r="K37" s="9" t="s">
        <v>175</v>
      </c>
      <c r="L37" s="9" t="s">
        <v>175</v>
      </c>
      <c r="M37" s="9" t="s">
        <v>175</v>
      </c>
      <c r="N37" s="9" t="s">
        <v>175</v>
      </c>
      <c r="O37" s="9" t="s">
        <v>175</v>
      </c>
      <c r="P37" s="9" t="s">
        <v>171</v>
      </c>
      <c r="Q37" s="10" t="s">
        <v>171</v>
      </c>
      <c r="R37" s="9">
        <v>0</v>
      </c>
      <c r="S37" s="26" t="s">
        <v>1714</v>
      </c>
      <c r="T37" s="26" t="s">
        <v>1715</v>
      </c>
      <c r="U37" s="9">
        <v>9.1</v>
      </c>
      <c r="V37" s="9">
        <v>-1.6</v>
      </c>
      <c r="W37" s="9">
        <v>43</v>
      </c>
      <c r="X37" s="9">
        <v>-1.2</v>
      </c>
      <c r="Y37" s="9">
        <v>115.8</v>
      </c>
      <c r="Z37" s="9">
        <v>-0.6</v>
      </c>
      <c r="AA37" s="9">
        <v>152.4</v>
      </c>
      <c r="AB37" s="9">
        <v>0.15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40" t="s">
        <v>175</v>
      </c>
      <c r="AX37" s="40" t="s">
        <v>175</v>
      </c>
      <c r="AY37" s="5" t="s">
        <v>175</v>
      </c>
      <c r="AZ37" s="10" t="s">
        <v>178</v>
      </c>
      <c r="BA37" s="40" t="s">
        <v>1363</v>
      </c>
      <c r="BB37" s="2" t="s">
        <v>1754</v>
      </c>
    </row>
    <row r="38" spans="1:54" ht="15">
      <c r="A38" s="1" t="s">
        <v>1364</v>
      </c>
      <c r="B38" s="39" t="s">
        <v>1365</v>
      </c>
      <c r="C38" s="22">
        <v>75.4533</v>
      </c>
      <c r="D38" s="22">
        <v>97</v>
      </c>
      <c r="E38" s="1">
        <v>-11</v>
      </c>
      <c r="F38" s="2" t="s">
        <v>181</v>
      </c>
      <c r="G38" s="2" t="s">
        <v>1708</v>
      </c>
      <c r="H38" s="50">
        <v>26785</v>
      </c>
      <c r="I38" s="5" t="s">
        <v>175</v>
      </c>
      <c r="J38" s="5" t="s">
        <v>175</v>
      </c>
      <c r="K38" s="9" t="s">
        <v>175</v>
      </c>
      <c r="L38" s="9" t="s">
        <v>175</v>
      </c>
      <c r="M38" s="9" t="s">
        <v>175</v>
      </c>
      <c r="N38" s="9" t="s">
        <v>175</v>
      </c>
      <c r="O38" s="9" t="s">
        <v>175</v>
      </c>
      <c r="P38" s="9" t="s">
        <v>171</v>
      </c>
      <c r="Q38" s="10" t="s">
        <v>171</v>
      </c>
      <c r="R38" s="9">
        <v>0</v>
      </c>
      <c r="S38" s="26" t="s">
        <v>1716</v>
      </c>
      <c r="T38" s="26" t="s">
        <v>1717</v>
      </c>
      <c r="U38" s="9">
        <v>10.7</v>
      </c>
      <c r="V38" s="9">
        <v>-1.9</v>
      </c>
      <c r="W38" s="9">
        <v>93.9</v>
      </c>
      <c r="X38" s="9">
        <v>-5.2</v>
      </c>
      <c r="Y38" s="9">
        <v>137.2</v>
      </c>
      <c r="Z38" s="9">
        <v>-4.2</v>
      </c>
      <c r="AA38" s="9">
        <v>190.5</v>
      </c>
      <c r="AB38" s="9">
        <v>0.55</v>
      </c>
      <c r="AC38" s="9">
        <v>238.7</v>
      </c>
      <c r="AD38" s="9">
        <v>0.61</v>
      </c>
      <c r="AE38" s="9">
        <v>355.7</v>
      </c>
      <c r="AF38" s="9">
        <v>1.72</v>
      </c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40" t="s">
        <v>175</v>
      </c>
      <c r="AX38" s="40" t="s">
        <v>175</v>
      </c>
      <c r="AY38" s="5" t="s">
        <v>175</v>
      </c>
      <c r="AZ38" s="10" t="s">
        <v>178</v>
      </c>
      <c r="BA38" s="40" t="s">
        <v>1366</v>
      </c>
      <c r="BB38" s="2" t="s">
        <v>1754</v>
      </c>
    </row>
    <row r="39" spans="1:54" ht="15">
      <c r="A39" s="1" t="s">
        <v>1367</v>
      </c>
      <c r="B39" s="39" t="s">
        <v>1365</v>
      </c>
      <c r="C39" s="22">
        <v>75.4</v>
      </c>
      <c r="D39" s="22">
        <v>96.933</v>
      </c>
      <c r="E39" s="1">
        <v>9</v>
      </c>
      <c r="F39" s="2" t="s">
        <v>181</v>
      </c>
      <c r="G39" s="2" t="s">
        <v>1708</v>
      </c>
      <c r="H39" s="49">
        <v>26819</v>
      </c>
      <c r="I39" s="5" t="s">
        <v>175</v>
      </c>
      <c r="J39" s="5" t="s">
        <v>175</v>
      </c>
      <c r="K39" s="9" t="s">
        <v>175</v>
      </c>
      <c r="L39" s="9" t="s">
        <v>175</v>
      </c>
      <c r="M39" s="9" t="s">
        <v>175</v>
      </c>
      <c r="N39" s="9" t="s">
        <v>175</v>
      </c>
      <c r="O39" s="9" t="s">
        <v>175</v>
      </c>
      <c r="P39" s="9" t="s">
        <v>171</v>
      </c>
      <c r="Q39" s="10" t="s">
        <v>171</v>
      </c>
      <c r="R39" s="9"/>
      <c r="S39" s="26"/>
      <c r="T39" s="26"/>
      <c r="U39" s="9">
        <v>236.2</v>
      </c>
      <c r="V39" s="9">
        <v>-5.25</v>
      </c>
      <c r="W39" s="9">
        <v>239.6</v>
      </c>
      <c r="X39" s="9">
        <v>-5.41</v>
      </c>
      <c r="Y39" s="9">
        <v>242.9</v>
      </c>
      <c r="Z39" s="9">
        <v>-5.33</v>
      </c>
      <c r="AA39" s="9">
        <v>246.3</v>
      </c>
      <c r="AB39" s="9">
        <v>-5.01</v>
      </c>
      <c r="AC39" s="9">
        <v>249.6</v>
      </c>
      <c r="AD39" s="9">
        <v>-4.59</v>
      </c>
      <c r="AE39" s="9">
        <v>253</v>
      </c>
      <c r="AF39" s="9">
        <v>-4.39</v>
      </c>
      <c r="AG39" s="9">
        <v>256.3</v>
      </c>
      <c r="AH39" s="9">
        <v>-4.11</v>
      </c>
      <c r="AI39" s="9">
        <v>259.7</v>
      </c>
      <c r="AJ39" s="9">
        <v>-3.81</v>
      </c>
      <c r="AK39" s="9">
        <v>263.3</v>
      </c>
      <c r="AL39" s="9">
        <v>-3.46</v>
      </c>
      <c r="AM39" s="9">
        <v>266.7</v>
      </c>
      <c r="AN39" s="9">
        <v>-3.1</v>
      </c>
      <c r="AO39" s="9"/>
      <c r="AP39" s="9"/>
      <c r="AQ39" s="9"/>
      <c r="AR39" s="9"/>
      <c r="AS39" s="9"/>
      <c r="AT39" s="9"/>
      <c r="AU39" s="9"/>
      <c r="AV39" s="9"/>
      <c r="AW39" s="40" t="s">
        <v>175</v>
      </c>
      <c r="AX39" s="40" t="s">
        <v>175</v>
      </c>
      <c r="AY39" s="5" t="s">
        <v>175</v>
      </c>
      <c r="AZ39" s="10" t="s">
        <v>178</v>
      </c>
      <c r="BA39" s="40" t="s">
        <v>1368</v>
      </c>
      <c r="BB39" s="2" t="s">
        <v>1754</v>
      </c>
    </row>
    <row r="40" spans="1:54" ht="21">
      <c r="A40" s="1" t="s">
        <v>1369</v>
      </c>
      <c r="B40" s="39" t="s">
        <v>1365</v>
      </c>
      <c r="C40" s="22">
        <v>75.4</v>
      </c>
      <c r="D40" s="22">
        <v>96.933</v>
      </c>
      <c r="E40" s="1">
        <v>-11</v>
      </c>
      <c r="F40" s="2" t="s">
        <v>181</v>
      </c>
      <c r="G40" s="2" t="s">
        <v>1708</v>
      </c>
      <c r="H40" s="4" t="s">
        <v>1370</v>
      </c>
      <c r="I40" s="5" t="s">
        <v>175</v>
      </c>
      <c r="J40" s="5" t="s">
        <v>175</v>
      </c>
      <c r="K40" s="9" t="s">
        <v>175</v>
      </c>
      <c r="L40" s="9" t="s">
        <v>175</v>
      </c>
      <c r="M40" s="9" t="s">
        <v>175</v>
      </c>
      <c r="N40" s="9" t="s">
        <v>175</v>
      </c>
      <c r="O40" s="9" t="s">
        <v>175</v>
      </c>
      <c r="P40" s="9" t="s">
        <v>171</v>
      </c>
      <c r="Q40" s="10" t="s">
        <v>171</v>
      </c>
      <c r="R40" s="9">
        <v>0</v>
      </c>
      <c r="S40" s="26" t="s">
        <v>1719</v>
      </c>
      <c r="T40" s="26"/>
      <c r="U40" s="9">
        <v>11</v>
      </c>
      <c r="V40" s="9">
        <v>-1.6</v>
      </c>
      <c r="W40" s="9">
        <v>61</v>
      </c>
      <c r="X40" s="9">
        <v>-1.18</v>
      </c>
      <c r="Y40" s="9">
        <v>91.4</v>
      </c>
      <c r="Z40" s="9">
        <v>-6.4</v>
      </c>
      <c r="AA40" s="9">
        <v>121.6</v>
      </c>
      <c r="AB40" s="9">
        <v>1.65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40" t="s">
        <v>175</v>
      </c>
      <c r="AX40" s="40" t="s">
        <v>175</v>
      </c>
      <c r="AY40" s="5" t="s">
        <v>175</v>
      </c>
      <c r="AZ40" s="10" t="s">
        <v>178</v>
      </c>
      <c r="BA40" s="40" t="s">
        <v>1371</v>
      </c>
      <c r="BB40" s="2" t="s">
        <v>1754</v>
      </c>
    </row>
    <row r="41" spans="1:54" ht="21">
      <c r="A41" s="1" t="s">
        <v>1372</v>
      </c>
      <c r="B41" s="39" t="s">
        <v>1365</v>
      </c>
      <c r="C41" s="22">
        <v>75.4</v>
      </c>
      <c r="D41" s="22">
        <v>96.93</v>
      </c>
      <c r="E41" s="1">
        <v>3</v>
      </c>
      <c r="F41" s="2" t="s">
        <v>181</v>
      </c>
      <c r="G41" s="2" t="s">
        <v>1708</v>
      </c>
      <c r="H41" s="50">
        <v>26816</v>
      </c>
      <c r="I41" s="5" t="s">
        <v>175</v>
      </c>
      <c r="J41" s="5" t="s">
        <v>175</v>
      </c>
      <c r="K41" s="9" t="s">
        <v>175</v>
      </c>
      <c r="L41" s="9" t="s">
        <v>175</v>
      </c>
      <c r="M41" s="9" t="s">
        <v>175</v>
      </c>
      <c r="N41" s="9" t="s">
        <v>175</v>
      </c>
      <c r="O41" s="9" t="s">
        <v>175</v>
      </c>
      <c r="P41" s="9" t="s">
        <v>171</v>
      </c>
      <c r="Q41" s="10" t="s">
        <v>171</v>
      </c>
      <c r="R41" s="9">
        <v>0</v>
      </c>
      <c r="S41" s="26" t="s">
        <v>1718</v>
      </c>
      <c r="T41" s="26" t="s">
        <v>1720</v>
      </c>
      <c r="U41" s="9">
        <v>30.5</v>
      </c>
      <c r="V41" s="9">
        <v>-7.11</v>
      </c>
      <c r="W41" s="9">
        <v>61</v>
      </c>
      <c r="X41" s="9">
        <v>-6.37</v>
      </c>
      <c r="Y41" s="9">
        <v>91.4</v>
      </c>
      <c r="Z41" s="9">
        <v>-5.31</v>
      </c>
      <c r="AA41" s="9">
        <v>121.9</v>
      </c>
      <c r="AB41" s="9">
        <v>-4.79</v>
      </c>
      <c r="AC41" s="9">
        <v>153</v>
      </c>
      <c r="AD41" s="9">
        <v>-4.46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40" t="s">
        <v>175</v>
      </c>
      <c r="AX41" s="40" t="s">
        <v>175</v>
      </c>
      <c r="AY41" s="5" t="s">
        <v>175</v>
      </c>
      <c r="AZ41" s="10" t="s">
        <v>178</v>
      </c>
      <c r="BA41" s="40" t="s">
        <v>1373</v>
      </c>
      <c r="BB41" s="2" t="s">
        <v>1754</v>
      </c>
    </row>
    <row r="42" spans="1:54" ht="21">
      <c r="A42" s="1" t="s">
        <v>1374</v>
      </c>
      <c r="B42" s="39" t="s">
        <v>1365</v>
      </c>
      <c r="C42" s="22">
        <v>75.4</v>
      </c>
      <c r="D42" s="22">
        <v>96.933</v>
      </c>
      <c r="E42" s="1">
        <v>3</v>
      </c>
      <c r="F42" s="2" t="s">
        <v>181</v>
      </c>
      <c r="G42" s="2" t="s">
        <v>1708</v>
      </c>
      <c r="H42" s="50">
        <v>26816</v>
      </c>
      <c r="I42" s="5" t="s">
        <v>175</v>
      </c>
      <c r="J42" s="5" t="s">
        <v>175</v>
      </c>
      <c r="K42" s="9" t="s">
        <v>175</v>
      </c>
      <c r="L42" s="9" t="s">
        <v>175</v>
      </c>
      <c r="M42" s="9" t="s">
        <v>175</v>
      </c>
      <c r="N42" s="9" t="s">
        <v>175</v>
      </c>
      <c r="O42" s="9" t="s">
        <v>175</v>
      </c>
      <c r="P42" s="9" t="s">
        <v>171</v>
      </c>
      <c r="Q42" s="10" t="s">
        <v>171</v>
      </c>
      <c r="R42" s="9">
        <v>0</v>
      </c>
      <c r="S42" s="26" t="s">
        <v>1720</v>
      </c>
      <c r="T42" s="26"/>
      <c r="U42" s="9">
        <v>48.5</v>
      </c>
      <c r="V42" s="9">
        <v>-6.11</v>
      </c>
      <c r="W42" s="9">
        <v>123.1</v>
      </c>
      <c r="X42" s="9">
        <v>-3.59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40" t="s">
        <v>175</v>
      </c>
      <c r="AX42" s="40" t="s">
        <v>175</v>
      </c>
      <c r="AY42" s="5" t="s">
        <v>175</v>
      </c>
      <c r="AZ42" s="10" t="s">
        <v>178</v>
      </c>
      <c r="BA42" s="40" t="s">
        <v>1375</v>
      </c>
      <c r="BB42" s="2" t="s">
        <v>1754</v>
      </c>
    </row>
    <row r="43" spans="1:54" ht="21">
      <c r="A43" s="1" t="s">
        <v>249</v>
      </c>
      <c r="B43" s="39" t="s">
        <v>250</v>
      </c>
      <c r="C43" s="22">
        <v>75.07166666666667</v>
      </c>
      <c r="D43" s="22">
        <v>91.805</v>
      </c>
      <c r="E43" s="1">
        <v>244</v>
      </c>
      <c r="F43" s="2" t="s">
        <v>181</v>
      </c>
      <c r="G43" s="2" t="s">
        <v>1708</v>
      </c>
      <c r="H43" s="4" t="s">
        <v>171</v>
      </c>
      <c r="I43" s="5" t="s">
        <v>175</v>
      </c>
      <c r="J43" s="5" t="s">
        <v>175</v>
      </c>
      <c r="K43" s="9" t="s">
        <v>175</v>
      </c>
      <c r="L43" s="9" t="s">
        <v>175</v>
      </c>
      <c r="M43" s="9" t="s">
        <v>175</v>
      </c>
      <c r="N43" s="9" t="s">
        <v>175</v>
      </c>
      <c r="O43" s="9" t="s">
        <v>175</v>
      </c>
      <c r="P43" s="9" t="s">
        <v>171</v>
      </c>
      <c r="Q43" s="10" t="s">
        <v>171</v>
      </c>
      <c r="R43" s="9">
        <v>0</v>
      </c>
      <c r="S43" s="26">
        <v>-15</v>
      </c>
      <c r="T43" s="26">
        <v>-14.8</v>
      </c>
      <c r="U43" s="9">
        <v>25</v>
      </c>
      <c r="V43" s="9">
        <v>-14.44</v>
      </c>
      <c r="W43" s="9">
        <v>50</v>
      </c>
      <c r="X43" s="9">
        <v>-14.04</v>
      </c>
      <c r="Y43" s="9">
        <v>75</v>
      </c>
      <c r="Z43" s="9">
        <v>-13.74</v>
      </c>
      <c r="AA43" s="9">
        <v>100</v>
      </c>
      <c r="AB43" s="9">
        <v>-13.37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40" t="s">
        <v>175</v>
      </c>
      <c r="AX43" s="40" t="s">
        <v>175</v>
      </c>
      <c r="AY43" s="5" t="s">
        <v>175</v>
      </c>
      <c r="AZ43" s="10" t="s">
        <v>178</v>
      </c>
      <c r="BA43" s="40" t="s">
        <v>1753</v>
      </c>
      <c r="BB43" s="2" t="s">
        <v>182</v>
      </c>
    </row>
    <row r="44" spans="1:54" ht="21">
      <c r="A44" s="1" t="s">
        <v>251</v>
      </c>
      <c r="B44" s="39" t="s">
        <v>252</v>
      </c>
      <c r="C44" s="8">
        <v>74.80166666666666</v>
      </c>
      <c r="D44" s="8">
        <v>110.51</v>
      </c>
      <c r="E44" s="1">
        <v>22</v>
      </c>
      <c r="F44" s="2" t="s">
        <v>181</v>
      </c>
      <c r="G44" s="2" t="s">
        <v>1708</v>
      </c>
      <c r="H44" s="4" t="s">
        <v>171</v>
      </c>
      <c r="I44" s="5" t="s">
        <v>175</v>
      </c>
      <c r="J44" s="5" t="s">
        <v>175</v>
      </c>
      <c r="K44" s="9" t="s">
        <v>175</v>
      </c>
      <c r="L44" s="9" t="s">
        <v>175</v>
      </c>
      <c r="M44" s="9" t="s">
        <v>175</v>
      </c>
      <c r="N44" s="9" t="s">
        <v>175</v>
      </c>
      <c r="O44" s="9" t="s">
        <v>175</v>
      </c>
      <c r="P44" s="9" t="s">
        <v>171</v>
      </c>
      <c r="Q44" s="10" t="s">
        <v>171</v>
      </c>
      <c r="R44" s="9">
        <v>0</v>
      </c>
      <c r="S44" s="26" t="s">
        <v>253</v>
      </c>
      <c r="T44" s="26" t="s">
        <v>171</v>
      </c>
      <c r="U44" s="9">
        <v>39.9</v>
      </c>
      <c r="V44" s="9">
        <v>-14.9</v>
      </c>
      <c r="W44" s="9">
        <v>79.9</v>
      </c>
      <c r="X44" s="9">
        <v>-14.29</v>
      </c>
      <c r="Y44" s="9">
        <v>125</v>
      </c>
      <c r="Z44" s="9">
        <v>-13.51</v>
      </c>
      <c r="AA44" s="9">
        <v>175</v>
      </c>
      <c r="AB44" s="9">
        <v>-11.29</v>
      </c>
      <c r="AC44" s="9">
        <v>224.9</v>
      </c>
      <c r="AD44" s="9">
        <v>-9.01</v>
      </c>
      <c r="AE44" s="9">
        <v>280.1</v>
      </c>
      <c r="AF44" s="9">
        <v>-6.83</v>
      </c>
      <c r="AG44" s="9">
        <v>339.9</v>
      </c>
      <c r="AH44" s="9">
        <v>-3.66</v>
      </c>
      <c r="AI44" s="9">
        <v>465.1</v>
      </c>
      <c r="AJ44" s="9">
        <v>-2.23</v>
      </c>
      <c r="AK44" s="9">
        <v>534.9</v>
      </c>
      <c r="AL44" s="9">
        <v>-0.01</v>
      </c>
      <c r="AM44" s="9">
        <v>605</v>
      </c>
      <c r="AN44" s="9">
        <v>2.38</v>
      </c>
      <c r="AO44" s="9"/>
      <c r="AP44" s="9"/>
      <c r="AQ44" s="9"/>
      <c r="AR44" s="9"/>
      <c r="AS44" s="9"/>
      <c r="AT44" s="9"/>
      <c r="AU44" s="9"/>
      <c r="AV44" s="9"/>
      <c r="AW44" s="40" t="s">
        <v>175</v>
      </c>
      <c r="AX44" s="40" t="s">
        <v>175</v>
      </c>
      <c r="AY44" s="5" t="s">
        <v>175</v>
      </c>
      <c r="AZ44" s="10" t="s">
        <v>178</v>
      </c>
      <c r="BA44" s="40" t="s">
        <v>1753</v>
      </c>
      <c r="BB44" s="2" t="s">
        <v>187</v>
      </c>
    </row>
    <row r="45" spans="1:54" ht="21">
      <c r="A45" s="1" t="s">
        <v>254</v>
      </c>
      <c r="B45" s="39" t="s">
        <v>171</v>
      </c>
      <c r="C45" s="8">
        <v>74.68333333333334</v>
      </c>
      <c r="D45" s="8">
        <v>94.89666666666666</v>
      </c>
      <c r="E45" s="1">
        <v>10</v>
      </c>
      <c r="F45" s="2" t="s">
        <v>181</v>
      </c>
      <c r="G45" s="2" t="s">
        <v>1708</v>
      </c>
      <c r="H45" s="4" t="s">
        <v>1349</v>
      </c>
      <c r="I45" s="5" t="s">
        <v>175</v>
      </c>
      <c r="J45" s="5" t="s">
        <v>175</v>
      </c>
      <c r="K45" s="9" t="s">
        <v>175</v>
      </c>
      <c r="L45" s="9" t="s">
        <v>175</v>
      </c>
      <c r="M45" s="9" t="s">
        <v>175</v>
      </c>
      <c r="N45" s="9" t="s">
        <v>175</v>
      </c>
      <c r="O45" s="9" t="s">
        <v>175</v>
      </c>
      <c r="P45" s="9" t="s">
        <v>171</v>
      </c>
      <c r="Q45" s="10" t="s">
        <v>171</v>
      </c>
      <c r="R45" s="9">
        <v>0</v>
      </c>
      <c r="S45" s="26" t="s">
        <v>255</v>
      </c>
      <c r="T45" s="26" t="s">
        <v>171</v>
      </c>
      <c r="U45" s="9">
        <v>15.2</v>
      </c>
      <c r="V45" s="9">
        <v>-12.2</v>
      </c>
      <c r="W45" s="9">
        <v>30.5</v>
      </c>
      <c r="X45" s="9">
        <v>-13.1</v>
      </c>
      <c r="Y45" s="9">
        <v>45.7</v>
      </c>
      <c r="Z45" s="9">
        <v>-13</v>
      </c>
      <c r="AA45" s="9">
        <v>61</v>
      </c>
      <c r="AB45" s="9">
        <v>-12.6</v>
      </c>
      <c r="AC45" s="9">
        <v>76.2</v>
      </c>
      <c r="AD45" s="9">
        <v>-12.1</v>
      </c>
      <c r="AE45" s="9">
        <v>91.4</v>
      </c>
      <c r="AF45" s="9">
        <v>-11.6</v>
      </c>
      <c r="AG45" s="9">
        <v>106.7</v>
      </c>
      <c r="AH45" s="9">
        <v>-11</v>
      </c>
      <c r="AI45" s="9">
        <v>152.4</v>
      </c>
      <c r="AJ45" s="9">
        <v>-9.3</v>
      </c>
      <c r="AK45" s="9">
        <v>198.1</v>
      </c>
      <c r="AL45" s="9">
        <v>-7.4</v>
      </c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40" t="s">
        <v>175</v>
      </c>
      <c r="AX45" s="40" t="s">
        <v>175</v>
      </c>
      <c r="AY45" s="5" t="s">
        <v>175</v>
      </c>
      <c r="AZ45" s="10" t="s">
        <v>178</v>
      </c>
      <c r="BA45" s="40" t="s">
        <v>1350</v>
      </c>
      <c r="BB45" s="2" t="s">
        <v>187</v>
      </c>
    </row>
    <row r="46" spans="1:54" ht="21">
      <c r="A46" s="1" t="s">
        <v>256</v>
      </c>
      <c r="B46" s="39" t="s">
        <v>257</v>
      </c>
      <c r="C46" s="8">
        <v>74.67833333333333</v>
      </c>
      <c r="D46" s="8">
        <v>94.74333333333334</v>
      </c>
      <c r="E46" s="1">
        <v>61</v>
      </c>
      <c r="F46" s="2" t="s">
        <v>181</v>
      </c>
      <c r="G46" s="2" t="s">
        <v>1708</v>
      </c>
      <c r="H46" s="4" t="s">
        <v>171</v>
      </c>
      <c r="I46" s="5" t="s">
        <v>175</v>
      </c>
      <c r="J46" s="5" t="s">
        <v>175</v>
      </c>
      <c r="K46" s="9" t="s">
        <v>175</v>
      </c>
      <c r="L46" s="9" t="s">
        <v>175</v>
      </c>
      <c r="M46" s="9" t="s">
        <v>175</v>
      </c>
      <c r="N46" s="9" t="s">
        <v>175</v>
      </c>
      <c r="O46" s="9" t="s">
        <v>175</v>
      </c>
      <c r="P46" s="9" t="s">
        <v>171</v>
      </c>
      <c r="Q46" s="10" t="s">
        <v>171</v>
      </c>
      <c r="R46" s="9">
        <v>0</v>
      </c>
      <c r="S46" s="26" t="s">
        <v>258</v>
      </c>
      <c r="T46" s="26" t="s">
        <v>171</v>
      </c>
      <c r="U46" s="9">
        <v>50</v>
      </c>
      <c r="V46" s="9">
        <v>-14.37</v>
      </c>
      <c r="W46" s="9">
        <v>100</v>
      </c>
      <c r="X46" s="9">
        <v>-13.28</v>
      </c>
      <c r="Y46" s="9">
        <v>150</v>
      </c>
      <c r="Z46" s="9">
        <v>-12.38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40" t="s">
        <v>175</v>
      </c>
      <c r="AX46" s="40" t="s">
        <v>175</v>
      </c>
      <c r="AY46" s="5" t="s">
        <v>175</v>
      </c>
      <c r="AZ46" s="10" t="s">
        <v>178</v>
      </c>
      <c r="BA46" s="40" t="s">
        <v>1753</v>
      </c>
      <c r="BB46" s="2" t="s">
        <v>187</v>
      </c>
    </row>
    <row r="47" spans="1:54" ht="21">
      <c r="A47" s="1" t="s">
        <v>259</v>
      </c>
      <c r="B47" s="39" t="s">
        <v>260</v>
      </c>
      <c r="C47" s="8">
        <v>74.65</v>
      </c>
      <c r="D47" s="8">
        <v>113.38333333333334</v>
      </c>
      <c r="E47" s="1">
        <v>240</v>
      </c>
      <c r="F47" s="2" t="s">
        <v>181</v>
      </c>
      <c r="G47" s="2" t="s">
        <v>1708</v>
      </c>
      <c r="H47" s="4" t="s">
        <v>171</v>
      </c>
      <c r="I47" s="5" t="s">
        <v>175</v>
      </c>
      <c r="J47" s="5" t="s">
        <v>175</v>
      </c>
      <c r="K47" s="9" t="s">
        <v>175</v>
      </c>
      <c r="L47" s="9" t="s">
        <v>175</v>
      </c>
      <c r="M47" s="9" t="s">
        <v>175</v>
      </c>
      <c r="N47" s="9" t="s">
        <v>175</v>
      </c>
      <c r="O47" s="9" t="s">
        <v>175</v>
      </c>
      <c r="P47" s="9" t="s">
        <v>171</v>
      </c>
      <c r="Q47" s="10" t="s">
        <v>171</v>
      </c>
      <c r="R47" s="9">
        <v>0</v>
      </c>
      <c r="S47" s="26">
        <v>-15.4</v>
      </c>
      <c r="T47" s="26">
        <v>-15.6</v>
      </c>
      <c r="U47" s="9">
        <v>25</v>
      </c>
      <c r="V47" s="9">
        <v>-14.86</v>
      </c>
      <c r="W47" s="9">
        <v>50</v>
      </c>
      <c r="X47" s="9">
        <v>-14.6</v>
      </c>
      <c r="Y47" s="9">
        <v>75</v>
      </c>
      <c r="Z47" s="9">
        <v>-14.1</v>
      </c>
      <c r="AA47" s="9">
        <v>100</v>
      </c>
      <c r="AB47" s="9">
        <v>-13.48</v>
      </c>
      <c r="AC47" s="9">
        <v>150</v>
      </c>
      <c r="AD47" s="9">
        <v>-11.62</v>
      </c>
      <c r="AE47" s="9">
        <v>200</v>
      </c>
      <c r="AF47" s="9">
        <v>-10.5</v>
      </c>
      <c r="AG47" s="9">
        <v>300</v>
      </c>
      <c r="AH47" s="9">
        <v>-7.93</v>
      </c>
      <c r="AI47" s="9">
        <v>400</v>
      </c>
      <c r="AJ47" s="9">
        <v>-5.32</v>
      </c>
      <c r="AK47" s="9">
        <v>600</v>
      </c>
      <c r="AL47" s="9">
        <v>0.91</v>
      </c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40" t="s">
        <v>175</v>
      </c>
      <c r="AX47" s="40" t="s">
        <v>175</v>
      </c>
      <c r="AY47" s="5" t="s">
        <v>175</v>
      </c>
      <c r="AZ47" s="10" t="s">
        <v>178</v>
      </c>
      <c r="BA47" s="40" t="s">
        <v>1753</v>
      </c>
      <c r="BB47" s="2" t="s">
        <v>182</v>
      </c>
    </row>
    <row r="48" spans="1:54" ht="21">
      <c r="A48" s="1" t="s">
        <v>261</v>
      </c>
      <c r="B48" s="39" t="s">
        <v>262</v>
      </c>
      <c r="C48" s="8">
        <v>73.68166666666667</v>
      </c>
      <c r="D48" s="8">
        <v>90.61333333333333</v>
      </c>
      <c r="E48" s="1">
        <v>369</v>
      </c>
      <c r="F48" s="2" t="s">
        <v>181</v>
      </c>
      <c r="G48" s="2" t="s">
        <v>1708</v>
      </c>
      <c r="H48" s="49">
        <v>26124</v>
      </c>
      <c r="I48" s="5" t="s">
        <v>175</v>
      </c>
      <c r="J48" s="5" t="s">
        <v>175</v>
      </c>
      <c r="K48" s="9" t="s">
        <v>175</v>
      </c>
      <c r="L48" s="9" t="s">
        <v>175</v>
      </c>
      <c r="M48" s="9" t="s">
        <v>175</v>
      </c>
      <c r="N48" s="9" t="s">
        <v>175</v>
      </c>
      <c r="O48" s="9" t="s">
        <v>175</v>
      </c>
      <c r="P48" s="9" t="s">
        <v>171</v>
      </c>
      <c r="Q48" s="10" t="s">
        <v>171</v>
      </c>
      <c r="R48" s="9">
        <v>0</v>
      </c>
      <c r="S48" s="26" t="s">
        <v>1713</v>
      </c>
      <c r="T48" s="26" t="s">
        <v>171</v>
      </c>
      <c r="U48" s="9">
        <v>15.2</v>
      </c>
      <c r="V48" s="9">
        <v>-0.24</v>
      </c>
      <c r="W48" s="9">
        <v>30.5</v>
      </c>
      <c r="X48" s="9">
        <v>-0.22</v>
      </c>
      <c r="Y48" s="9">
        <v>61</v>
      </c>
      <c r="Z48" s="9">
        <v>-0.36</v>
      </c>
      <c r="AA48" s="9">
        <v>91.4</v>
      </c>
      <c r="AB48" s="9">
        <v>-0.39</v>
      </c>
      <c r="AC48" s="9">
        <v>121.9</v>
      </c>
      <c r="AD48" s="9">
        <v>-0.37</v>
      </c>
      <c r="AE48" s="9">
        <v>152.4</v>
      </c>
      <c r="AF48" s="9">
        <v>-0.42</v>
      </c>
      <c r="AG48" s="9">
        <v>213.4</v>
      </c>
      <c r="AH48" s="9">
        <v>-0.48</v>
      </c>
      <c r="AI48" s="9">
        <v>304.8</v>
      </c>
      <c r="AJ48" s="9">
        <v>-0.52</v>
      </c>
      <c r="AK48" s="9">
        <v>396.2</v>
      </c>
      <c r="AL48" s="9">
        <v>-0.62</v>
      </c>
      <c r="AM48" s="9">
        <v>518.2</v>
      </c>
      <c r="AN48" s="9">
        <v>1.06</v>
      </c>
      <c r="AO48" s="9">
        <v>609.6</v>
      </c>
      <c r="AP48" s="9">
        <v>1.21</v>
      </c>
      <c r="AQ48" s="9"/>
      <c r="AR48" s="9"/>
      <c r="AS48" s="9"/>
      <c r="AT48" s="9"/>
      <c r="AU48" s="9"/>
      <c r="AV48" s="9"/>
      <c r="AW48" s="40" t="s">
        <v>175</v>
      </c>
      <c r="AX48" s="40" t="s">
        <v>175</v>
      </c>
      <c r="AY48" s="5" t="s">
        <v>175</v>
      </c>
      <c r="AZ48" s="10" t="s">
        <v>178</v>
      </c>
      <c r="BA48" s="40" t="s">
        <v>1344</v>
      </c>
      <c r="BB48" s="2" t="s">
        <v>187</v>
      </c>
    </row>
    <row r="49" spans="1:54" ht="21">
      <c r="A49" s="1" t="s">
        <v>263</v>
      </c>
      <c r="B49" s="39" t="s">
        <v>264</v>
      </c>
      <c r="C49" s="8">
        <v>72.9</v>
      </c>
      <c r="D49" s="8">
        <v>124.55833333333334</v>
      </c>
      <c r="E49" s="1">
        <v>14</v>
      </c>
      <c r="F49" s="2" t="s">
        <v>181</v>
      </c>
      <c r="G49" s="2" t="s">
        <v>1708</v>
      </c>
      <c r="H49" s="49">
        <v>26429</v>
      </c>
      <c r="I49" s="5" t="s">
        <v>175</v>
      </c>
      <c r="J49" s="5" t="s">
        <v>175</v>
      </c>
      <c r="K49" s="9" t="s">
        <v>175</v>
      </c>
      <c r="L49" s="9" t="s">
        <v>175</v>
      </c>
      <c r="M49" s="9" t="s">
        <v>175</v>
      </c>
      <c r="N49" s="9" t="s">
        <v>175</v>
      </c>
      <c r="O49" s="9" t="s">
        <v>175</v>
      </c>
      <c r="P49" s="9" t="s">
        <v>171</v>
      </c>
      <c r="Q49" s="10" t="s">
        <v>171</v>
      </c>
      <c r="R49" s="9">
        <v>0</v>
      </c>
      <c r="S49" s="26" t="s">
        <v>265</v>
      </c>
      <c r="T49" s="26" t="s">
        <v>171</v>
      </c>
      <c r="U49" s="9">
        <v>36.6</v>
      </c>
      <c r="V49" s="9">
        <v>-12.83</v>
      </c>
      <c r="W49" s="9">
        <v>67.1</v>
      </c>
      <c r="X49" s="9">
        <v>-12.61</v>
      </c>
      <c r="Y49" s="9">
        <v>97.5</v>
      </c>
      <c r="Z49" s="9">
        <v>-12.28</v>
      </c>
      <c r="AA49" s="9">
        <v>128</v>
      </c>
      <c r="AB49" s="9">
        <v>-11.75</v>
      </c>
      <c r="AC49" s="9">
        <v>158.5</v>
      </c>
      <c r="AD49" s="9">
        <v>10.99</v>
      </c>
      <c r="AE49" s="9">
        <v>219.5</v>
      </c>
      <c r="AF49" s="9">
        <v>-9.33</v>
      </c>
      <c r="AG49" s="9">
        <v>310.9</v>
      </c>
      <c r="AH49" s="9">
        <v>-7.2</v>
      </c>
      <c r="AI49" s="9">
        <v>371.9</v>
      </c>
      <c r="AJ49" s="9">
        <v>-5.79</v>
      </c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40" t="s">
        <v>175</v>
      </c>
      <c r="AX49" s="40" t="s">
        <v>175</v>
      </c>
      <c r="AY49" s="5" t="s">
        <v>175</v>
      </c>
      <c r="AZ49" s="10" t="s">
        <v>178</v>
      </c>
      <c r="BA49" s="40" t="s">
        <v>1343</v>
      </c>
      <c r="BB49" s="2" t="s">
        <v>187</v>
      </c>
    </row>
    <row r="50" spans="1:54" ht="21">
      <c r="A50" s="1" t="s">
        <v>266</v>
      </c>
      <c r="B50" s="39" t="s">
        <v>267</v>
      </c>
      <c r="C50" s="8">
        <v>69.06666666666666</v>
      </c>
      <c r="D50" s="8">
        <v>79.06333333333333</v>
      </c>
      <c r="E50" s="1">
        <v>48</v>
      </c>
      <c r="F50" s="2" t="s">
        <v>181</v>
      </c>
      <c r="G50" s="2" t="s">
        <v>1708</v>
      </c>
      <c r="H50" s="4" t="s">
        <v>171</v>
      </c>
      <c r="I50" s="5" t="s">
        <v>175</v>
      </c>
      <c r="J50" s="5" t="s">
        <v>175</v>
      </c>
      <c r="K50" s="9" t="s">
        <v>175</v>
      </c>
      <c r="L50" s="9" t="s">
        <v>175</v>
      </c>
      <c r="M50" s="9" t="s">
        <v>175</v>
      </c>
      <c r="N50" s="9" t="s">
        <v>175</v>
      </c>
      <c r="O50" s="9" t="s">
        <v>175</v>
      </c>
      <c r="P50" s="9" t="s">
        <v>171</v>
      </c>
      <c r="Q50" s="10" t="s">
        <v>171</v>
      </c>
      <c r="R50" s="9">
        <v>0</v>
      </c>
      <c r="S50" s="26">
        <v>-9</v>
      </c>
      <c r="T50" s="26">
        <v>-9.2</v>
      </c>
      <c r="U50" s="9">
        <v>25</v>
      </c>
      <c r="V50" s="9">
        <v>-8.54</v>
      </c>
      <c r="W50" s="9">
        <v>50</v>
      </c>
      <c r="X50" s="9">
        <v>-8.16</v>
      </c>
      <c r="Y50" s="9">
        <v>75</v>
      </c>
      <c r="Z50" s="9">
        <v>-7.92</v>
      </c>
      <c r="AA50" s="9">
        <v>100</v>
      </c>
      <c r="AB50" s="9">
        <v>-7.48</v>
      </c>
      <c r="AC50" s="9">
        <v>150</v>
      </c>
      <c r="AD50" s="9">
        <v>-6.2</v>
      </c>
      <c r="AE50" s="9">
        <v>200</v>
      </c>
      <c r="AF50" s="9">
        <v>-4.72</v>
      </c>
      <c r="AG50" s="9">
        <v>300</v>
      </c>
      <c r="AH50" s="9">
        <v>-1.82</v>
      </c>
      <c r="AI50" s="9">
        <v>400</v>
      </c>
      <c r="AJ50" s="9">
        <v>0.04</v>
      </c>
      <c r="AK50" s="9">
        <v>425</v>
      </c>
      <c r="AL50" s="9">
        <v>0.94</v>
      </c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40" t="s">
        <v>175</v>
      </c>
      <c r="AX50" s="40" t="s">
        <v>175</v>
      </c>
      <c r="AY50" s="5" t="s">
        <v>175</v>
      </c>
      <c r="AZ50" s="10" t="s">
        <v>178</v>
      </c>
      <c r="BA50" s="40" t="s">
        <v>1753</v>
      </c>
      <c r="BB50" s="2" t="s">
        <v>182</v>
      </c>
    </row>
    <row r="51" spans="1:54" ht="15">
      <c r="A51" s="1" t="s">
        <v>268</v>
      </c>
      <c r="B51" s="41"/>
      <c r="C51" s="8">
        <v>74.5</v>
      </c>
      <c r="D51" s="8">
        <v>95</v>
      </c>
      <c r="E51" s="1" t="s">
        <v>171</v>
      </c>
      <c r="F51" s="2" t="s">
        <v>174</v>
      </c>
      <c r="G51" s="2" t="s">
        <v>1708</v>
      </c>
      <c r="H51" s="4">
        <v>1955</v>
      </c>
      <c r="I51" s="5" t="s">
        <v>175</v>
      </c>
      <c r="J51" s="5" t="s">
        <v>175</v>
      </c>
      <c r="K51" s="9" t="s">
        <v>175</v>
      </c>
      <c r="L51" s="9" t="s">
        <v>175</v>
      </c>
      <c r="M51" s="9" t="s">
        <v>175</v>
      </c>
      <c r="N51" s="9" t="s">
        <v>175</v>
      </c>
      <c r="O51" s="9" t="s">
        <v>175</v>
      </c>
      <c r="P51" s="9" t="s">
        <v>171</v>
      </c>
      <c r="Q51" s="10" t="s">
        <v>171</v>
      </c>
      <c r="R51" s="9">
        <v>0</v>
      </c>
      <c r="S51" s="4" t="s">
        <v>171</v>
      </c>
      <c r="T51" s="4">
        <v>-15</v>
      </c>
      <c r="U51" s="1">
        <v>15.2</v>
      </c>
      <c r="V51" s="1">
        <v>-12.2</v>
      </c>
      <c r="W51" s="1">
        <v>30.5</v>
      </c>
      <c r="X51" s="1">
        <v>-13.1</v>
      </c>
      <c r="Y51" s="1">
        <v>45.7</v>
      </c>
      <c r="Z51" s="1">
        <v>-13</v>
      </c>
      <c r="AA51" s="1">
        <v>61</v>
      </c>
      <c r="AB51" s="1">
        <v>-12.6</v>
      </c>
      <c r="AC51" s="1">
        <v>76.2</v>
      </c>
      <c r="AD51" s="1">
        <v>-12.1</v>
      </c>
      <c r="AE51" s="1">
        <v>91.4</v>
      </c>
      <c r="AF51" s="1">
        <v>-11.6</v>
      </c>
      <c r="AG51" s="1">
        <v>106.7</v>
      </c>
      <c r="AH51" s="1">
        <v>-11</v>
      </c>
      <c r="AI51" s="1">
        <v>121.9</v>
      </c>
      <c r="AJ51" s="1">
        <v>-10.4</v>
      </c>
      <c r="AK51" s="1">
        <v>137.2</v>
      </c>
      <c r="AL51" s="1">
        <v>-9.9</v>
      </c>
      <c r="AM51" s="1">
        <v>152.4</v>
      </c>
      <c r="AN51" s="1">
        <v>-9.3</v>
      </c>
      <c r="AO51" s="1">
        <v>167.6</v>
      </c>
      <c r="AP51" s="1">
        <v>-8.6</v>
      </c>
      <c r="AQ51" s="1">
        <v>182.9</v>
      </c>
      <c r="AR51" s="1">
        <v>-8.1</v>
      </c>
      <c r="AS51" s="1">
        <v>198.1</v>
      </c>
      <c r="AT51" s="1">
        <v>-7.4</v>
      </c>
      <c r="AW51" s="39" t="s">
        <v>175</v>
      </c>
      <c r="AX51" s="39" t="s">
        <v>175</v>
      </c>
      <c r="AY51" s="4" t="s">
        <v>175</v>
      </c>
      <c r="AZ51" s="2" t="s">
        <v>178</v>
      </c>
      <c r="BA51" s="39"/>
      <c r="BB51" s="2" t="s">
        <v>1745</v>
      </c>
    </row>
    <row r="52" spans="1:54" ht="21">
      <c r="A52" s="1" t="s">
        <v>1392</v>
      </c>
      <c r="B52" s="41" t="s">
        <v>1903</v>
      </c>
      <c r="C52" s="8">
        <v>75.53</v>
      </c>
      <c r="D52" s="8">
        <v>97.228</v>
      </c>
      <c r="E52" s="1">
        <v>2</v>
      </c>
      <c r="F52" s="2" t="s">
        <v>776</v>
      </c>
      <c r="G52" s="2" t="s">
        <v>1708</v>
      </c>
      <c r="H52" s="49">
        <v>28638</v>
      </c>
      <c r="I52" s="5" t="s">
        <v>175</v>
      </c>
      <c r="J52" s="5" t="s">
        <v>175</v>
      </c>
      <c r="K52" s="9" t="s">
        <v>175</v>
      </c>
      <c r="L52" s="9" t="s">
        <v>175</v>
      </c>
      <c r="M52" s="9" t="s">
        <v>175</v>
      </c>
      <c r="N52" s="9" t="s">
        <v>175</v>
      </c>
      <c r="O52" s="9" t="s">
        <v>175</v>
      </c>
      <c r="P52" s="9" t="s">
        <v>171</v>
      </c>
      <c r="Q52" s="10" t="s">
        <v>171</v>
      </c>
      <c r="R52" s="9">
        <v>0</v>
      </c>
      <c r="S52" s="4" t="s">
        <v>300</v>
      </c>
      <c r="T52" s="4"/>
      <c r="U52" s="1">
        <v>83.8</v>
      </c>
      <c r="V52" s="1">
        <v>-5.369</v>
      </c>
      <c r="W52" s="1">
        <v>91.4</v>
      </c>
      <c r="X52" s="1">
        <v>-5.018</v>
      </c>
      <c r="Y52" s="1">
        <v>99.1</v>
      </c>
      <c r="Z52" s="1">
        <v>-4.718</v>
      </c>
      <c r="AA52" s="1">
        <v>106.7</v>
      </c>
      <c r="AB52" s="1">
        <v>-4.332</v>
      </c>
      <c r="AC52" s="1">
        <v>121.9</v>
      </c>
      <c r="AD52" s="1">
        <v>-3.422</v>
      </c>
      <c r="AE52" s="1">
        <v>152.4</v>
      </c>
      <c r="AF52" s="1">
        <v>-2.05</v>
      </c>
      <c r="AW52" s="39" t="s">
        <v>175</v>
      </c>
      <c r="AX52" s="39" t="s">
        <v>175</v>
      </c>
      <c r="AY52" s="4" t="s">
        <v>175</v>
      </c>
      <c r="AZ52" s="2" t="s">
        <v>178</v>
      </c>
      <c r="BA52" s="39" t="s">
        <v>1393</v>
      </c>
      <c r="BB52" s="2" t="s">
        <v>1754</v>
      </c>
    </row>
    <row r="53" spans="1:54" ht="21">
      <c r="A53" s="1" t="s">
        <v>1390</v>
      </c>
      <c r="B53" s="41" t="s">
        <v>1904</v>
      </c>
      <c r="C53" s="8">
        <v>74.64</v>
      </c>
      <c r="D53" s="8">
        <v>94.355</v>
      </c>
      <c r="E53" s="1">
        <v>1</v>
      </c>
      <c r="F53" s="2" t="s">
        <v>776</v>
      </c>
      <c r="G53" s="2" t="s">
        <v>1708</v>
      </c>
      <c r="H53" s="49">
        <v>30898</v>
      </c>
      <c r="I53" s="5" t="s">
        <v>175</v>
      </c>
      <c r="J53" s="5" t="s">
        <v>175</v>
      </c>
      <c r="K53" s="9" t="s">
        <v>175</v>
      </c>
      <c r="L53" s="9" t="s">
        <v>175</v>
      </c>
      <c r="M53" s="9" t="s">
        <v>175</v>
      </c>
      <c r="N53" s="9" t="s">
        <v>175</v>
      </c>
      <c r="O53" s="9" t="s">
        <v>175</v>
      </c>
      <c r="P53" s="9" t="s">
        <v>171</v>
      </c>
      <c r="Q53" s="10" t="s">
        <v>171</v>
      </c>
      <c r="R53" s="9">
        <v>0</v>
      </c>
      <c r="S53" s="4" t="s">
        <v>1733</v>
      </c>
      <c r="T53" s="4"/>
      <c r="U53" s="1">
        <v>15.2</v>
      </c>
      <c r="V53" s="1">
        <v>-13.273</v>
      </c>
      <c r="W53" s="1">
        <v>18.3</v>
      </c>
      <c r="X53" s="1">
        <v>-12.243</v>
      </c>
      <c r="Y53" s="1">
        <v>22.9</v>
      </c>
      <c r="Z53" s="1">
        <v>-11.025</v>
      </c>
      <c r="AA53" s="1">
        <v>30.5</v>
      </c>
      <c r="AB53" s="1">
        <v>-10.465</v>
      </c>
      <c r="AC53" s="1">
        <v>53.3</v>
      </c>
      <c r="AD53" s="1">
        <v>-9.44</v>
      </c>
      <c r="AE53" s="1">
        <v>68.6</v>
      </c>
      <c r="AF53" s="1">
        <v>-8.881</v>
      </c>
      <c r="AG53" s="1">
        <v>99.1</v>
      </c>
      <c r="AH53" s="1">
        <v>-6.569</v>
      </c>
      <c r="AI53" s="1">
        <v>121.9</v>
      </c>
      <c r="AJ53" s="1">
        <v>-6.016</v>
      </c>
      <c r="AW53" s="39" t="s">
        <v>175</v>
      </c>
      <c r="AX53" s="39" t="s">
        <v>175</v>
      </c>
      <c r="AY53" s="4" t="s">
        <v>175</v>
      </c>
      <c r="AZ53" s="2" t="s">
        <v>178</v>
      </c>
      <c r="BA53" s="39" t="s">
        <v>1391</v>
      </c>
      <c r="BB53" s="2" t="s">
        <v>1754</v>
      </c>
    </row>
    <row r="54" spans="1:54" ht="15">
      <c r="A54" s="1" t="s">
        <v>1384</v>
      </c>
      <c r="B54" s="41" t="s">
        <v>1387</v>
      </c>
      <c r="C54" s="8">
        <v>80.82</v>
      </c>
      <c r="D54" s="8">
        <v>72.897</v>
      </c>
      <c r="E54" s="1">
        <v>1670</v>
      </c>
      <c r="F54" s="2" t="s">
        <v>776</v>
      </c>
      <c r="G54" s="2" t="s">
        <v>1708</v>
      </c>
      <c r="H54" s="49">
        <v>33369</v>
      </c>
      <c r="I54" s="5" t="s">
        <v>175</v>
      </c>
      <c r="J54" s="5" t="s">
        <v>175</v>
      </c>
      <c r="K54" s="9" t="s">
        <v>175</v>
      </c>
      <c r="L54" s="9" t="s">
        <v>175</v>
      </c>
      <c r="M54" s="9" t="s">
        <v>175</v>
      </c>
      <c r="N54" s="9" t="s">
        <v>175</v>
      </c>
      <c r="O54" s="9" t="s">
        <v>175</v>
      </c>
      <c r="P54" s="9" t="s">
        <v>171</v>
      </c>
      <c r="Q54" s="10" t="s">
        <v>171</v>
      </c>
      <c r="R54" s="9">
        <v>0</v>
      </c>
      <c r="S54" s="4" t="s">
        <v>1734</v>
      </c>
      <c r="T54" s="4" t="s">
        <v>1735</v>
      </c>
      <c r="U54" s="1">
        <v>1.2</v>
      </c>
      <c r="V54" s="1">
        <v>-21.604</v>
      </c>
      <c r="W54" s="1">
        <v>10.5</v>
      </c>
      <c r="X54" s="1">
        <v>-20.313</v>
      </c>
      <c r="Y54" s="1">
        <v>29.8</v>
      </c>
      <c r="Z54" s="1">
        <v>-20.342</v>
      </c>
      <c r="AA54" s="1">
        <v>50.7</v>
      </c>
      <c r="AB54" s="1">
        <v>-20.77</v>
      </c>
      <c r="AC54" s="1">
        <v>75.1</v>
      </c>
      <c r="AD54" s="1">
        <v>-23.579</v>
      </c>
      <c r="AE54" s="1">
        <v>100.6</v>
      </c>
      <c r="AF54" s="1">
        <v>-23.124</v>
      </c>
      <c r="AG54" s="1">
        <v>150</v>
      </c>
      <c r="AH54" s="1">
        <v>-22.139</v>
      </c>
      <c r="AI54" s="1">
        <v>200</v>
      </c>
      <c r="AJ54" s="1">
        <v>-20.974</v>
      </c>
      <c r="AK54" s="1">
        <v>300</v>
      </c>
      <c r="AL54" s="1">
        <v>-17.922</v>
      </c>
      <c r="AM54" s="1">
        <v>335.4</v>
      </c>
      <c r="AN54" s="1">
        <v>-16.798</v>
      </c>
      <c r="AW54" s="39" t="s">
        <v>175</v>
      </c>
      <c r="AX54" s="39" t="s">
        <v>175</v>
      </c>
      <c r="AY54" s="4" t="s">
        <v>175</v>
      </c>
      <c r="AZ54" s="2" t="s">
        <v>178</v>
      </c>
      <c r="BA54" s="39" t="s">
        <v>1385</v>
      </c>
      <c r="BB54" s="2" t="s">
        <v>1754</v>
      </c>
    </row>
    <row r="55" spans="1:54" ht="15">
      <c r="A55" s="1" t="s">
        <v>1386</v>
      </c>
      <c r="B55" s="41" t="s">
        <v>1388</v>
      </c>
      <c r="C55" s="8">
        <v>80.82</v>
      </c>
      <c r="D55" s="8">
        <v>72.897</v>
      </c>
      <c r="E55" s="1">
        <v>1730</v>
      </c>
      <c r="F55" s="2" t="s">
        <v>776</v>
      </c>
      <c r="G55" s="2" t="s">
        <v>1708</v>
      </c>
      <c r="H55" s="49">
        <v>33369</v>
      </c>
      <c r="I55" s="5" t="s">
        <v>175</v>
      </c>
      <c r="J55" s="5" t="s">
        <v>175</v>
      </c>
      <c r="K55" s="9" t="s">
        <v>175</v>
      </c>
      <c r="L55" s="9" t="s">
        <v>175</v>
      </c>
      <c r="M55" s="9" t="s">
        <v>175</v>
      </c>
      <c r="N55" s="9" t="s">
        <v>175</v>
      </c>
      <c r="O55" s="9" t="s">
        <v>175</v>
      </c>
      <c r="P55" s="9" t="s">
        <v>171</v>
      </c>
      <c r="Q55" s="10" t="s">
        <v>171</v>
      </c>
      <c r="R55" s="9">
        <v>0</v>
      </c>
      <c r="S55" s="4" t="s">
        <v>207</v>
      </c>
      <c r="T55" s="4"/>
      <c r="U55" s="1">
        <v>0.7</v>
      </c>
      <c r="V55" s="1">
        <v>-21.21</v>
      </c>
      <c r="W55" s="1">
        <v>5.4</v>
      </c>
      <c r="X55" s="1">
        <v>-20.472</v>
      </c>
      <c r="Y55" s="1">
        <v>10</v>
      </c>
      <c r="Z55" s="1">
        <v>-19.717</v>
      </c>
      <c r="AA55" s="1">
        <v>15.2</v>
      </c>
      <c r="AB55" s="1">
        <v>-19.73</v>
      </c>
      <c r="AC55" s="1">
        <v>20.4</v>
      </c>
      <c r="AD55" s="1">
        <v>-19.673</v>
      </c>
      <c r="AE55" s="1">
        <v>25.4</v>
      </c>
      <c r="AF55" s="1">
        <v>-19.753</v>
      </c>
      <c r="AG55" s="1">
        <v>50.4</v>
      </c>
      <c r="AH55" s="1">
        <v>-19.877</v>
      </c>
      <c r="AI55" s="1">
        <v>75.5</v>
      </c>
      <c r="AJ55" s="1">
        <v>-19.822</v>
      </c>
      <c r="AK55" s="1">
        <v>100.1</v>
      </c>
      <c r="AL55" s="1">
        <v>-19.615</v>
      </c>
      <c r="AM55" s="1">
        <v>125.3</v>
      </c>
      <c r="AN55" s="1">
        <v>-19.148</v>
      </c>
      <c r="AW55" s="39" t="s">
        <v>175</v>
      </c>
      <c r="AX55" s="39" t="s">
        <v>175</v>
      </c>
      <c r="AY55" s="4" t="s">
        <v>175</v>
      </c>
      <c r="AZ55" s="2" t="s">
        <v>178</v>
      </c>
      <c r="BA55" s="39" t="s">
        <v>1389</v>
      </c>
      <c r="BB55" s="2" t="s">
        <v>1754</v>
      </c>
    </row>
    <row r="56" spans="1:54" ht="21">
      <c r="A56" s="1" t="s">
        <v>1726</v>
      </c>
      <c r="B56" s="41" t="s">
        <v>1727</v>
      </c>
      <c r="C56" s="8">
        <v>76.345</v>
      </c>
      <c r="D56" s="8">
        <v>108.97</v>
      </c>
      <c r="E56" s="1">
        <v>80</v>
      </c>
      <c r="F56" s="2" t="s">
        <v>776</v>
      </c>
      <c r="G56" s="2" t="s">
        <v>1708</v>
      </c>
      <c r="H56" s="49">
        <v>33371</v>
      </c>
      <c r="I56" s="5" t="s">
        <v>175</v>
      </c>
      <c r="J56" s="5" t="s">
        <v>175</v>
      </c>
      <c r="K56" s="9" t="s">
        <v>175</v>
      </c>
      <c r="L56" s="9" t="s">
        <v>175</v>
      </c>
      <c r="M56" s="9" t="s">
        <v>175</v>
      </c>
      <c r="N56" s="9" t="s">
        <v>175</v>
      </c>
      <c r="O56" s="9" t="s">
        <v>175</v>
      </c>
      <c r="P56" s="9" t="s">
        <v>171</v>
      </c>
      <c r="Q56" s="10" t="s">
        <v>171</v>
      </c>
      <c r="R56" s="9">
        <v>0</v>
      </c>
      <c r="S56" s="4" t="s">
        <v>1736</v>
      </c>
      <c r="T56" s="4">
        <v>-19.3</v>
      </c>
      <c r="U56" s="1">
        <v>5.3</v>
      </c>
      <c r="V56" s="1">
        <v>-17.536</v>
      </c>
      <c r="W56" s="1">
        <v>10.3</v>
      </c>
      <c r="X56" s="1">
        <v>-16.981</v>
      </c>
      <c r="Y56" s="1">
        <v>24.9</v>
      </c>
      <c r="Z56" s="1">
        <v>-15.778</v>
      </c>
      <c r="AA56" s="1">
        <v>49.9</v>
      </c>
      <c r="AB56" s="1">
        <v>-14.819</v>
      </c>
      <c r="AC56" s="1">
        <v>75.3</v>
      </c>
      <c r="AD56" s="1">
        <v>-14.231</v>
      </c>
      <c r="AE56" s="1">
        <v>99.8</v>
      </c>
      <c r="AF56" s="1">
        <v>-13.752</v>
      </c>
      <c r="AG56" s="1">
        <v>125.3</v>
      </c>
      <c r="AH56" s="1">
        <v>-12.862</v>
      </c>
      <c r="AI56" s="1">
        <v>150.2</v>
      </c>
      <c r="AJ56" s="1">
        <v>-11.699</v>
      </c>
      <c r="AK56" s="1">
        <v>200.4</v>
      </c>
      <c r="AL56" s="1">
        <v>-8.719</v>
      </c>
      <c r="AM56" s="1">
        <v>249.9</v>
      </c>
      <c r="AN56" s="1">
        <v>-5.768</v>
      </c>
      <c r="AO56" s="1">
        <v>299.8</v>
      </c>
      <c r="AP56" s="1">
        <v>-3.181</v>
      </c>
      <c r="AQ56" s="1">
        <v>339.9</v>
      </c>
      <c r="AR56" s="1">
        <v>-1.589</v>
      </c>
      <c r="AW56" s="39" t="s">
        <v>175</v>
      </c>
      <c r="AX56" s="39" t="s">
        <v>175</v>
      </c>
      <c r="AY56" s="4" t="s">
        <v>175</v>
      </c>
      <c r="AZ56" s="2" t="s">
        <v>178</v>
      </c>
      <c r="BA56" s="39" t="s">
        <v>1728</v>
      </c>
      <c r="BB56" s="2" t="s">
        <v>1754</v>
      </c>
    </row>
    <row r="57" spans="1:54" ht="21">
      <c r="A57" s="1" t="s">
        <v>1729</v>
      </c>
      <c r="B57" s="41" t="s">
        <v>1730</v>
      </c>
      <c r="C57" s="8">
        <v>75.4</v>
      </c>
      <c r="D57" s="8">
        <v>104.49</v>
      </c>
      <c r="F57" s="2" t="s">
        <v>776</v>
      </c>
      <c r="G57" s="2" t="s">
        <v>1708</v>
      </c>
      <c r="H57" s="4" t="s">
        <v>171</v>
      </c>
      <c r="I57" s="5" t="s">
        <v>175</v>
      </c>
      <c r="J57" s="5" t="s">
        <v>175</v>
      </c>
      <c r="K57" s="9" t="s">
        <v>175</v>
      </c>
      <c r="L57" s="9" t="s">
        <v>175</v>
      </c>
      <c r="M57" s="9" t="s">
        <v>175</v>
      </c>
      <c r="N57" s="9" t="s">
        <v>175</v>
      </c>
      <c r="O57" s="9" t="s">
        <v>175</v>
      </c>
      <c r="P57" s="9" t="s">
        <v>171</v>
      </c>
      <c r="Q57" s="10" t="s">
        <v>171</v>
      </c>
      <c r="R57" s="9">
        <v>0</v>
      </c>
      <c r="S57" s="4">
        <v>-13.4</v>
      </c>
      <c r="T57" s="4"/>
      <c r="U57" s="1">
        <v>15</v>
      </c>
      <c r="V57" s="1">
        <v>-13.38</v>
      </c>
      <c r="W57" s="1">
        <v>23</v>
      </c>
      <c r="X57" s="1">
        <v>-12.27</v>
      </c>
      <c r="Y57" s="1">
        <v>30</v>
      </c>
      <c r="Z57" s="1">
        <v>-11.62</v>
      </c>
      <c r="AA57" s="1">
        <v>61</v>
      </c>
      <c r="AB57" s="1">
        <v>-9.67</v>
      </c>
      <c r="AC57" s="1">
        <v>69</v>
      </c>
      <c r="AD57" s="1">
        <v>-9.8</v>
      </c>
      <c r="AE57" s="1">
        <v>76</v>
      </c>
      <c r="AF57" s="1">
        <v>-8.94</v>
      </c>
      <c r="AG57" s="1">
        <v>84</v>
      </c>
      <c r="AH57" s="1">
        <v>-8.47</v>
      </c>
      <c r="AW57" s="39" t="s">
        <v>175</v>
      </c>
      <c r="AX57" s="39" t="s">
        <v>175</v>
      </c>
      <c r="AY57" s="4" t="s">
        <v>175</v>
      </c>
      <c r="AZ57" s="2" t="s">
        <v>178</v>
      </c>
      <c r="BA57" s="40" t="s">
        <v>1753</v>
      </c>
      <c r="BB57" s="2" t="s">
        <v>1754</v>
      </c>
    </row>
    <row r="58" spans="1:54" ht="21">
      <c r="A58" s="1" t="s">
        <v>1731</v>
      </c>
      <c r="B58" s="41" t="s">
        <v>1732</v>
      </c>
      <c r="C58" s="8">
        <v>75.54</v>
      </c>
      <c r="D58" s="8">
        <v>105.6</v>
      </c>
      <c r="F58" s="2" t="s">
        <v>776</v>
      </c>
      <c r="G58" s="2" t="s">
        <v>1708</v>
      </c>
      <c r="H58" s="4" t="s">
        <v>171</v>
      </c>
      <c r="I58" s="5" t="s">
        <v>175</v>
      </c>
      <c r="J58" s="5" t="s">
        <v>175</v>
      </c>
      <c r="K58" s="9" t="s">
        <v>175</v>
      </c>
      <c r="L58" s="9" t="s">
        <v>175</v>
      </c>
      <c r="M58" s="9" t="s">
        <v>175</v>
      </c>
      <c r="N58" s="9" t="s">
        <v>175</v>
      </c>
      <c r="O58" s="9" t="s">
        <v>175</v>
      </c>
      <c r="P58" s="9" t="s">
        <v>171</v>
      </c>
      <c r="Q58" s="10" t="s">
        <v>171</v>
      </c>
      <c r="R58" s="9">
        <v>0</v>
      </c>
      <c r="S58" s="4">
        <v>-14.7</v>
      </c>
      <c r="T58" s="4"/>
      <c r="U58" s="1">
        <v>11</v>
      </c>
      <c r="V58" s="1">
        <v>-15.82</v>
      </c>
      <c r="W58" s="1">
        <v>17</v>
      </c>
      <c r="X58" s="1">
        <v>-13.9</v>
      </c>
      <c r="Y58" s="1">
        <v>24</v>
      </c>
      <c r="Z58" s="1">
        <v>-13.31</v>
      </c>
      <c r="AA58" s="1">
        <v>32</v>
      </c>
      <c r="AB58" s="1">
        <v>-12.88</v>
      </c>
      <c r="AC58" s="1">
        <v>40</v>
      </c>
      <c r="AD58" s="1">
        <v>-12.54</v>
      </c>
      <c r="AE58" s="1">
        <v>40</v>
      </c>
      <c r="AF58" s="1">
        <v>-12.54</v>
      </c>
      <c r="AG58" s="1">
        <v>44</v>
      </c>
      <c r="AH58" s="1">
        <v>-12.34</v>
      </c>
      <c r="AW58" s="39" t="s">
        <v>175</v>
      </c>
      <c r="AX58" s="39" t="s">
        <v>175</v>
      </c>
      <c r="AY58" s="4" t="s">
        <v>175</v>
      </c>
      <c r="AZ58" s="2" t="s">
        <v>178</v>
      </c>
      <c r="BA58" s="40" t="s">
        <v>1753</v>
      </c>
      <c r="BB58" s="2" t="s">
        <v>1754</v>
      </c>
    </row>
    <row r="59" spans="1:54" ht="21">
      <c r="A59" s="1" t="s">
        <v>718</v>
      </c>
      <c r="B59" s="41" t="s">
        <v>1742</v>
      </c>
      <c r="C59" s="8">
        <v>75.37</v>
      </c>
      <c r="D59" s="8">
        <v>105.67</v>
      </c>
      <c r="F59" s="2" t="s">
        <v>776</v>
      </c>
      <c r="G59" s="2" t="s">
        <v>1708</v>
      </c>
      <c r="H59" s="4" t="s">
        <v>171</v>
      </c>
      <c r="I59" s="5" t="s">
        <v>175</v>
      </c>
      <c r="J59" s="5" t="s">
        <v>175</v>
      </c>
      <c r="K59" s="9" t="s">
        <v>175</v>
      </c>
      <c r="L59" s="9" t="s">
        <v>175</v>
      </c>
      <c r="M59" s="9" t="s">
        <v>175</v>
      </c>
      <c r="N59" s="9" t="s">
        <v>175</v>
      </c>
      <c r="O59" s="9" t="s">
        <v>175</v>
      </c>
      <c r="P59" s="9" t="s">
        <v>171</v>
      </c>
      <c r="Q59" s="10" t="s">
        <v>171</v>
      </c>
      <c r="R59" s="9">
        <v>0</v>
      </c>
      <c r="S59" s="4">
        <v>-14.96</v>
      </c>
      <c r="T59" s="4"/>
      <c r="U59" s="1">
        <v>15</v>
      </c>
      <c r="V59" s="1">
        <v>-15</v>
      </c>
      <c r="W59" s="1">
        <v>23</v>
      </c>
      <c r="X59" s="1">
        <v>-14.9</v>
      </c>
      <c r="Y59" s="1">
        <v>30</v>
      </c>
      <c r="Z59" s="1">
        <v>-15</v>
      </c>
      <c r="AA59" s="1">
        <v>38</v>
      </c>
      <c r="AB59" s="1">
        <v>-14.9</v>
      </c>
      <c r="AC59" s="1">
        <v>46</v>
      </c>
      <c r="AD59" s="1">
        <v>-14.9</v>
      </c>
      <c r="AE59" s="1">
        <v>52</v>
      </c>
      <c r="AF59" s="1">
        <v>-15</v>
      </c>
      <c r="AW59" s="39" t="s">
        <v>175</v>
      </c>
      <c r="AX59" s="39" t="s">
        <v>175</v>
      </c>
      <c r="AY59" s="4" t="s">
        <v>175</v>
      </c>
      <c r="AZ59" s="2" t="s">
        <v>178</v>
      </c>
      <c r="BA59" s="40" t="s">
        <v>1753</v>
      </c>
      <c r="BB59" s="2" t="s">
        <v>1754</v>
      </c>
    </row>
    <row r="60" spans="1:54" ht="21">
      <c r="A60" s="1" t="s">
        <v>718</v>
      </c>
      <c r="B60" s="41" t="s">
        <v>1743</v>
      </c>
      <c r="C60" s="8">
        <v>75.37</v>
      </c>
      <c r="D60" s="8">
        <v>105.67</v>
      </c>
      <c r="F60" s="2" t="s">
        <v>776</v>
      </c>
      <c r="G60" s="2" t="s">
        <v>1708</v>
      </c>
      <c r="H60" s="4" t="s">
        <v>171</v>
      </c>
      <c r="I60" s="5" t="s">
        <v>175</v>
      </c>
      <c r="J60" s="5" t="s">
        <v>175</v>
      </c>
      <c r="K60" s="9" t="s">
        <v>175</v>
      </c>
      <c r="L60" s="9" t="s">
        <v>175</v>
      </c>
      <c r="M60" s="9" t="s">
        <v>175</v>
      </c>
      <c r="N60" s="9" t="s">
        <v>175</v>
      </c>
      <c r="O60" s="9" t="s">
        <v>175</v>
      </c>
      <c r="P60" s="9" t="s">
        <v>171</v>
      </c>
      <c r="Q60" s="10" t="s">
        <v>171</v>
      </c>
      <c r="R60" s="9">
        <v>0</v>
      </c>
      <c r="S60" s="4">
        <v>-14.95</v>
      </c>
      <c r="T60" s="4"/>
      <c r="U60" s="1">
        <v>15</v>
      </c>
      <c r="V60" s="1">
        <v>-15.2</v>
      </c>
      <c r="W60" s="1">
        <v>30</v>
      </c>
      <c r="X60" s="1">
        <v>-15.1</v>
      </c>
      <c r="Y60" s="1">
        <v>46</v>
      </c>
      <c r="Z60" s="1">
        <v>-15</v>
      </c>
      <c r="AA60" s="1">
        <v>52</v>
      </c>
      <c r="AB60" s="1">
        <v>-15</v>
      </c>
      <c r="AW60" s="39" t="s">
        <v>175</v>
      </c>
      <c r="AX60" s="39" t="s">
        <v>175</v>
      </c>
      <c r="AY60" s="4" t="s">
        <v>175</v>
      </c>
      <c r="AZ60" s="2" t="s">
        <v>178</v>
      </c>
      <c r="BA60" s="40" t="s">
        <v>1753</v>
      </c>
      <c r="BB60" s="2" t="s">
        <v>1754</v>
      </c>
    </row>
    <row r="61" spans="2:54" ht="15">
      <c r="B61" s="39"/>
      <c r="C61" s="8"/>
      <c r="D61" s="8"/>
      <c r="F61" s="2"/>
      <c r="G61" s="2"/>
      <c r="H61" s="4"/>
      <c r="I61" s="5"/>
      <c r="J61" s="5"/>
      <c r="K61" s="9"/>
      <c r="L61" s="9"/>
      <c r="M61" s="9"/>
      <c r="N61" s="9"/>
      <c r="O61" s="9"/>
      <c r="P61" s="9"/>
      <c r="Q61" s="10"/>
      <c r="R61" s="9"/>
      <c r="S61" s="26"/>
      <c r="T61" s="26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40"/>
      <c r="AX61" s="40"/>
      <c r="AY61" s="5"/>
      <c r="AZ61" s="10"/>
      <c r="BA61" s="40"/>
      <c r="BB61" s="10"/>
    </row>
    <row r="62" spans="1:54" ht="15">
      <c r="A62" s="30" t="s">
        <v>269</v>
      </c>
      <c r="B62" s="39"/>
      <c r="C62" s="8"/>
      <c r="D62" s="8"/>
      <c r="F62" s="2"/>
      <c r="G62" s="2"/>
      <c r="H62" s="4"/>
      <c r="I62" s="5"/>
      <c r="J62" s="5"/>
      <c r="K62" s="9"/>
      <c r="L62" s="9"/>
      <c r="M62" s="9"/>
      <c r="N62" s="9"/>
      <c r="O62" s="9"/>
      <c r="P62" s="9"/>
      <c r="Q62" s="10"/>
      <c r="R62" s="9"/>
      <c r="S62" s="26"/>
      <c r="T62" s="26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40"/>
      <c r="AX62" s="40"/>
      <c r="AY62" s="5"/>
      <c r="AZ62" s="10"/>
      <c r="BA62" s="40"/>
      <c r="BB62" s="10"/>
    </row>
    <row r="63" spans="1:54" ht="21">
      <c r="A63" s="1" t="s">
        <v>270</v>
      </c>
      <c r="B63" s="39" t="s">
        <v>271</v>
      </c>
      <c r="C63" s="8">
        <v>69.635</v>
      </c>
      <c r="D63" s="8">
        <v>132.37</v>
      </c>
      <c r="E63" s="1">
        <v>10</v>
      </c>
      <c r="F63" s="2" t="s">
        <v>181</v>
      </c>
      <c r="G63" s="2" t="s">
        <v>1708</v>
      </c>
      <c r="H63" s="4" t="s">
        <v>171</v>
      </c>
      <c r="I63" s="5" t="s">
        <v>175</v>
      </c>
      <c r="J63" s="5" t="s">
        <v>175</v>
      </c>
      <c r="K63" s="9" t="s">
        <v>175</v>
      </c>
      <c r="L63" s="9" t="s">
        <v>175</v>
      </c>
      <c r="M63" s="9" t="s">
        <v>175</v>
      </c>
      <c r="N63" s="9" t="s">
        <v>175</v>
      </c>
      <c r="O63" s="9" t="s">
        <v>175</v>
      </c>
      <c r="P63" s="9" t="s">
        <v>171</v>
      </c>
      <c r="Q63" s="10" t="s">
        <v>171</v>
      </c>
      <c r="R63" s="9">
        <v>0</v>
      </c>
      <c r="S63" s="26" t="s">
        <v>272</v>
      </c>
      <c r="T63" s="26" t="s">
        <v>171</v>
      </c>
      <c r="U63" s="9">
        <v>50</v>
      </c>
      <c r="V63" s="9">
        <v>-8.9</v>
      </c>
      <c r="W63" s="9">
        <v>75</v>
      </c>
      <c r="X63" s="9">
        <v>-7.91</v>
      </c>
      <c r="Y63" s="9">
        <v>100</v>
      </c>
      <c r="Z63" s="9">
        <v>-7.72</v>
      </c>
      <c r="AA63" s="9">
        <v>150</v>
      </c>
      <c r="AB63" s="9">
        <v>-7.34</v>
      </c>
      <c r="AC63" s="9">
        <v>200</v>
      </c>
      <c r="AD63" s="9">
        <v>-6.79</v>
      </c>
      <c r="AE63" s="9">
        <v>300</v>
      </c>
      <c r="AF63" s="9">
        <v>-5.48</v>
      </c>
      <c r="AG63" s="9">
        <v>400</v>
      </c>
      <c r="AH63" s="9">
        <v>-4.17</v>
      </c>
      <c r="AI63" s="9">
        <v>475</v>
      </c>
      <c r="AJ63" s="9">
        <v>-3.14</v>
      </c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40" t="s">
        <v>175</v>
      </c>
      <c r="AX63" s="40" t="s">
        <v>175</v>
      </c>
      <c r="AY63" s="5" t="s">
        <v>175</v>
      </c>
      <c r="AZ63" s="10" t="s">
        <v>178</v>
      </c>
      <c r="BA63" s="40" t="s">
        <v>1753</v>
      </c>
      <c r="BB63" s="2" t="s">
        <v>193</v>
      </c>
    </row>
    <row r="64" spans="1:54" ht="21">
      <c r="A64" s="1" t="s">
        <v>273</v>
      </c>
      <c r="B64" s="39" t="s">
        <v>274</v>
      </c>
      <c r="C64" s="8">
        <v>69.595</v>
      </c>
      <c r="D64" s="8">
        <v>134.34333333333333</v>
      </c>
      <c r="E64" s="1">
        <v>23</v>
      </c>
      <c r="F64" s="2" t="s">
        <v>181</v>
      </c>
      <c r="G64" s="2" t="s">
        <v>1708</v>
      </c>
      <c r="H64" s="4" t="s">
        <v>171</v>
      </c>
      <c r="I64" s="5" t="s">
        <v>175</v>
      </c>
      <c r="J64" s="5" t="s">
        <v>175</v>
      </c>
      <c r="K64" s="9" t="s">
        <v>175</v>
      </c>
      <c r="L64" s="9" t="s">
        <v>175</v>
      </c>
      <c r="M64" s="9" t="s">
        <v>175</v>
      </c>
      <c r="N64" s="9" t="s">
        <v>175</v>
      </c>
      <c r="O64" s="9" t="s">
        <v>175</v>
      </c>
      <c r="P64" s="9" t="s">
        <v>171</v>
      </c>
      <c r="Q64" s="10" t="s">
        <v>171</v>
      </c>
      <c r="R64" s="9">
        <v>0</v>
      </c>
      <c r="S64" s="26" t="s">
        <v>275</v>
      </c>
      <c r="T64" s="26" t="s">
        <v>171</v>
      </c>
      <c r="U64" s="9">
        <v>50</v>
      </c>
      <c r="V64" s="9">
        <v>-9.54</v>
      </c>
      <c r="W64" s="9">
        <v>75</v>
      </c>
      <c r="X64" s="9">
        <v>8.07</v>
      </c>
      <c r="Y64" s="9">
        <v>100</v>
      </c>
      <c r="Z64" s="9">
        <v>-7.96</v>
      </c>
      <c r="AA64" s="9">
        <v>125</v>
      </c>
      <c r="AB64" s="9">
        <v>-7.7</v>
      </c>
      <c r="AC64" s="9">
        <v>150</v>
      </c>
      <c r="AD64" s="9">
        <v>-7.29</v>
      </c>
      <c r="AE64" s="9">
        <v>175</v>
      </c>
      <c r="AF64" s="9">
        <v>-6.76</v>
      </c>
      <c r="AG64" s="9">
        <v>200</v>
      </c>
      <c r="AH64" s="9">
        <v>-6.12</v>
      </c>
      <c r="AI64" s="9">
        <v>225</v>
      </c>
      <c r="AJ64" s="9">
        <v>-7.08</v>
      </c>
      <c r="AK64" s="9">
        <v>250</v>
      </c>
      <c r="AL64" s="9">
        <v>-5.39</v>
      </c>
      <c r="AM64" s="9">
        <v>275</v>
      </c>
      <c r="AN64" s="9">
        <v>-5.21</v>
      </c>
      <c r="AO64" s="9"/>
      <c r="AP64" s="9"/>
      <c r="AQ64" s="9"/>
      <c r="AR64" s="9"/>
      <c r="AS64" s="9"/>
      <c r="AT64" s="9"/>
      <c r="AU64" s="9"/>
      <c r="AV64" s="9"/>
      <c r="AW64" s="40" t="s">
        <v>175</v>
      </c>
      <c r="AX64" s="40" t="s">
        <v>175</v>
      </c>
      <c r="AY64" s="5" t="s">
        <v>175</v>
      </c>
      <c r="AZ64" s="10" t="s">
        <v>178</v>
      </c>
      <c r="BA64" s="40" t="s">
        <v>1753</v>
      </c>
      <c r="BB64" s="2" t="s">
        <v>193</v>
      </c>
    </row>
    <row r="65" spans="1:54" ht="21">
      <c r="A65" s="1" t="s">
        <v>276</v>
      </c>
      <c r="B65" s="39" t="s">
        <v>277</v>
      </c>
      <c r="C65" s="8">
        <v>69.50833333333334</v>
      </c>
      <c r="D65" s="8">
        <v>132.70166666666665</v>
      </c>
      <c r="E65" s="1">
        <v>12</v>
      </c>
      <c r="F65" s="2" t="s">
        <v>181</v>
      </c>
      <c r="G65" s="2" t="s">
        <v>1708</v>
      </c>
      <c r="H65" s="4" t="s">
        <v>171</v>
      </c>
      <c r="I65" s="5" t="s">
        <v>175</v>
      </c>
      <c r="J65" s="5" t="s">
        <v>175</v>
      </c>
      <c r="K65" s="9" t="s">
        <v>175</v>
      </c>
      <c r="L65" s="9" t="s">
        <v>175</v>
      </c>
      <c r="M65" s="9" t="s">
        <v>175</v>
      </c>
      <c r="N65" s="9" t="s">
        <v>175</v>
      </c>
      <c r="O65" s="9" t="s">
        <v>175</v>
      </c>
      <c r="P65" s="9" t="s">
        <v>171</v>
      </c>
      <c r="Q65" s="10" t="s">
        <v>171</v>
      </c>
      <c r="R65" s="9">
        <v>0</v>
      </c>
      <c r="S65" s="26" t="s">
        <v>278</v>
      </c>
      <c r="T65" s="26" t="s">
        <v>171</v>
      </c>
      <c r="U65" s="9">
        <v>50</v>
      </c>
      <c r="V65" s="9">
        <v>-9.34</v>
      </c>
      <c r="W65" s="9">
        <v>75</v>
      </c>
      <c r="X65" s="9">
        <v>-7.22</v>
      </c>
      <c r="Y65" s="9">
        <v>100</v>
      </c>
      <c r="Z65" s="9">
        <v>-6.77</v>
      </c>
      <c r="AA65" s="9">
        <v>150</v>
      </c>
      <c r="AB65" s="9">
        <v>-5.82</v>
      </c>
      <c r="AC65" s="9">
        <v>200</v>
      </c>
      <c r="AD65" s="9">
        <v>-5.19</v>
      </c>
      <c r="AE65" s="9">
        <v>300</v>
      </c>
      <c r="AF65" s="9">
        <v>-3.37</v>
      </c>
      <c r="AG65" s="9">
        <v>400</v>
      </c>
      <c r="AH65" s="9">
        <v>-1.81</v>
      </c>
      <c r="AI65" s="9">
        <v>475</v>
      </c>
      <c r="AJ65" s="9">
        <v>-1.14</v>
      </c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40" t="s">
        <v>175</v>
      </c>
      <c r="AX65" s="40" t="s">
        <v>175</v>
      </c>
      <c r="AY65" s="5" t="s">
        <v>175</v>
      </c>
      <c r="AZ65" s="10" t="s">
        <v>178</v>
      </c>
      <c r="BA65" s="40" t="s">
        <v>1753</v>
      </c>
      <c r="BB65" s="2" t="s">
        <v>193</v>
      </c>
    </row>
    <row r="66" spans="1:54" ht="21">
      <c r="A66" s="1" t="s">
        <v>279</v>
      </c>
      <c r="B66" s="39" t="s">
        <v>280</v>
      </c>
      <c r="C66" s="8">
        <v>69.45833333333333</v>
      </c>
      <c r="D66" s="8">
        <v>134.19833333333332</v>
      </c>
      <c r="E66" s="1">
        <v>20</v>
      </c>
      <c r="F66" s="2" t="s">
        <v>181</v>
      </c>
      <c r="G66" s="2" t="s">
        <v>1708</v>
      </c>
      <c r="H66" s="4" t="s">
        <v>171</v>
      </c>
      <c r="I66" s="5" t="s">
        <v>175</v>
      </c>
      <c r="J66" s="5" t="s">
        <v>175</v>
      </c>
      <c r="K66" s="9" t="s">
        <v>175</v>
      </c>
      <c r="L66" s="9" t="s">
        <v>175</v>
      </c>
      <c r="M66" s="9" t="s">
        <v>175</v>
      </c>
      <c r="N66" s="9" t="s">
        <v>175</v>
      </c>
      <c r="O66" s="9" t="s">
        <v>175</v>
      </c>
      <c r="P66" s="9" t="s">
        <v>171</v>
      </c>
      <c r="Q66" s="10" t="s">
        <v>171</v>
      </c>
      <c r="R66" s="9">
        <v>0</v>
      </c>
      <c r="S66" s="26">
        <v>-7.7</v>
      </c>
      <c r="T66" s="26">
        <v>-8.7</v>
      </c>
      <c r="U66" s="9">
        <v>25</v>
      </c>
      <c r="V66" s="9">
        <v>-7.51</v>
      </c>
      <c r="W66" s="9">
        <v>50</v>
      </c>
      <c r="X66" s="9">
        <v>-7.8</v>
      </c>
      <c r="Y66" s="9">
        <v>75</v>
      </c>
      <c r="Z66" s="9">
        <v>7.37</v>
      </c>
      <c r="AA66" s="9">
        <v>100</v>
      </c>
      <c r="AB66" s="9">
        <v>-7.06</v>
      </c>
      <c r="AC66" s="9">
        <v>150</v>
      </c>
      <c r="AD66" s="9">
        <v>-6.46</v>
      </c>
      <c r="AE66" s="9">
        <v>200</v>
      </c>
      <c r="AF66" s="9">
        <v>-5.82</v>
      </c>
      <c r="AG66" s="9">
        <v>300</v>
      </c>
      <c r="AH66" s="9">
        <v>-4.62</v>
      </c>
      <c r="AI66" s="9">
        <v>325</v>
      </c>
      <c r="AJ66" s="9">
        <v>-4.42</v>
      </c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40" t="s">
        <v>175</v>
      </c>
      <c r="AX66" s="40" t="s">
        <v>175</v>
      </c>
      <c r="AY66" s="5" t="s">
        <v>175</v>
      </c>
      <c r="AZ66" s="10" t="s">
        <v>178</v>
      </c>
      <c r="BA66" s="40" t="s">
        <v>1753</v>
      </c>
      <c r="BB66" s="2" t="s">
        <v>226</v>
      </c>
    </row>
    <row r="67" spans="1:54" ht="21">
      <c r="A67" s="1" t="s">
        <v>281</v>
      </c>
      <c r="B67" s="39" t="s">
        <v>282</v>
      </c>
      <c r="C67" s="8">
        <v>69.43166666666667</v>
      </c>
      <c r="D67" s="8">
        <v>132.62333333333333</v>
      </c>
      <c r="E67" s="1">
        <v>17</v>
      </c>
      <c r="F67" s="2" t="s">
        <v>181</v>
      </c>
      <c r="G67" s="2" t="s">
        <v>1708</v>
      </c>
      <c r="H67" s="49">
        <v>27602</v>
      </c>
      <c r="I67" s="5" t="s">
        <v>175</v>
      </c>
      <c r="J67" s="5" t="s">
        <v>175</v>
      </c>
      <c r="K67" s="9" t="s">
        <v>175</v>
      </c>
      <c r="L67" s="9" t="s">
        <v>175</v>
      </c>
      <c r="M67" s="9" t="s">
        <v>175</v>
      </c>
      <c r="N67" s="9" t="s">
        <v>175</v>
      </c>
      <c r="O67" s="9" t="s">
        <v>175</v>
      </c>
      <c r="P67" s="9" t="s">
        <v>171</v>
      </c>
      <c r="Q67" s="10" t="s">
        <v>171</v>
      </c>
      <c r="R67" s="9">
        <v>0</v>
      </c>
      <c r="S67" s="26" t="s">
        <v>229</v>
      </c>
      <c r="T67" s="26" t="s">
        <v>171</v>
      </c>
      <c r="U67" s="1">
        <v>19.6</v>
      </c>
      <c r="V67" s="1">
        <v>-7.73</v>
      </c>
      <c r="W67" s="1">
        <v>44.8</v>
      </c>
      <c r="X67" s="1">
        <v>-7.58</v>
      </c>
      <c r="Y67" s="1">
        <v>60</v>
      </c>
      <c r="Z67" s="1">
        <v>-7.4</v>
      </c>
      <c r="AA67" s="1">
        <v>90.8</v>
      </c>
      <c r="AB67" s="1">
        <v>-7.07</v>
      </c>
      <c r="AC67" s="1">
        <v>121.3</v>
      </c>
      <c r="AD67" s="1">
        <v>-6.73</v>
      </c>
      <c r="AE67" s="1">
        <v>152.1</v>
      </c>
      <c r="AF67" s="1">
        <v>-6.03</v>
      </c>
      <c r="AG67" s="1">
        <v>213.1</v>
      </c>
      <c r="AH67" s="1">
        <v>-4.23</v>
      </c>
      <c r="AI67" s="1">
        <v>305.1</v>
      </c>
      <c r="AJ67" s="1">
        <v>-1.41</v>
      </c>
      <c r="AK67" s="9">
        <v>397.8</v>
      </c>
      <c r="AL67" s="9">
        <v>1.33</v>
      </c>
      <c r="AM67" s="9">
        <v>490.4</v>
      </c>
      <c r="AN67" s="9">
        <v>4.48</v>
      </c>
      <c r="AO67" s="9">
        <v>552</v>
      </c>
      <c r="AP67" s="9">
        <v>6.29</v>
      </c>
      <c r="AQ67" s="9"/>
      <c r="AR67" s="9"/>
      <c r="AS67" s="9"/>
      <c r="AT67" s="9"/>
      <c r="AU67" s="9"/>
      <c r="AV67" s="9"/>
      <c r="AW67" s="40" t="s">
        <v>175</v>
      </c>
      <c r="AX67" s="40" t="s">
        <v>175</v>
      </c>
      <c r="AY67" s="5" t="s">
        <v>175</v>
      </c>
      <c r="AZ67" s="10" t="s">
        <v>178</v>
      </c>
      <c r="BA67" s="41" t="s">
        <v>1348</v>
      </c>
      <c r="BB67" s="2" t="s">
        <v>283</v>
      </c>
    </row>
    <row r="68" spans="1:54" ht="21">
      <c r="A68" s="1" t="s">
        <v>284</v>
      </c>
      <c r="B68" s="39" t="s">
        <v>285</v>
      </c>
      <c r="C68" s="8">
        <v>69.41666666666667</v>
      </c>
      <c r="D68" s="8">
        <v>134.505</v>
      </c>
      <c r="E68" s="1">
        <v>27</v>
      </c>
      <c r="F68" s="2" t="s">
        <v>181</v>
      </c>
      <c r="G68" s="2" t="s">
        <v>1708</v>
      </c>
      <c r="H68" s="49">
        <v>27600</v>
      </c>
      <c r="I68" s="5" t="s">
        <v>175</v>
      </c>
      <c r="J68" s="5" t="s">
        <v>175</v>
      </c>
      <c r="K68" s="9" t="s">
        <v>175</v>
      </c>
      <c r="L68" s="9" t="s">
        <v>175</v>
      </c>
      <c r="M68" s="9" t="s">
        <v>175</v>
      </c>
      <c r="N68" s="9" t="s">
        <v>175</v>
      </c>
      <c r="O68" s="9" t="s">
        <v>175</v>
      </c>
      <c r="P68" s="9" t="s">
        <v>171</v>
      </c>
      <c r="Q68" s="10" t="s">
        <v>171</v>
      </c>
      <c r="R68" s="9">
        <v>0</v>
      </c>
      <c r="S68" s="26" t="s">
        <v>286</v>
      </c>
      <c r="T68" s="26" t="s">
        <v>171</v>
      </c>
      <c r="U68" s="9">
        <v>13.7</v>
      </c>
      <c r="V68" s="9">
        <v>-7.92</v>
      </c>
      <c r="W68" s="9">
        <v>29.3</v>
      </c>
      <c r="X68" s="9">
        <v>-7.2</v>
      </c>
      <c r="Y68" s="9">
        <v>59.4</v>
      </c>
      <c r="Z68" s="9">
        <v>-6.94</v>
      </c>
      <c r="AA68" s="9">
        <v>89.9</v>
      </c>
      <c r="AB68" s="9">
        <v>-6.42</v>
      </c>
      <c r="AC68" s="9">
        <v>108.2</v>
      </c>
      <c r="AD68" s="9">
        <v>-4.75</v>
      </c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40" t="s">
        <v>175</v>
      </c>
      <c r="AX68" s="40" t="s">
        <v>175</v>
      </c>
      <c r="AY68" s="5" t="s">
        <v>175</v>
      </c>
      <c r="AZ68" s="10" t="s">
        <v>178</v>
      </c>
      <c r="BA68" s="40" t="s">
        <v>1328</v>
      </c>
      <c r="BB68" s="2" t="s">
        <v>283</v>
      </c>
    </row>
    <row r="69" spans="1:54" ht="21">
      <c r="A69" s="1" t="s">
        <v>287</v>
      </c>
      <c r="B69" s="39" t="s">
        <v>288</v>
      </c>
      <c r="C69" s="8">
        <v>69.415</v>
      </c>
      <c r="D69" s="8">
        <v>135.84166666666667</v>
      </c>
      <c r="E69" s="1">
        <v>1</v>
      </c>
      <c r="F69" s="2" t="s">
        <v>181</v>
      </c>
      <c r="G69" s="2" t="s">
        <v>1708</v>
      </c>
      <c r="H69" s="4" t="s">
        <v>171</v>
      </c>
      <c r="I69" s="5" t="s">
        <v>175</v>
      </c>
      <c r="J69" s="5" t="s">
        <v>175</v>
      </c>
      <c r="K69" s="9" t="s">
        <v>175</v>
      </c>
      <c r="L69" s="9" t="s">
        <v>175</v>
      </c>
      <c r="M69" s="9" t="s">
        <v>175</v>
      </c>
      <c r="N69" s="9" t="s">
        <v>175</v>
      </c>
      <c r="O69" s="9" t="s">
        <v>175</v>
      </c>
      <c r="P69" s="9" t="s">
        <v>171</v>
      </c>
      <c r="Q69" s="10" t="s">
        <v>171</v>
      </c>
      <c r="R69" s="9">
        <v>0</v>
      </c>
      <c r="S69" s="26" t="s">
        <v>289</v>
      </c>
      <c r="T69" s="26" t="s">
        <v>171</v>
      </c>
      <c r="U69" s="9">
        <v>3.4</v>
      </c>
      <c r="V69" s="9">
        <v>-0.47</v>
      </c>
      <c r="W69" s="9">
        <v>23.2</v>
      </c>
      <c r="X69" s="9">
        <v>2.73</v>
      </c>
      <c r="Y69" s="9">
        <v>43</v>
      </c>
      <c r="Z69" s="9">
        <v>2.93</v>
      </c>
      <c r="AA69" s="9">
        <v>62.8</v>
      </c>
      <c r="AB69" s="9">
        <v>3.24</v>
      </c>
      <c r="AC69" s="9">
        <v>82.6</v>
      </c>
      <c r="AD69" s="9">
        <v>3.73</v>
      </c>
      <c r="AE69" s="9">
        <v>102.4</v>
      </c>
      <c r="AF69" s="9">
        <v>3.94</v>
      </c>
      <c r="AG69" s="9">
        <v>142</v>
      </c>
      <c r="AH69" s="9">
        <v>4.46</v>
      </c>
      <c r="AI69" s="9">
        <v>201.5</v>
      </c>
      <c r="AJ69" s="9">
        <v>5.28</v>
      </c>
      <c r="AK69" s="9">
        <v>300.5</v>
      </c>
      <c r="AL69" s="9">
        <v>6.61</v>
      </c>
      <c r="AM69" s="9">
        <v>399.6</v>
      </c>
      <c r="AN69" s="9">
        <v>8.32</v>
      </c>
      <c r="AO69" s="9">
        <v>498.7</v>
      </c>
      <c r="AP69" s="9">
        <v>10.52</v>
      </c>
      <c r="AQ69" s="9">
        <v>558.1</v>
      </c>
      <c r="AR69" s="9">
        <v>11.9</v>
      </c>
      <c r="AS69" s="9"/>
      <c r="AT69" s="9"/>
      <c r="AU69" s="9"/>
      <c r="AV69" s="9"/>
      <c r="AW69" s="40" t="s">
        <v>175</v>
      </c>
      <c r="AX69" s="40" t="s">
        <v>175</v>
      </c>
      <c r="AY69" s="5" t="s">
        <v>175</v>
      </c>
      <c r="AZ69" s="10" t="s">
        <v>178</v>
      </c>
      <c r="BA69" s="40" t="s">
        <v>1753</v>
      </c>
      <c r="BB69" s="2" t="s">
        <v>283</v>
      </c>
    </row>
    <row r="70" spans="1:54" ht="21">
      <c r="A70" s="1" t="s">
        <v>290</v>
      </c>
      <c r="B70" s="39" t="s">
        <v>291</v>
      </c>
      <c r="C70" s="8">
        <v>69.40333333333334</v>
      </c>
      <c r="D70" s="8">
        <v>134.96833333333333</v>
      </c>
      <c r="E70" s="1">
        <v>1</v>
      </c>
      <c r="F70" s="2" t="s">
        <v>181</v>
      </c>
      <c r="G70" s="2" t="s">
        <v>1708</v>
      </c>
      <c r="H70" s="4" t="s">
        <v>171</v>
      </c>
      <c r="I70" s="5" t="s">
        <v>175</v>
      </c>
      <c r="J70" s="5" t="s">
        <v>175</v>
      </c>
      <c r="K70" s="9" t="s">
        <v>175</v>
      </c>
      <c r="L70" s="9" t="s">
        <v>175</v>
      </c>
      <c r="M70" s="9" t="s">
        <v>175</v>
      </c>
      <c r="N70" s="9" t="s">
        <v>175</v>
      </c>
      <c r="O70" s="9" t="s">
        <v>175</v>
      </c>
      <c r="P70" s="9" t="s">
        <v>171</v>
      </c>
      <c r="Q70" s="10" t="s">
        <v>171</v>
      </c>
      <c r="R70" s="9">
        <v>0</v>
      </c>
      <c r="S70" s="26">
        <v>-6.2</v>
      </c>
      <c r="T70" s="26" t="s">
        <v>171</v>
      </c>
      <c r="U70" s="9">
        <v>50</v>
      </c>
      <c r="V70" s="9">
        <v>-3.93</v>
      </c>
      <c r="W70" s="9">
        <v>75</v>
      </c>
      <c r="X70" s="9">
        <v>-2.75</v>
      </c>
      <c r="Y70" s="9">
        <v>100</v>
      </c>
      <c r="Z70" s="9">
        <v>-1.54</v>
      </c>
      <c r="AA70" s="9">
        <v>150</v>
      </c>
      <c r="AB70" s="9">
        <v>-1.25</v>
      </c>
      <c r="AC70" s="9">
        <v>200</v>
      </c>
      <c r="AD70" s="9">
        <v>-1.37</v>
      </c>
      <c r="AE70" s="9">
        <v>300</v>
      </c>
      <c r="AF70" s="9">
        <v>-1.31</v>
      </c>
      <c r="AG70" s="9">
        <v>350</v>
      </c>
      <c r="AH70" s="9">
        <v>-1.18</v>
      </c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40" t="s">
        <v>175</v>
      </c>
      <c r="AX70" s="40" t="s">
        <v>175</v>
      </c>
      <c r="AY70" s="5" t="s">
        <v>175</v>
      </c>
      <c r="AZ70" s="10" t="s">
        <v>178</v>
      </c>
      <c r="BA70" s="40" t="s">
        <v>1753</v>
      </c>
      <c r="BB70" s="2" t="s">
        <v>182</v>
      </c>
    </row>
    <row r="71" spans="1:54" ht="21">
      <c r="A71" s="1" t="s">
        <v>292</v>
      </c>
      <c r="B71" s="39" t="s">
        <v>293</v>
      </c>
      <c r="C71" s="8">
        <v>69.39666666666666</v>
      </c>
      <c r="D71" s="8">
        <v>135.505</v>
      </c>
      <c r="E71" s="1">
        <v>1</v>
      </c>
      <c r="F71" s="2" t="s">
        <v>181</v>
      </c>
      <c r="G71" s="2" t="s">
        <v>1708</v>
      </c>
      <c r="H71" s="49">
        <v>28693</v>
      </c>
      <c r="I71" s="5" t="s">
        <v>175</v>
      </c>
      <c r="J71" s="5" t="s">
        <v>175</v>
      </c>
      <c r="K71" s="9" t="s">
        <v>175</v>
      </c>
      <c r="L71" s="9" t="s">
        <v>175</v>
      </c>
      <c r="M71" s="9" t="s">
        <v>175</v>
      </c>
      <c r="N71" s="9" t="s">
        <v>175</v>
      </c>
      <c r="O71" s="9" t="s">
        <v>175</v>
      </c>
      <c r="P71" s="9" t="s">
        <v>171</v>
      </c>
      <c r="Q71" s="10" t="s">
        <v>171</v>
      </c>
      <c r="R71" s="9">
        <v>0</v>
      </c>
      <c r="S71" s="26" t="s">
        <v>294</v>
      </c>
      <c r="T71" s="26" t="s">
        <v>171</v>
      </c>
      <c r="U71" s="9">
        <v>30.2</v>
      </c>
      <c r="V71" s="9">
        <v>-3.74</v>
      </c>
      <c r="W71" s="9">
        <v>61</v>
      </c>
      <c r="X71" s="9">
        <v>-3.08</v>
      </c>
      <c r="Y71" s="9">
        <v>91.7</v>
      </c>
      <c r="Z71" s="9">
        <v>-2.36</v>
      </c>
      <c r="AA71" s="9">
        <v>152.4</v>
      </c>
      <c r="AB71" s="9">
        <v>-2.19</v>
      </c>
      <c r="AC71" s="9">
        <v>213.4</v>
      </c>
      <c r="AD71" s="9">
        <v>-2.24</v>
      </c>
      <c r="AE71" s="9">
        <v>304.5</v>
      </c>
      <c r="AF71" s="9">
        <v>-2.32</v>
      </c>
      <c r="AG71" s="9">
        <v>396.2</v>
      </c>
      <c r="AH71" s="9">
        <v>-1.95</v>
      </c>
      <c r="AI71" s="9">
        <v>502.9</v>
      </c>
      <c r="AJ71" s="9">
        <v>0.06</v>
      </c>
      <c r="AK71" s="9">
        <v>609.6</v>
      </c>
      <c r="AL71" s="9">
        <v>2.75</v>
      </c>
      <c r="AM71" s="9">
        <v>762</v>
      </c>
      <c r="AN71" s="9">
        <v>7.22</v>
      </c>
      <c r="AO71" s="9"/>
      <c r="AP71" s="9"/>
      <c r="AQ71" s="9"/>
      <c r="AR71" s="9"/>
      <c r="AS71" s="9"/>
      <c r="AT71" s="9"/>
      <c r="AU71" s="9"/>
      <c r="AV71" s="9"/>
      <c r="AW71" s="40" t="s">
        <v>175</v>
      </c>
      <c r="AX71" s="40" t="s">
        <v>175</v>
      </c>
      <c r="AY71" s="5" t="s">
        <v>175</v>
      </c>
      <c r="AZ71" s="10" t="s">
        <v>178</v>
      </c>
      <c r="BA71" s="40" t="s">
        <v>1326</v>
      </c>
      <c r="BB71" s="2" t="s">
        <v>213</v>
      </c>
    </row>
    <row r="72" spans="1:54" ht="21">
      <c r="A72" s="1" t="s">
        <v>295</v>
      </c>
      <c r="B72" s="39" t="s">
        <v>296</v>
      </c>
      <c r="C72" s="8">
        <v>69.38833333333334</v>
      </c>
      <c r="D72" s="8">
        <v>134.96833333333333</v>
      </c>
      <c r="E72" s="1">
        <v>1</v>
      </c>
      <c r="F72" s="2" t="s">
        <v>181</v>
      </c>
      <c r="G72" s="2" t="s">
        <v>1708</v>
      </c>
      <c r="H72" s="4" t="s">
        <v>171</v>
      </c>
      <c r="I72" s="5" t="s">
        <v>175</v>
      </c>
      <c r="J72" s="5" t="s">
        <v>175</v>
      </c>
      <c r="K72" s="9" t="s">
        <v>175</v>
      </c>
      <c r="L72" s="9" t="s">
        <v>175</v>
      </c>
      <c r="M72" s="9" t="s">
        <v>175</v>
      </c>
      <c r="N72" s="9" t="s">
        <v>175</v>
      </c>
      <c r="O72" s="9" t="s">
        <v>175</v>
      </c>
      <c r="P72" s="9" t="s">
        <v>171</v>
      </c>
      <c r="Q72" s="10" t="s">
        <v>171</v>
      </c>
      <c r="R72" s="9">
        <v>0</v>
      </c>
      <c r="S72" s="26" t="s">
        <v>297</v>
      </c>
      <c r="T72" s="26" t="s">
        <v>171</v>
      </c>
      <c r="U72" s="9">
        <v>50</v>
      </c>
      <c r="V72" s="9">
        <v>-4.03</v>
      </c>
      <c r="W72" s="9">
        <v>75</v>
      </c>
      <c r="X72" s="9">
        <v>-1.99</v>
      </c>
      <c r="Y72" s="9">
        <v>100</v>
      </c>
      <c r="Z72" s="9">
        <v>-1.37</v>
      </c>
      <c r="AA72" s="9">
        <v>150</v>
      </c>
      <c r="AB72" s="9">
        <v>-0.49</v>
      </c>
      <c r="AC72" s="9">
        <v>200</v>
      </c>
      <c r="AD72" s="9">
        <v>-0.49</v>
      </c>
      <c r="AE72" s="9">
        <v>300</v>
      </c>
      <c r="AF72" s="9">
        <v>-0.71</v>
      </c>
      <c r="AG72" s="9">
        <v>400</v>
      </c>
      <c r="AH72" s="9">
        <v>-0.91</v>
      </c>
      <c r="AI72" s="9">
        <v>600</v>
      </c>
      <c r="AJ72" s="9">
        <v>1.53</v>
      </c>
      <c r="AK72" s="9">
        <v>700</v>
      </c>
      <c r="AL72" s="9">
        <v>1.94</v>
      </c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40" t="s">
        <v>175</v>
      </c>
      <c r="AX72" s="40" t="s">
        <v>175</v>
      </c>
      <c r="AY72" s="5" t="s">
        <v>175</v>
      </c>
      <c r="AZ72" s="10" t="s">
        <v>178</v>
      </c>
      <c r="BA72" s="40" t="s">
        <v>1753</v>
      </c>
      <c r="BB72" s="2" t="s">
        <v>182</v>
      </c>
    </row>
    <row r="73" spans="1:54" ht="21">
      <c r="A73" s="1" t="s">
        <v>298</v>
      </c>
      <c r="B73" s="39" t="s">
        <v>299</v>
      </c>
      <c r="C73" s="8">
        <v>69.38666666666667</v>
      </c>
      <c r="D73" s="8">
        <v>132.74333333333334</v>
      </c>
      <c r="E73" s="1">
        <v>18</v>
      </c>
      <c r="F73" s="2" t="s">
        <v>181</v>
      </c>
      <c r="G73" s="2" t="s">
        <v>1708</v>
      </c>
      <c r="H73" s="4" t="s">
        <v>171</v>
      </c>
      <c r="I73" s="5" t="s">
        <v>175</v>
      </c>
      <c r="J73" s="5" t="s">
        <v>175</v>
      </c>
      <c r="K73" s="9" t="s">
        <v>175</v>
      </c>
      <c r="L73" s="9" t="s">
        <v>175</v>
      </c>
      <c r="M73" s="9" t="s">
        <v>175</v>
      </c>
      <c r="N73" s="9" t="s">
        <v>175</v>
      </c>
      <c r="O73" s="9" t="s">
        <v>175</v>
      </c>
      <c r="P73" s="9" t="s">
        <v>171</v>
      </c>
      <c r="Q73" s="10" t="s">
        <v>171</v>
      </c>
      <c r="R73" s="9">
        <v>0</v>
      </c>
      <c r="S73" s="26" t="s">
        <v>300</v>
      </c>
      <c r="T73" s="26" t="s">
        <v>171</v>
      </c>
      <c r="U73" s="9">
        <v>50</v>
      </c>
      <c r="V73" s="9">
        <v>-9.8</v>
      </c>
      <c r="W73" s="9">
        <v>75</v>
      </c>
      <c r="X73" s="9">
        <v>-7.58</v>
      </c>
      <c r="Y73" s="9">
        <v>100</v>
      </c>
      <c r="Z73" s="9">
        <v>-7.59</v>
      </c>
      <c r="AA73" s="9">
        <v>150</v>
      </c>
      <c r="AB73" s="9">
        <v>-6.26</v>
      </c>
      <c r="AC73" s="9">
        <v>200</v>
      </c>
      <c r="AD73" s="9">
        <v>-4.79</v>
      </c>
      <c r="AE73" s="9">
        <v>300</v>
      </c>
      <c r="AF73" s="9">
        <v>-2.36</v>
      </c>
      <c r="AG73" s="9">
        <v>400</v>
      </c>
      <c r="AH73" s="9">
        <v>-6.2</v>
      </c>
      <c r="AI73" s="9">
        <v>475</v>
      </c>
      <c r="AJ73" s="9">
        <v>1.4</v>
      </c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40" t="s">
        <v>175</v>
      </c>
      <c r="AX73" s="40" t="s">
        <v>175</v>
      </c>
      <c r="AY73" s="5" t="s">
        <v>175</v>
      </c>
      <c r="AZ73" s="10" t="s">
        <v>178</v>
      </c>
      <c r="BA73" s="40" t="s">
        <v>1753</v>
      </c>
      <c r="BB73" s="2" t="s">
        <v>193</v>
      </c>
    </row>
    <row r="74" spans="1:54" ht="21">
      <c r="A74" s="1" t="s">
        <v>301</v>
      </c>
      <c r="B74" s="39" t="s">
        <v>302</v>
      </c>
      <c r="C74" s="8">
        <v>69.38</v>
      </c>
      <c r="D74" s="8">
        <v>134.93833333333333</v>
      </c>
      <c r="E74" s="1">
        <v>2</v>
      </c>
      <c r="F74" s="2" t="s">
        <v>181</v>
      </c>
      <c r="G74" s="2" t="s">
        <v>1708</v>
      </c>
      <c r="H74" s="4" t="s">
        <v>171</v>
      </c>
      <c r="I74" s="5" t="s">
        <v>175</v>
      </c>
      <c r="J74" s="5" t="s">
        <v>175</v>
      </c>
      <c r="K74" s="9" t="s">
        <v>175</v>
      </c>
      <c r="L74" s="9" t="s">
        <v>175</v>
      </c>
      <c r="M74" s="9" t="s">
        <v>175</v>
      </c>
      <c r="N74" s="9" t="s">
        <v>175</v>
      </c>
      <c r="O74" s="9" t="s">
        <v>175</v>
      </c>
      <c r="P74" s="9" t="s">
        <v>171</v>
      </c>
      <c r="Q74" s="10" t="s">
        <v>171</v>
      </c>
      <c r="R74" s="9">
        <v>0</v>
      </c>
      <c r="S74" s="26">
        <v>-5.6</v>
      </c>
      <c r="T74" s="26" t="s">
        <v>171</v>
      </c>
      <c r="U74" s="9">
        <v>25</v>
      </c>
      <c r="V74" s="9">
        <v>-4.73</v>
      </c>
      <c r="W74" s="9">
        <v>50</v>
      </c>
      <c r="X74" s="9">
        <v>-3.65</v>
      </c>
      <c r="Y74" s="9">
        <v>75</v>
      </c>
      <c r="Z74" s="9">
        <v>-2.55</v>
      </c>
      <c r="AA74" s="9">
        <v>100</v>
      </c>
      <c r="AB74" s="9">
        <v>-1.79</v>
      </c>
      <c r="AC74" s="9">
        <v>125</v>
      </c>
      <c r="AD74" s="9">
        <v>-1.23</v>
      </c>
      <c r="AE74" s="9">
        <v>150</v>
      </c>
      <c r="AF74" s="9">
        <v>-1.03</v>
      </c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40" t="s">
        <v>175</v>
      </c>
      <c r="AX74" s="40" t="s">
        <v>175</v>
      </c>
      <c r="AY74" s="5" t="s">
        <v>175</v>
      </c>
      <c r="AZ74" s="10" t="s">
        <v>178</v>
      </c>
      <c r="BA74" s="40" t="s">
        <v>1753</v>
      </c>
      <c r="BB74" s="2" t="s">
        <v>182</v>
      </c>
    </row>
    <row r="75" spans="1:54" ht="21">
      <c r="A75" s="1" t="s">
        <v>303</v>
      </c>
      <c r="B75" s="39" t="s">
        <v>304</v>
      </c>
      <c r="C75" s="8">
        <v>69.37166666666667</v>
      </c>
      <c r="D75" s="8">
        <v>134.94666666666666</v>
      </c>
      <c r="E75" s="1">
        <v>1</v>
      </c>
      <c r="F75" s="2" t="s">
        <v>181</v>
      </c>
      <c r="G75" s="2" t="s">
        <v>1708</v>
      </c>
      <c r="H75" s="4" t="s">
        <v>171</v>
      </c>
      <c r="I75" s="5" t="s">
        <v>175</v>
      </c>
      <c r="J75" s="5" t="s">
        <v>175</v>
      </c>
      <c r="K75" s="9" t="s">
        <v>175</v>
      </c>
      <c r="L75" s="9" t="s">
        <v>175</v>
      </c>
      <c r="M75" s="9" t="s">
        <v>175</v>
      </c>
      <c r="N75" s="9" t="s">
        <v>175</v>
      </c>
      <c r="O75" s="9" t="s">
        <v>175</v>
      </c>
      <c r="P75" s="9" t="s">
        <v>171</v>
      </c>
      <c r="Q75" s="10" t="s">
        <v>171</v>
      </c>
      <c r="R75" s="9">
        <v>0</v>
      </c>
      <c r="S75" s="26">
        <v>-1.7</v>
      </c>
      <c r="T75" s="26" t="s">
        <v>171</v>
      </c>
      <c r="U75" s="9">
        <v>25</v>
      </c>
      <c r="V75" s="9">
        <v>-5.84</v>
      </c>
      <c r="W75" s="9">
        <v>50</v>
      </c>
      <c r="X75" s="9">
        <v>-5.63</v>
      </c>
      <c r="Y75" s="9">
        <v>75</v>
      </c>
      <c r="Z75" s="9">
        <v>-4.9</v>
      </c>
      <c r="AA75" s="9">
        <v>100</v>
      </c>
      <c r="AB75" s="9">
        <v>-4.14</v>
      </c>
      <c r="AC75" s="9">
        <v>150</v>
      </c>
      <c r="AD75" s="9">
        <v>-3.29</v>
      </c>
      <c r="AE75" s="9">
        <v>200</v>
      </c>
      <c r="AF75" s="9">
        <v>-2.8</v>
      </c>
      <c r="AG75" s="9">
        <v>300</v>
      </c>
      <c r="AH75" s="9">
        <v>-2.02</v>
      </c>
      <c r="AI75" s="9">
        <v>400</v>
      </c>
      <c r="AJ75" s="9">
        <v>-1.66</v>
      </c>
      <c r="AK75" s="9">
        <v>475</v>
      </c>
      <c r="AL75" s="9">
        <v>-1.17</v>
      </c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40" t="s">
        <v>175</v>
      </c>
      <c r="AX75" s="40" t="s">
        <v>175</v>
      </c>
      <c r="AY75" s="5" t="s">
        <v>175</v>
      </c>
      <c r="AZ75" s="10" t="s">
        <v>178</v>
      </c>
      <c r="BA75" s="40" t="s">
        <v>1753</v>
      </c>
      <c r="BB75" s="2" t="s">
        <v>182</v>
      </c>
    </row>
    <row r="76" spans="1:54" ht="21">
      <c r="A76" s="1" t="s">
        <v>305</v>
      </c>
      <c r="B76" s="39" t="s">
        <v>306</v>
      </c>
      <c r="C76" s="8">
        <v>69.35</v>
      </c>
      <c r="D76" s="8">
        <v>134.94333333333333</v>
      </c>
      <c r="E76" s="1">
        <v>2</v>
      </c>
      <c r="F76" s="2" t="s">
        <v>181</v>
      </c>
      <c r="G76" s="2" t="s">
        <v>1708</v>
      </c>
      <c r="H76" s="4" t="s">
        <v>171</v>
      </c>
      <c r="I76" s="5" t="s">
        <v>175</v>
      </c>
      <c r="J76" s="5" t="s">
        <v>175</v>
      </c>
      <c r="K76" s="9" t="s">
        <v>175</v>
      </c>
      <c r="L76" s="9" t="s">
        <v>175</v>
      </c>
      <c r="M76" s="9" t="s">
        <v>175</v>
      </c>
      <c r="N76" s="9" t="s">
        <v>175</v>
      </c>
      <c r="O76" s="9" t="s">
        <v>175</v>
      </c>
      <c r="P76" s="9" t="s">
        <v>171</v>
      </c>
      <c r="Q76" s="10" t="s">
        <v>171</v>
      </c>
      <c r="R76" s="9">
        <v>0</v>
      </c>
      <c r="S76" s="26">
        <v>-1.9</v>
      </c>
      <c r="T76" s="26" t="s">
        <v>171</v>
      </c>
      <c r="U76" s="9">
        <v>25</v>
      </c>
      <c r="V76" s="9">
        <v>-1.97</v>
      </c>
      <c r="W76" s="9">
        <v>50</v>
      </c>
      <c r="X76" s="9">
        <v>-0.23</v>
      </c>
      <c r="Y76" s="9">
        <v>75</v>
      </c>
      <c r="Z76" s="9">
        <v>-0.88</v>
      </c>
      <c r="AA76" s="9">
        <v>100</v>
      </c>
      <c r="AB76" s="9">
        <v>-0.58</v>
      </c>
      <c r="AC76" s="9">
        <v>150</v>
      </c>
      <c r="AD76" s="9">
        <v>-0.66</v>
      </c>
      <c r="AE76" s="9">
        <v>200</v>
      </c>
      <c r="AF76" s="9">
        <v>-0.74</v>
      </c>
      <c r="AG76" s="9">
        <v>300</v>
      </c>
      <c r="AH76" s="9">
        <v>-0.99</v>
      </c>
      <c r="AI76" s="9">
        <v>400</v>
      </c>
      <c r="AJ76" s="9">
        <v>-1.33</v>
      </c>
      <c r="AK76" s="9">
        <v>500</v>
      </c>
      <c r="AL76" s="9">
        <v>-1.02</v>
      </c>
      <c r="AM76" s="9">
        <v>55</v>
      </c>
      <c r="AN76" s="9">
        <v>-0.48</v>
      </c>
      <c r="AO76" s="9"/>
      <c r="AP76" s="9"/>
      <c r="AQ76" s="9"/>
      <c r="AR76" s="9"/>
      <c r="AS76" s="9"/>
      <c r="AT76" s="9"/>
      <c r="AU76" s="9"/>
      <c r="AV76" s="9"/>
      <c r="AW76" s="40" t="s">
        <v>175</v>
      </c>
      <c r="AX76" s="40" t="s">
        <v>175</v>
      </c>
      <c r="AY76" s="5" t="s">
        <v>175</v>
      </c>
      <c r="AZ76" s="10" t="s">
        <v>178</v>
      </c>
      <c r="BA76" s="40" t="s">
        <v>1753</v>
      </c>
      <c r="BB76" s="2" t="s">
        <v>182</v>
      </c>
    </row>
    <row r="77" spans="1:54" ht="21">
      <c r="A77" s="1" t="s">
        <v>307</v>
      </c>
      <c r="B77" s="39" t="s">
        <v>308</v>
      </c>
      <c r="C77" s="8">
        <v>69.32333333333334</v>
      </c>
      <c r="D77" s="8">
        <v>135.335</v>
      </c>
      <c r="E77" s="1">
        <v>2</v>
      </c>
      <c r="F77" s="2" t="s">
        <v>181</v>
      </c>
      <c r="G77" s="2" t="s">
        <v>1708</v>
      </c>
      <c r="H77" s="4" t="s">
        <v>171</v>
      </c>
      <c r="I77" s="5" t="s">
        <v>175</v>
      </c>
      <c r="J77" s="5" t="s">
        <v>175</v>
      </c>
      <c r="K77" s="9" t="s">
        <v>175</v>
      </c>
      <c r="L77" s="9" t="s">
        <v>175</v>
      </c>
      <c r="M77" s="9" t="s">
        <v>175</v>
      </c>
      <c r="N77" s="9" t="s">
        <v>175</v>
      </c>
      <c r="O77" s="9" t="s">
        <v>175</v>
      </c>
      <c r="P77" s="9" t="s">
        <v>171</v>
      </c>
      <c r="Q77" s="10" t="s">
        <v>171</v>
      </c>
      <c r="R77" s="9">
        <v>0</v>
      </c>
      <c r="S77" s="26">
        <v>-3.6</v>
      </c>
      <c r="T77" s="26" t="s">
        <v>171</v>
      </c>
      <c r="U77" s="9">
        <v>25</v>
      </c>
      <c r="V77" s="9">
        <v>-2.79</v>
      </c>
      <c r="W77" s="9">
        <v>50</v>
      </c>
      <c r="X77" s="9">
        <v>-1.95</v>
      </c>
      <c r="Y77" s="9">
        <v>75</v>
      </c>
      <c r="Z77" s="9">
        <v>-1.31</v>
      </c>
      <c r="AA77" s="9">
        <v>100</v>
      </c>
      <c r="AB77" s="9">
        <v>-0.83</v>
      </c>
      <c r="AC77" s="9">
        <v>150</v>
      </c>
      <c r="AD77" s="9">
        <v>0.14</v>
      </c>
      <c r="AE77" s="9">
        <v>200</v>
      </c>
      <c r="AF77" s="9">
        <v>1.1</v>
      </c>
      <c r="AG77" s="9">
        <v>250</v>
      </c>
      <c r="AH77" s="9">
        <v>1.71</v>
      </c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40" t="s">
        <v>175</v>
      </c>
      <c r="AX77" s="40" t="s">
        <v>175</v>
      </c>
      <c r="AY77" s="5" t="s">
        <v>175</v>
      </c>
      <c r="AZ77" s="10" t="s">
        <v>178</v>
      </c>
      <c r="BA77" s="40" t="s">
        <v>1753</v>
      </c>
      <c r="BB77" s="2" t="s">
        <v>226</v>
      </c>
    </row>
    <row r="78" spans="1:54" ht="21">
      <c r="A78" s="1" t="s">
        <v>309</v>
      </c>
      <c r="B78" s="39" t="s">
        <v>310</v>
      </c>
      <c r="C78" s="8">
        <v>69.31333333333333</v>
      </c>
      <c r="D78" s="8">
        <v>135.32333333333332</v>
      </c>
      <c r="E78" s="1">
        <v>2</v>
      </c>
      <c r="F78" s="2" t="s">
        <v>181</v>
      </c>
      <c r="G78" s="2" t="s">
        <v>1708</v>
      </c>
      <c r="H78" s="49">
        <v>27634</v>
      </c>
      <c r="I78" s="5" t="s">
        <v>175</v>
      </c>
      <c r="J78" s="5" t="s">
        <v>175</v>
      </c>
      <c r="K78" s="9" t="s">
        <v>175</v>
      </c>
      <c r="L78" s="9" t="s">
        <v>175</v>
      </c>
      <c r="M78" s="9" t="s">
        <v>175</v>
      </c>
      <c r="N78" s="9" t="s">
        <v>175</v>
      </c>
      <c r="O78" s="9" t="s">
        <v>175</v>
      </c>
      <c r="P78" s="9" t="s">
        <v>171</v>
      </c>
      <c r="Q78" s="10" t="s">
        <v>171</v>
      </c>
      <c r="R78" s="9">
        <v>0</v>
      </c>
      <c r="S78" s="26" t="s">
        <v>311</v>
      </c>
      <c r="T78" s="26" t="s">
        <v>171</v>
      </c>
      <c r="U78" s="9">
        <v>30.5</v>
      </c>
      <c r="V78" s="9">
        <v>0.44</v>
      </c>
      <c r="W78" s="9">
        <v>61</v>
      </c>
      <c r="X78" s="9">
        <v>-1.03</v>
      </c>
      <c r="Y78" s="9">
        <v>91.1</v>
      </c>
      <c r="Z78" s="9">
        <v>0.73</v>
      </c>
      <c r="AA78" s="9">
        <v>121.9</v>
      </c>
      <c r="AB78" s="9">
        <v>2.99</v>
      </c>
      <c r="AC78" s="9">
        <v>152.4</v>
      </c>
      <c r="AD78" s="9">
        <v>3.21</v>
      </c>
      <c r="AE78" s="9">
        <v>218.4</v>
      </c>
      <c r="AF78" s="9">
        <v>4.06</v>
      </c>
      <c r="AG78" s="9">
        <v>304.5</v>
      </c>
      <c r="AH78" s="9">
        <v>6.01</v>
      </c>
      <c r="AI78" s="9">
        <v>396.2</v>
      </c>
      <c r="AJ78" s="9">
        <v>7.43</v>
      </c>
      <c r="AK78" s="9">
        <v>517.9</v>
      </c>
      <c r="AL78" s="9">
        <v>7.61</v>
      </c>
      <c r="AM78" s="9">
        <v>609.9</v>
      </c>
      <c r="AN78" s="9">
        <v>7.81</v>
      </c>
      <c r="AO78" s="9"/>
      <c r="AP78" s="9"/>
      <c r="AQ78" s="9"/>
      <c r="AR78" s="9"/>
      <c r="AS78" s="9"/>
      <c r="AT78" s="9"/>
      <c r="AU78" s="9"/>
      <c r="AV78" s="9"/>
      <c r="AW78" s="40" t="s">
        <v>175</v>
      </c>
      <c r="AX78" s="40" t="s">
        <v>175</v>
      </c>
      <c r="AY78" s="5" t="s">
        <v>175</v>
      </c>
      <c r="AZ78" s="10" t="s">
        <v>178</v>
      </c>
      <c r="BA78" s="40" t="s">
        <v>1329</v>
      </c>
      <c r="BB78" s="2" t="s">
        <v>283</v>
      </c>
    </row>
    <row r="79" spans="1:54" ht="21">
      <c r="A79" s="1" t="s">
        <v>312</v>
      </c>
      <c r="B79" s="39" t="s">
        <v>313</v>
      </c>
      <c r="C79" s="8">
        <v>69.30333333333333</v>
      </c>
      <c r="D79" s="8">
        <v>135.305</v>
      </c>
      <c r="E79" s="1">
        <v>2</v>
      </c>
      <c r="F79" s="2" t="s">
        <v>181</v>
      </c>
      <c r="G79" s="2" t="s">
        <v>1708</v>
      </c>
      <c r="H79" s="4" t="s">
        <v>171</v>
      </c>
      <c r="I79" s="5" t="s">
        <v>175</v>
      </c>
      <c r="J79" s="5" t="s">
        <v>175</v>
      </c>
      <c r="K79" s="9" t="s">
        <v>175</v>
      </c>
      <c r="L79" s="9" t="s">
        <v>175</v>
      </c>
      <c r="M79" s="9" t="s">
        <v>175</v>
      </c>
      <c r="N79" s="9" t="s">
        <v>175</v>
      </c>
      <c r="O79" s="9" t="s">
        <v>175</v>
      </c>
      <c r="P79" s="9" t="s">
        <v>171</v>
      </c>
      <c r="Q79" s="10" t="s">
        <v>171</v>
      </c>
      <c r="R79" s="9">
        <v>0</v>
      </c>
      <c r="S79" s="26" t="s">
        <v>314</v>
      </c>
      <c r="T79" s="26" t="s">
        <v>171</v>
      </c>
      <c r="U79" s="9">
        <v>25</v>
      </c>
      <c r="V79" s="9">
        <v>-4.06</v>
      </c>
      <c r="W79" s="9">
        <v>50</v>
      </c>
      <c r="X79" s="9">
        <v>-2.58</v>
      </c>
      <c r="Y79" s="9">
        <v>75</v>
      </c>
      <c r="Z79" s="9">
        <v>-1.59</v>
      </c>
      <c r="AA79" s="9">
        <v>100</v>
      </c>
      <c r="AB79" s="9">
        <v>-0.86</v>
      </c>
      <c r="AC79" s="9">
        <v>150</v>
      </c>
      <c r="AD79" s="9">
        <v>-0.29</v>
      </c>
      <c r="AE79" s="9">
        <v>200</v>
      </c>
      <c r="AF79" s="9">
        <v>0.46</v>
      </c>
      <c r="AG79" s="9">
        <v>300</v>
      </c>
      <c r="AH79" s="9">
        <v>2.53</v>
      </c>
      <c r="AI79" s="9">
        <v>375</v>
      </c>
      <c r="AJ79" s="9">
        <v>4.24</v>
      </c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40" t="s">
        <v>175</v>
      </c>
      <c r="AX79" s="40" t="s">
        <v>175</v>
      </c>
      <c r="AY79" s="5" t="s">
        <v>175</v>
      </c>
      <c r="AZ79" s="10" t="s">
        <v>178</v>
      </c>
      <c r="BA79" s="40" t="s">
        <v>1753</v>
      </c>
      <c r="BB79" s="2" t="s">
        <v>213</v>
      </c>
    </row>
    <row r="80" spans="1:54" ht="21">
      <c r="A80" s="1" t="s">
        <v>315</v>
      </c>
      <c r="B80" s="39" t="s">
        <v>316</v>
      </c>
      <c r="C80" s="8">
        <v>69.29166666666667</v>
      </c>
      <c r="D80" s="8">
        <v>135.24833333333333</v>
      </c>
      <c r="E80" s="1">
        <v>2</v>
      </c>
      <c r="F80" s="2" t="s">
        <v>181</v>
      </c>
      <c r="G80" s="2" t="s">
        <v>1708</v>
      </c>
      <c r="H80" s="4" t="s">
        <v>171</v>
      </c>
      <c r="I80" s="5" t="s">
        <v>175</v>
      </c>
      <c r="J80" s="5" t="s">
        <v>175</v>
      </c>
      <c r="K80" s="9" t="s">
        <v>175</v>
      </c>
      <c r="L80" s="9" t="s">
        <v>175</v>
      </c>
      <c r="M80" s="9" t="s">
        <v>175</v>
      </c>
      <c r="N80" s="9" t="s">
        <v>175</v>
      </c>
      <c r="O80" s="9" t="s">
        <v>175</v>
      </c>
      <c r="P80" s="9" t="s">
        <v>171</v>
      </c>
      <c r="Q80" s="10" t="s">
        <v>171</v>
      </c>
      <c r="R80" s="9">
        <v>0</v>
      </c>
      <c r="S80" s="26">
        <v>-4</v>
      </c>
      <c r="T80" s="26" t="s">
        <v>171</v>
      </c>
      <c r="U80" s="9">
        <v>25</v>
      </c>
      <c r="V80" s="9">
        <v>-3.36</v>
      </c>
      <c r="W80" s="9">
        <v>50</v>
      </c>
      <c r="X80" s="9">
        <v>-2.12</v>
      </c>
      <c r="Y80" s="9">
        <v>75</v>
      </c>
      <c r="Z80" s="9">
        <v>-1.03</v>
      </c>
      <c r="AA80" s="9">
        <v>100</v>
      </c>
      <c r="AB80" s="9">
        <v>-0.63</v>
      </c>
      <c r="AC80" s="9">
        <v>150</v>
      </c>
      <c r="AD80" s="9">
        <v>-1</v>
      </c>
      <c r="AE80" s="9">
        <v>200</v>
      </c>
      <c r="AF80" s="9">
        <v>-0.82</v>
      </c>
      <c r="AG80" s="9">
        <v>300</v>
      </c>
      <c r="AH80" s="9">
        <v>0.58</v>
      </c>
      <c r="AI80" s="9">
        <v>400</v>
      </c>
      <c r="AJ80" s="9">
        <v>2.55</v>
      </c>
      <c r="AK80" s="9">
        <v>600</v>
      </c>
      <c r="AL80" s="9">
        <v>5.98</v>
      </c>
      <c r="AM80" s="9">
        <v>750</v>
      </c>
      <c r="AN80" s="9">
        <v>8.86</v>
      </c>
      <c r="AO80" s="9"/>
      <c r="AP80" s="9"/>
      <c r="AQ80" s="9"/>
      <c r="AR80" s="9"/>
      <c r="AS80" s="9"/>
      <c r="AT80" s="9"/>
      <c r="AU80" s="9"/>
      <c r="AV80" s="9"/>
      <c r="AW80" s="40" t="s">
        <v>175</v>
      </c>
      <c r="AX80" s="40" t="s">
        <v>175</v>
      </c>
      <c r="AY80" s="5" t="s">
        <v>175</v>
      </c>
      <c r="AZ80" s="10" t="s">
        <v>178</v>
      </c>
      <c r="BA80" s="40" t="s">
        <v>1753</v>
      </c>
      <c r="BB80" s="2" t="s">
        <v>226</v>
      </c>
    </row>
    <row r="81" spans="1:54" ht="21">
      <c r="A81" s="1" t="s">
        <v>317</v>
      </c>
      <c r="B81" s="39" t="s">
        <v>318</v>
      </c>
      <c r="C81" s="8">
        <v>69.28666666666666</v>
      </c>
      <c r="D81" s="8">
        <v>134.59166666666667</v>
      </c>
      <c r="E81" s="1">
        <v>40</v>
      </c>
      <c r="F81" s="2" t="s">
        <v>181</v>
      </c>
      <c r="G81" s="2" t="s">
        <v>1708</v>
      </c>
      <c r="H81" s="4" t="s">
        <v>171</v>
      </c>
      <c r="I81" s="5" t="s">
        <v>175</v>
      </c>
      <c r="J81" s="5" t="s">
        <v>175</v>
      </c>
      <c r="K81" s="9" t="s">
        <v>175</v>
      </c>
      <c r="L81" s="9" t="s">
        <v>175</v>
      </c>
      <c r="M81" s="9" t="s">
        <v>175</v>
      </c>
      <c r="N81" s="9" t="s">
        <v>175</v>
      </c>
      <c r="O81" s="9" t="s">
        <v>175</v>
      </c>
      <c r="P81" s="9" t="s">
        <v>171</v>
      </c>
      <c r="Q81" s="10" t="s">
        <v>171</v>
      </c>
      <c r="R81" s="9">
        <v>0</v>
      </c>
      <c r="S81" s="26">
        <v>-8.8</v>
      </c>
      <c r="T81" s="26">
        <v>-8.3</v>
      </c>
      <c r="U81" s="9">
        <v>50</v>
      </c>
      <c r="V81" s="9">
        <v>-6.95</v>
      </c>
      <c r="W81" s="9">
        <v>75</v>
      </c>
      <c r="X81" s="9">
        <v>-7.56</v>
      </c>
      <c r="Y81" s="9">
        <v>100</v>
      </c>
      <c r="Z81" s="9">
        <v>-7.06</v>
      </c>
      <c r="AA81" s="9">
        <v>150</v>
      </c>
      <c r="AB81" s="9">
        <v>-6.77</v>
      </c>
      <c r="AC81" s="9">
        <v>200</v>
      </c>
      <c r="AD81" s="9">
        <v>-5.64</v>
      </c>
      <c r="AE81" s="9">
        <v>300</v>
      </c>
      <c r="AF81" s="9">
        <v>-4.64</v>
      </c>
      <c r="AG81" s="9">
        <v>400</v>
      </c>
      <c r="AH81" s="9">
        <v>-3.1</v>
      </c>
      <c r="AI81" s="9">
        <v>500</v>
      </c>
      <c r="AJ81" s="9">
        <v>-1.9</v>
      </c>
      <c r="AK81" s="9">
        <v>600</v>
      </c>
      <c r="AL81" s="9">
        <v>-0.9</v>
      </c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40" t="s">
        <v>175</v>
      </c>
      <c r="AX81" s="40" t="s">
        <v>175</v>
      </c>
      <c r="AY81" s="5" t="s">
        <v>175</v>
      </c>
      <c r="AZ81" s="10" t="s">
        <v>178</v>
      </c>
      <c r="BA81" s="40" t="s">
        <v>1753</v>
      </c>
      <c r="BB81" s="2" t="s">
        <v>226</v>
      </c>
    </row>
    <row r="82" spans="1:54" ht="21">
      <c r="A82" s="1" t="s">
        <v>319</v>
      </c>
      <c r="B82" s="39" t="s">
        <v>320</v>
      </c>
      <c r="C82" s="8">
        <v>69.21333333333334</v>
      </c>
      <c r="D82" s="8">
        <v>134.71166666666667</v>
      </c>
      <c r="E82" s="1">
        <v>36</v>
      </c>
      <c r="F82" s="2" t="s">
        <v>181</v>
      </c>
      <c r="G82" s="2" t="s">
        <v>1708</v>
      </c>
      <c r="H82" s="4" t="s">
        <v>171</v>
      </c>
      <c r="I82" s="5" t="s">
        <v>175</v>
      </c>
      <c r="J82" s="5" t="s">
        <v>175</v>
      </c>
      <c r="K82" s="9" t="s">
        <v>175</v>
      </c>
      <c r="L82" s="9" t="s">
        <v>175</v>
      </c>
      <c r="M82" s="9" t="s">
        <v>175</v>
      </c>
      <c r="N82" s="9" t="s">
        <v>175</v>
      </c>
      <c r="O82" s="9" t="s">
        <v>175</v>
      </c>
      <c r="P82" s="9" t="s">
        <v>171</v>
      </c>
      <c r="Q82" s="10" t="s">
        <v>171</v>
      </c>
      <c r="R82" s="9">
        <v>0</v>
      </c>
      <c r="S82" s="26">
        <v>-8</v>
      </c>
      <c r="T82" s="26" t="s">
        <v>171</v>
      </c>
      <c r="U82" s="9">
        <v>25</v>
      </c>
      <c r="V82" s="9">
        <v>-7.36</v>
      </c>
      <c r="W82" s="9">
        <v>50</v>
      </c>
      <c r="X82" s="9">
        <v>-6.99</v>
      </c>
      <c r="Y82" s="9">
        <v>75</v>
      </c>
      <c r="Z82" s="9">
        <v>-6.48</v>
      </c>
      <c r="AA82" s="9">
        <v>100</v>
      </c>
      <c r="AB82" s="9">
        <v>-5.94</v>
      </c>
      <c r="AC82" s="9">
        <v>150</v>
      </c>
      <c r="AD82" s="9">
        <v>-4.85</v>
      </c>
      <c r="AE82" s="9">
        <v>200</v>
      </c>
      <c r="AF82" s="9">
        <v>-4.1</v>
      </c>
      <c r="AG82" s="9">
        <v>300</v>
      </c>
      <c r="AH82" s="9">
        <v>-2.63</v>
      </c>
      <c r="AI82" s="9">
        <v>400</v>
      </c>
      <c r="AJ82" s="9">
        <v>-0.85</v>
      </c>
      <c r="AK82" s="9">
        <v>575</v>
      </c>
      <c r="AL82" s="9">
        <v>3.62</v>
      </c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40" t="s">
        <v>175</v>
      </c>
      <c r="AX82" s="40" t="s">
        <v>175</v>
      </c>
      <c r="AY82" s="5" t="s">
        <v>175</v>
      </c>
      <c r="AZ82" s="10" t="s">
        <v>178</v>
      </c>
      <c r="BA82" s="40" t="s">
        <v>1753</v>
      </c>
      <c r="BB82" s="2" t="s">
        <v>226</v>
      </c>
    </row>
    <row r="83" spans="1:54" ht="21">
      <c r="A83" s="1" t="s">
        <v>321</v>
      </c>
      <c r="B83" s="39" t="s">
        <v>322</v>
      </c>
      <c r="C83" s="8">
        <v>69.21</v>
      </c>
      <c r="D83" s="8">
        <v>135.85333333333332</v>
      </c>
      <c r="E83" s="1">
        <v>1</v>
      </c>
      <c r="F83" s="2" t="s">
        <v>181</v>
      </c>
      <c r="G83" s="2" t="s">
        <v>1708</v>
      </c>
      <c r="H83" s="4" t="s">
        <v>171</v>
      </c>
      <c r="I83" s="5" t="s">
        <v>175</v>
      </c>
      <c r="J83" s="5" t="s">
        <v>175</v>
      </c>
      <c r="K83" s="9" t="s">
        <v>175</v>
      </c>
      <c r="L83" s="9" t="s">
        <v>175</v>
      </c>
      <c r="M83" s="9" t="s">
        <v>175</v>
      </c>
      <c r="N83" s="9" t="s">
        <v>175</v>
      </c>
      <c r="O83" s="9" t="s">
        <v>175</v>
      </c>
      <c r="P83" s="9" t="s">
        <v>171</v>
      </c>
      <c r="Q83" s="10" t="s">
        <v>171</v>
      </c>
      <c r="R83" s="9">
        <v>0</v>
      </c>
      <c r="S83" s="26" t="s">
        <v>323</v>
      </c>
      <c r="T83" s="26" t="s">
        <v>171</v>
      </c>
      <c r="U83" s="9">
        <v>25</v>
      </c>
      <c r="V83" s="9">
        <v>-3.28</v>
      </c>
      <c r="W83" s="9">
        <v>50</v>
      </c>
      <c r="X83" s="9">
        <v>-1.45</v>
      </c>
      <c r="Y83" s="9">
        <v>75</v>
      </c>
      <c r="Z83" s="9">
        <v>0.07</v>
      </c>
      <c r="AA83" s="9">
        <v>100</v>
      </c>
      <c r="AB83" s="9">
        <v>1.59</v>
      </c>
      <c r="AC83" s="9">
        <v>150</v>
      </c>
      <c r="AD83" s="9">
        <v>4.58</v>
      </c>
      <c r="AE83" s="9">
        <v>200</v>
      </c>
      <c r="AF83" s="9">
        <v>6.97</v>
      </c>
      <c r="AG83" s="9">
        <v>300</v>
      </c>
      <c r="AH83" s="9">
        <v>9.92</v>
      </c>
      <c r="AI83" s="9">
        <v>400</v>
      </c>
      <c r="AJ83" s="9">
        <v>12</v>
      </c>
      <c r="AK83" s="9">
        <v>425</v>
      </c>
      <c r="AL83" s="9">
        <v>12.39</v>
      </c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40" t="s">
        <v>175</v>
      </c>
      <c r="AX83" s="40" t="s">
        <v>175</v>
      </c>
      <c r="AY83" s="5" t="s">
        <v>175</v>
      </c>
      <c r="AZ83" s="10" t="s">
        <v>178</v>
      </c>
      <c r="BA83" s="40" t="s">
        <v>1753</v>
      </c>
      <c r="BB83" s="2" t="s">
        <v>213</v>
      </c>
    </row>
    <row r="84" spans="1:54" ht="21">
      <c r="A84" s="1" t="s">
        <v>324</v>
      </c>
      <c r="B84" s="39" t="s">
        <v>325</v>
      </c>
      <c r="C84" s="8">
        <v>69.195</v>
      </c>
      <c r="D84" s="8">
        <v>135.34166666666667</v>
      </c>
      <c r="E84" s="1">
        <v>5</v>
      </c>
      <c r="F84" s="2" t="s">
        <v>181</v>
      </c>
      <c r="G84" s="2" t="s">
        <v>1708</v>
      </c>
      <c r="H84" s="4" t="s">
        <v>171</v>
      </c>
      <c r="I84" s="5" t="s">
        <v>175</v>
      </c>
      <c r="J84" s="5" t="s">
        <v>175</v>
      </c>
      <c r="K84" s="9" t="s">
        <v>175</v>
      </c>
      <c r="L84" s="9" t="s">
        <v>175</v>
      </c>
      <c r="M84" s="9" t="s">
        <v>175</v>
      </c>
      <c r="N84" s="9" t="s">
        <v>175</v>
      </c>
      <c r="O84" s="9" t="s">
        <v>175</v>
      </c>
      <c r="P84" s="9" t="s">
        <v>171</v>
      </c>
      <c r="Q84" s="10" t="s">
        <v>171</v>
      </c>
      <c r="R84" s="9">
        <v>0</v>
      </c>
      <c r="S84" s="26" t="s">
        <v>171</v>
      </c>
      <c r="T84" s="26">
        <v>-4.1</v>
      </c>
      <c r="U84" s="9">
        <v>25</v>
      </c>
      <c r="V84" s="9">
        <v>-2.44</v>
      </c>
      <c r="W84" s="9">
        <v>50</v>
      </c>
      <c r="X84" s="9">
        <v>-1.34</v>
      </c>
      <c r="Y84" s="9">
        <v>75</v>
      </c>
      <c r="Z84" s="9">
        <v>-0.52</v>
      </c>
      <c r="AA84" s="9">
        <v>100</v>
      </c>
      <c r="AB84" s="9">
        <v>0.68</v>
      </c>
      <c r="AC84" s="9">
        <v>150</v>
      </c>
      <c r="AD84" s="9">
        <v>2.87</v>
      </c>
      <c r="AE84" s="9">
        <v>200</v>
      </c>
      <c r="AF84" s="9">
        <v>5.14</v>
      </c>
      <c r="AG84" s="9">
        <v>300</v>
      </c>
      <c r="AH84" s="9">
        <v>8.4</v>
      </c>
      <c r="AI84" s="9">
        <v>400</v>
      </c>
      <c r="AJ84" s="9">
        <v>10.87</v>
      </c>
      <c r="AK84" s="9">
        <v>600</v>
      </c>
      <c r="AL84" s="9">
        <v>15.56</v>
      </c>
      <c r="AM84" s="9">
        <v>725</v>
      </c>
      <c r="AN84" s="9">
        <v>18.48</v>
      </c>
      <c r="AO84" s="9"/>
      <c r="AP84" s="9"/>
      <c r="AQ84" s="9"/>
      <c r="AR84" s="9"/>
      <c r="AS84" s="9"/>
      <c r="AT84" s="9"/>
      <c r="AU84" s="9"/>
      <c r="AV84" s="9"/>
      <c r="AW84" s="40" t="s">
        <v>175</v>
      </c>
      <c r="AX84" s="40" t="s">
        <v>175</v>
      </c>
      <c r="AY84" s="5" t="s">
        <v>175</v>
      </c>
      <c r="AZ84" s="10" t="s">
        <v>178</v>
      </c>
      <c r="BA84" s="40" t="s">
        <v>1753</v>
      </c>
      <c r="BB84" s="2" t="s">
        <v>226</v>
      </c>
    </row>
    <row r="85" spans="1:54" ht="21">
      <c r="A85" s="1" t="s">
        <v>326</v>
      </c>
      <c r="B85" s="39" t="s">
        <v>327</v>
      </c>
      <c r="C85" s="8">
        <v>69.18</v>
      </c>
      <c r="D85" s="8">
        <v>133.58333333333334</v>
      </c>
      <c r="E85" s="1">
        <v>23</v>
      </c>
      <c r="F85" s="2" t="s">
        <v>181</v>
      </c>
      <c r="G85" s="2" t="s">
        <v>1708</v>
      </c>
      <c r="H85" s="4" t="s">
        <v>171</v>
      </c>
      <c r="I85" s="5" t="s">
        <v>175</v>
      </c>
      <c r="J85" s="5" t="s">
        <v>175</v>
      </c>
      <c r="K85" s="9" t="s">
        <v>175</v>
      </c>
      <c r="L85" s="9" t="s">
        <v>175</v>
      </c>
      <c r="M85" s="9" t="s">
        <v>175</v>
      </c>
      <c r="N85" s="9" t="s">
        <v>175</v>
      </c>
      <c r="O85" s="9" t="s">
        <v>175</v>
      </c>
      <c r="P85" s="9" t="s">
        <v>171</v>
      </c>
      <c r="Q85" s="10" t="s">
        <v>171</v>
      </c>
      <c r="R85" s="9">
        <v>0</v>
      </c>
      <c r="S85" s="26" t="s">
        <v>328</v>
      </c>
      <c r="T85" s="26" t="s">
        <v>171</v>
      </c>
      <c r="U85" s="9">
        <v>25</v>
      </c>
      <c r="V85" s="9">
        <v>-4.4</v>
      </c>
      <c r="W85" s="9">
        <v>50</v>
      </c>
      <c r="X85" s="9">
        <v>-5.2</v>
      </c>
      <c r="Y85" s="9">
        <v>75</v>
      </c>
      <c r="Z85" s="9">
        <v>-5.15</v>
      </c>
      <c r="AA85" s="9">
        <v>100</v>
      </c>
      <c r="AB85" s="9">
        <v>-4.41</v>
      </c>
      <c r="AC85" s="9">
        <v>150</v>
      </c>
      <c r="AD85" s="9">
        <v>-3.24</v>
      </c>
      <c r="AE85" s="9">
        <v>200</v>
      </c>
      <c r="AF85" s="9">
        <v>-2.42</v>
      </c>
      <c r="AG85" s="9">
        <v>300</v>
      </c>
      <c r="AH85" s="9">
        <v>-1.99</v>
      </c>
      <c r="AI85" s="9">
        <v>400</v>
      </c>
      <c r="AJ85" s="9">
        <v>-1.33</v>
      </c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40" t="s">
        <v>175</v>
      </c>
      <c r="AX85" s="40" t="s">
        <v>175</v>
      </c>
      <c r="AY85" s="5" t="s">
        <v>175</v>
      </c>
      <c r="AZ85" s="10" t="s">
        <v>178</v>
      </c>
      <c r="BA85" s="40" t="s">
        <v>1753</v>
      </c>
      <c r="BB85" s="2" t="s">
        <v>193</v>
      </c>
    </row>
    <row r="86" spans="1:54" ht="21">
      <c r="A86" s="1" t="s">
        <v>329</v>
      </c>
      <c r="B86" s="39" t="s">
        <v>330</v>
      </c>
      <c r="C86" s="8">
        <v>69.10166666666667</v>
      </c>
      <c r="D86" s="8">
        <v>134.615</v>
      </c>
      <c r="E86" s="1">
        <v>29</v>
      </c>
      <c r="F86" s="2" t="s">
        <v>181</v>
      </c>
      <c r="G86" s="2" t="s">
        <v>1708</v>
      </c>
      <c r="H86" s="4" t="s">
        <v>171</v>
      </c>
      <c r="I86" s="5" t="s">
        <v>175</v>
      </c>
      <c r="J86" s="5" t="s">
        <v>175</v>
      </c>
      <c r="K86" s="9" t="s">
        <v>175</v>
      </c>
      <c r="L86" s="9" t="s">
        <v>175</v>
      </c>
      <c r="M86" s="9" t="s">
        <v>175</v>
      </c>
      <c r="N86" s="9" t="s">
        <v>175</v>
      </c>
      <c r="O86" s="9" t="s">
        <v>175</v>
      </c>
      <c r="P86" s="9" t="s">
        <v>171</v>
      </c>
      <c r="Q86" s="10" t="s">
        <v>171</v>
      </c>
      <c r="R86" s="9">
        <v>0</v>
      </c>
      <c r="S86" s="26" t="s">
        <v>331</v>
      </c>
      <c r="T86" s="26" t="s">
        <v>171</v>
      </c>
      <c r="U86" s="9">
        <v>18.3</v>
      </c>
      <c r="V86" s="9">
        <v>-7.29</v>
      </c>
      <c r="W86" s="9">
        <v>48.8</v>
      </c>
      <c r="X86" s="9">
        <v>-6.06</v>
      </c>
      <c r="Y86" s="9">
        <v>79.2</v>
      </c>
      <c r="Z86" s="9">
        <v>-5.56</v>
      </c>
      <c r="AA86" s="9">
        <v>109.7</v>
      </c>
      <c r="AB86" s="9">
        <v>-4.73</v>
      </c>
      <c r="AC86" s="9">
        <v>140.2</v>
      </c>
      <c r="AD86" s="9">
        <v>-4.23</v>
      </c>
      <c r="AE86" s="9">
        <v>201.2</v>
      </c>
      <c r="AF86" s="9">
        <v>-3.24</v>
      </c>
      <c r="AG86" s="9">
        <v>292.6</v>
      </c>
      <c r="AH86" s="9">
        <v>-1.15</v>
      </c>
      <c r="AI86" s="9">
        <v>414.5</v>
      </c>
      <c r="AJ86" s="9">
        <v>1.13</v>
      </c>
      <c r="AK86" s="9">
        <v>506</v>
      </c>
      <c r="AL86" s="9">
        <v>3.38</v>
      </c>
      <c r="AM86" s="9">
        <v>597.4</v>
      </c>
      <c r="AN86" s="9">
        <v>5.87</v>
      </c>
      <c r="AO86" s="9"/>
      <c r="AP86" s="9"/>
      <c r="AQ86" s="9"/>
      <c r="AR86" s="9"/>
      <c r="AS86" s="9"/>
      <c r="AT86" s="9"/>
      <c r="AU86" s="9"/>
      <c r="AV86" s="9"/>
      <c r="AW86" s="40" t="s">
        <v>175</v>
      </c>
      <c r="AX86" s="40" t="s">
        <v>332</v>
      </c>
      <c r="AY86" s="5" t="s">
        <v>175</v>
      </c>
      <c r="AZ86" s="10" t="s">
        <v>178</v>
      </c>
      <c r="BA86" s="40" t="s">
        <v>1753</v>
      </c>
      <c r="BB86" s="2" t="s">
        <v>213</v>
      </c>
    </row>
    <row r="87" spans="1:54" ht="21">
      <c r="A87" s="1" t="s">
        <v>333</v>
      </c>
      <c r="B87" s="39" t="s">
        <v>334</v>
      </c>
      <c r="C87" s="8">
        <v>69.09166666666667</v>
      </c>
      <c r="D87" s="8">
        <v>135.105</v>
      </c>
      <c r="E87" s="1">
        <v>12</v>
      </c>
      <c r="F87" s="2" t="s">
        <v>181</v>
      </c>
      <c r="G87" s="2" t="s">
        <v>1708</v>
      </c>
      <c r="H87" s="49">
        <v>26835</v>
      </c>
      <c r="I87" s="5" t="s">
        <v>175</v>
      </c>
      <c r="J87" s="5" t="s">
        <v>175</v>
      </c>
      <c r="K87" s="9" t="s">
        <v>175</v>
      </c>
      <c r="L87" s="9" t="s">
        <v>175</v>
      </c>
      <c r="M87" s="9" t="s">
        <v>175</v>
      </c>
      <c r="N87" s="9" t="s">
        <v>175</v>
      </c>
      <c r="O87" s="9" t="s">
        <v>175</v>
      </c>
      <c r="P87" s="9" t="s">
        <v>171</v>
      </c>
      <c r="Q87" s="10" t="s">
        <v>171</v>
      </c>
      <c r="R87" s="9">
        <v>0</v>
      </c>
      <c r="S87" s="26" t="s">
        <v>335</v>
      </c>
      <c r="T87" s="26" t="s">
        <v>171</v>
      </c>
      <c r="U87" s="9">
        <v>14.9</v>
      </c>
      <c r="V87" s="9">
        <v>0.48</v>
      </c>
      <c r="W87" s="9">
        <v>30.1</v>
      </c>
      <c r="X87" s="9">
        <v>-0.09</v>
      </c>
      <c r="Y87" s="9">
        <v>44.7</v>
      </c>
      <c r="Z87" s="9">
        <v>-0.24</v>
      </c>
      <c r="AA87" s="9">
        <v>59.6</v>
      </c>
      <c r="AB87" s="9">
        <v>-0.2</v>
      </c>
      <c r="AC87" s="9">
        <v>74.6</v>
      </c>
      <c r="AD87" s="9">
        <v>0.76</v>
      </c>
      <c r="AE87" s="9">
        <v>89.8</v>
      </c>
      <c r="AF87" s="9">
        <v>2.26</v>
      </c>
      <c r="AG87" s="9">
        <v>104.4</v>
      </c>
      <c r="AH87" s="9">
        <v>2.94</v>
      </c>
      <c r="AI87" s="9">
        <v>149.4</v>
      </c>
      <c r="AJ87" s="9">
        <v>4.33</v>
      </c>
      <c r="AK87" s="9">
        <v>198.9</v>
      </c>
      <c r="AL87" s="9">
        <v>5.83</v>
      </c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40" t="s">
        <v>175</v>
      </c>
      <c r="AX87" s="40" t="s">
        <v>175</v>
      </c>
      <c r="AY87" s="5" t="s">
        <v>175</v>
      </c>
      <c r="AZ87" s="10" t="s">
        <v>178</v>
      </c>
      <c r="BA87" s="40" t="s">
        <v>1330</v>
      </c>
      <c r="BB87" s="2" t="s">
        <v>187</v>
      </c>
    </row>
    <row r="88" spans="1:54" ht="21">
      <c r="A88" s="1" t="s">
        <v>336</v>
      </c>
      <c r="B88" s="39" t="s">
        <v>337</v>
      </c>
      <c r="C88" s="8">
        <v>69.08833333333334</v>
      </c>
      <c r="D88" s="8">
        <v>134.65</v>
      </c>
      <c r="E88" s="1">
        <v>10</v>
      </c>
      <c r="F88" s="2" t="s">
        <v>181</v>
      </c>
      <c r="G88" s="2" t="s">
        <v>1708</v>
      </c>
      <c r="H88" s="4" t="s">
        <v>171</v>
      </c>
      <c r="I88" s="5" t="s">
        <v>175</v>
      </c>
      <c r="J88" s="5" t="s">
        <v>175</v>
      </c>
      <c r="K88" s="9" t="s">
        <v>175</v>
      </c>
      <c r="L88" s="9" t="s">
        <v>175</v>
      </c>
      <c r="M88" s="9" t="s">
        <v>175</v>
      </c>
      <c r="N88" s="9" t="s">
        <v>175</v>
      </c>
      <c r="O88" s="9" t="s">
        <v>175</v>
      </c>
      <c r="P88" s="9" t="s">
        <v>171</v>
      </c>
      <c r="Q88" s="10" t="s">
        <v>171</v>
      </c>
      <c r="R88" s="9">
        <v>0</v>
      </c>
      <c r="S88" s="26" t="s">
        <v>338</v>
      </c>
      <c r="T88" s="26" t="s">
        <v>171</v>
      </c>
      <c r="U88" s="9">
        <v>25</v>
      </c>
      <c r="V88" s="9">
        <v>-7.32</v>
      </c>
      <c r="W88" s="9">
        <v>50</v>
      </c>
      <c r="X88" s="9">
        <v>-6.89</v>
      </c>
      <c r="Y88" s="9">
        <v>75</v>
      </c>
      <c r="Z88" s="9">
        <v>-6.48</v>
      </c>
      <c r="AA88" s="9">
        <v>100</v>
      </c>
      <c r="AB88" s="9">
        <v>-6.33</v>
      </c>
      <c r="AC88" s="9">
        <v>150</v>
      </c>
      <c r="AD88" s="9">
        <v>-5.52</v>
      </c>
      <c r="AE88" s="9">
        <v>200</v>
      </c>
      <c r="AF88" s="9">
        <v>-3.98</v>
      </c>
      <c r="AG88" s="9">
        <v>300</v>
      </c>
      <c r="AH88" s="9">
        <v>-1.44</v>
      </c>
      <c r="AI88" s="9">
        <v>325</v>
      </c>
      <c r="AJ88" s="9">
        <v>-0.81</v>
      </c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40" t="s">
        <v>175</v>
      </c>
      <c r="AX88" s="40" t="s">
        <v>175</v>
      </c>
      <c r="AY88" s="5" t="s">
        <v>175</v>
      </c>
      <c r="AZ88" s="10" t="s">
        <v>178</v>
      </c>
      <c r="BA88" s="40" t="s">
        <v>1753</v>
      </c>
      <c r="BB88" s="2" t="s">
        <v>213</v>
      </c>
    </row>
    <row r="89" spans="1:54" ht="21">
      <c r="A89" s="1" t="s">
        <v>339</v>
      </c>
      <c r="B89" s="39" t="s">
        <v>340</v>
      </c>
      <c r="C89" s="8">
        <v>69.01666666666667</v>
      </c>
      <c r="D89" s="8">
        <v>133.54166666666666</v>
      </c>
      <c r="E89" s="1">
        <v>56</v>
      </c>
      <c r="F89" s="2" t="s">
        <v>181</v>
      </c>
      <c r="G89" s="2" t="s">
        <v>1708</v>
      </c>
      <c r="H89" s="4" t="s">
        <v>171</v>
      </c>
      <c r="I89" s="5" t="s">
        <v>175</v>
      </c>
      <c r="J89" s="5" t="s">
        <v>175</v>
      </c>
      <c r="K89" s="9" t="s">
        <v>175</v>
      </c>
      <c r="L89" s="9" t="s">
        <v>175</v>
      </c>
      <c r="M89" s="9" t="s">
        <v>175</v>
      </c>
      <c r="N89" s="9" t="s">
        <v>175</v>
      </c>
      <c r="O89" s="9" t="s">
        <v>175</v>
      </c>
      <c r="P89" s="9" t="s">
        <v>171</v>
      </c>
      <c r="Q89" s="10" t="s">
        <v>171</v>
      </c>
      <c r="R89" s="9">
        <v>0</v>
      </c>
      <c r="S89" s="26">
        <v>-5.1</v>
      </c>
      <c r="T89" s="26">
        <v>-5.1</v>
      </c>
      <c r="U89" s="9">
        <v>25</v>
      </c>
      <c r="V89" s="9">
        <v>-7.15</v>
      </c>
      <c r="W89" s="9">
        <v>50</v>
      </c>
      <c r="X89" s="9">
        <v>-5.38</v>
      </c>
      <c r="Y89" s="9">
        <v>75</v>
      </c>
      <c r="Z89" s="9">
        <v>-4.98</v>
      </c>
      <c r="AA89" s="9">
        <v>100</v>
      </c>
      <c r="AB89" s="9">
        <v>-4.87</v>
      </c>
      <c r="AC89" s="9">
        <v>150</v>
      </c>
      <c r="AD89" s="9">
        <v>-3.91</v>
      </c>
      <c r="AE89" s="9">
        <v>200</v>
      </c>
      <c r="AF89" s="9">
        <v>-3.13</v>
      </c>
      <c r="AG89" s="9">
        <v>300</v>
      </c>
      <c r="AH89" s="9">
        <v>-0.99</v>
      </c>
      <c r="AI89" s="9">
        <v>400</v>
      </c>
      <c r="AJ89" s="9">
        <v>1.13</v>
      </c>
      <c r="AK89" s="9">
        <v>475</v>
      </c>
      <c r="AL89" s="9">
        <v>3.31</v>
      </c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40" t="s">
        <v>175</v>
      </c>
      <c r="AX89" s="40" t="s">
        <v>175</v>
      </c>
      <c r="AY89" s="5" t="s">
        <v>175</v>
      </c>
      <c r="AZ89" s="10" t="s">
        <v>178</v>
      </c>
      <c r="BA89" s="40" t="s">
        <v>1753</v>
      </c>
      <c r="BB89" s="2" t="s">
        <v>182</v>
      </c>
    </row>
    <row r="90" spans="1:54" ht="21">
      <c r="A90" s="1" t="s">
        <v>341</v>
      </c>
      <c r="B90" s="39" t="s">
        <v>342</v>
      </c>
      <c r="C90" s="8">
        <v>69</v>
      </c>
      <c r="D90" s="8">
        <v>133.615</v>
      </c>
      <c r="E90" s="1">
        <v>55</v>
      </c>
      <c r="F90" s="2" t="s">
        <v>181</v>
      </c>
      <c r="G90" s="2" t="s">
        <v>1708</v>
      </c>
      <c r="H90" s="4" t="s">
        <v>171</v>
      </c>
      <c r="I90" s="5" t="s">
        <v>175</v>
      </c>
      <c r="J90" s="5" t="s">
        <v>175</v>
      </c>
      <c r="K90" s="9" t="s">
        <v>175</v>
      </c>
      <c r="L90" s="9" t="s">
        <v>175</v>
      </c>
      <c r="M90" s="9" t="s">
        <v>175</v>
      </c>
      <c r="N90" s="9" t="s">
        <v>175</v>
      </c>
      <c r="O90" s="9" t="s">
        <v>175</v>
      </c>
      <c r="P90" s="9" t="s">
        <v>171</v>
      </c>
      <c r="Q90" s="10" t="s">
        <v>171</v>
      </c>
      <c r="R90" s="9">
        <v>0</v>
      </c>
      <c r="S90" s="26">
        <v>-7.7</v>
      </c>
      <c r="T90" s="26">
        <v>-5.9</v>
      </c>
      <c r="U90" s="9">
        <v>25</v>
      </c>
      <c r="V90" s="9">
        <v>-6.9</v>
      </c>
      <c r="W90" s="9">
        <v>50</v>
      </c>
      <c r="X90" s="9">
        <v>-5.77</v>
      </c>
      <c r="Y90" s="9">
        <v>75</v>
      </c>
      <c r="Z90" s="9">
        <v>-5.15</v>
      </c>
      <c r="AA90" s="9">
        <v>100</v>
      </c>
      <c r="AB90" s="9">
        <v>-4.91</v>
      </c>
      <c r="AC90" s="9">
        <v>150</v>
      </c>
      <c r="AD90" s="9">
        <v>-4.44</v>
      </c>
      <c r="AE90" s="9">
        <v>200</v>
      </c>
      <c r="AF90" s="9">
        <v>-3.8</v>
      </c>
      <c r="AG90" s="9">
        <v>300</v>
      </c>
      <c r="AH90" s="9">
        <v>-2.19</v>
      </c>
      <c r="AI90" s="9">
        <v>400</v>
      </c>
      <c r="AJ90" s="9">
        <v>0.12</v>
      </c>
      <c r="AK90" s="9">
        <v>425</v>
      </c>
      <c r="AL90" s="9">
        <v>0.73</v>
      </c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40" t="s">
        <v>175</v>
      </c>
      <c r="AX90" s="40" t="s">
        <v>175</v>
      </c>
      <c r="AY90" s="5" t="s">
        <v>175</v>
      </c>
      <c r="AZ90" s="10" t="s">
        <v>178</v>
      </c>
      <c r="BA90" s="40" t="s">
        <v>1753</v>
      </c>
      <c r="BB90" s="2" t="s">
        <v>226</v>
      </c>
    </row>
    <row r="91" spans="1:54" ht="21">
      <c r="A91" s="1" t="s">
        <v>343</v>
      </c>
      <c r="B91" s="39" t="s">
        <v>344</v>
      </c>
      <c r="C91" s="8">
        <v>69</v>
      </c>
      <c r="D91" s="8">
        <v>133.64666666666668</v>
      </c>
      <c r="E91" s="1">
        <v>58</v>
      </c>
      <c r="F91" s="2" t="s">
        <v>181</v>
      </c>
      <c r="G91" s="2" t="s">
        <v>1708</v>
      </c>
      <c r="H91" s="4" t="s">
        <v>171</v>
      </c>
      <c r="I91" s="5" t="s">
        <v>175</v>
      </c>
      <c r="J91" s="5" t="s">
        <v>175</v>
      </c>
      <c r="K91" s="9" t="s">
        <v>175</v>
      </c>
      <c r="L91" s="9" t="s">
        <v>175</v>
      </c>
      <c r="M91" s="9" t="s">
        <v>175</v>
      </c>
      <c r="N91" s="9" t="s">
        <v>175</v>
      </c>
      <c r="O91" s="9" t="s">
        <v>175</v>
      </c>
      <c r="P91" s="9" t="s">
        <v>171</v>
      </c>
      <c r="Q91" s="10" t="s">
        <v>171</v>
      </c>
      <c r="R91" s="9">
        <v>0</v>
      </c>
      <c r="S91" s="26">
        <v>-6.1</v>
      </c>
      <c r="T91" s="26" t="s">
        <v>171</v>
      </c>
      <c r="U91" s="9">
        <v>25</v>
      </c>
      <c r="V91" s="9">
        <v>-4.91</v>
      </c>
      <c r="W91" s="9">
        <v>50</v>
      </c>
      <c r="X91" s="9">
        <v>-5.07</v>
      </c>
      <c r="Y91" s="9">
        <v>75</v>
      </c>
      <c r="Z91" s="9">
        <v>-5.28</v>
      </c>
      <c r="AA91" s="9">
        <v>100</v>
      </c>
      <c r="AB91" s="9">
        <v>-4.94</v>
      </c>
      <c r="AC91" s="9">
        <v>150</v>
      </c>
      <c r="AD91" s="9">
        <v>-4.51</v>
      </c>
      <c r="AE91" s="9">
        <v>200</v>
      </c>
      <c r="AF91" s="9">
        <v>-3.97</v>
      </c>
      <c r="AG91" s="9">
        <v>300</v>
      </c>
      <c r="AH91" s="9">
        <v>-1.29</v>
      </c>
      <c r="AI91" s="9">
        <v>400</v>
      </c>
      <c r="AJ91" s="9">
        <v>0.7</v>
      </c>
      <c r="AK91" s="9">
        <v>500</v>
      </c>
      <c r="AL91" s="9">
        <v>4.02</v>
      </c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40" t="s">
        <v>175</v>
      </c>
      <c r="AX91" s="40" t="s">
        <v>175</v>
      </c>
      <c r="AY91" s="5" t="s">
        <v>175</v>
      </c>
      <c r="AZ91" s="10" t="s">
        <v>178</v>
      </c>
      <c r="BA91" s="40" t="s">
        <v>1753</v>
      </c>
      <c r="BB91" s="2" t="s">
        <v>182</v>
      </c>
    </row>
    <row r="92" spans="1:54" ht="21">
      <c r="A92" s="1" t="s">
        <v>345</v>
      </c>
      <c r="B92" s="39" t="s">
        <v>346</v>
      </c>
      <c r="C92" s="8">
        <v>68.99666666666667</v>
      </c>
      <c r="D92" s="8">
        <v>133.53</v>
      </c>
      <c r="E92" s="1">
        <v>68</v>
      </c>
      <c r="F92" s="2" t="s">
        <v>181</v>
      </c>
      <c r="G92" s="2" t="s">
        <v>1708</v>
      </c>
      <c r="H92" s="4" t="s">
        <v>171</v>
      </c>
      <c r="I92" s="5" t="s">
        <v>175</v>
      </c>
      <c r="J92" s="5" t="s">
        <v>175</v>
      </c>
      <c r="K92" s="9" t="s">
        <v>175</v>
      </c>
      <c r="L92" s="9" t="s">
        <v>175</v>
      </c>
      <c r="M92" s="9" t="s">
        <v>175</v>
      </c>
      <c r="N92" s="9" t="s">
        <v>175</v>
      </c>
      <c r="O92" s="9" t="s">
        <v>175</v>
      </c>
      <c r="P92" s="9" t="s">
        <v>171</v>
      </c>
      <c r="Q92" s="10" t="s">
        <v>171</v>
      </c>
      <c r="R92" s="9">
        <v>0</v>
      </c>
      <c r="S92" s="26" t="s">
        <v>347</v>
      </c>
      <c r="T92" s="26" t="s">
        <v>171</v>
      </c>
      <c r="U92" s="9">
        <v>25</v>
      </c>
      <c r="V92" s="9">
        <v>-5.81</v>
      </c>
      <c r="W92" s="9">
        <v>50</v>
      </c>
      <c r="X92" s="9">
        <v>-5.23</v>
      </c>
      <c r="Y92" s="9">
        <v>75</v>
      </c>
      <c r="Z92" s="9">
        <v>-4.76</v>
      </c>
      <c r="AA92" s="9">
        <v>100</v>
      </c>
      <c r="AB92" s="9">
        <v>-4.34</v>
      </c>
      <c r="AC92" s="9">
        <v>150</v>
      </c>
      <c r="AD92" s="9">
        <v>-3.32</v>
      </c>
      <c r="AE92" s="9">
        <v>200</v>
      </c>
      <c r="AF92" s="9">
        <v>-2.17</v>
      </c>
      <c r="AG92" s="9">
        <v>300</v>
      </c>
      <c r="AH92" s="9">
        <v>-0.84</v>
      </c>
      <c r="AI92" s="9">
        <v>400</v>
      </c>
      <c r="AJ92" s="9">
        <v>1.53</v>
      </c>
      <c r="AK92" s="9">
        <v>600</v>
      </c>
      <c r="AL92" s="9">
        <v>6.77</v>
      </c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40" t="s">
        <v>175</v>
      </c>
      <c r="AX92" s="40" t="s">
        <v>175</v>
      </c>
      <c r="AY92" s="5" t="s">
        <v>175</v>
      </c>
      <c r="AZ92" s="10" t="s">
        <v>178</v>
      </c>
      <c r="BA92" s="40" t="s">
        <v>1753</v>
      </c>
      <c r="BB92" s="2" t="s">
        <v>213</v>
      </c>
    </row>
    <row r="93" spans="1:54" ht="21">
      <c r="A93" s="1" t="s">
        <v>348</v>
      </c>
      <c r="B93" s="39" t="s">
        <v>349</v>
      </c>
      <c r="C93" s="8">
        <v>68.98666666666666</v>
      </c>
      <c r="D93" s="8">
        <v>133.57333333333332</v>
      </c>
      <c r="E93" s="1">
        <v>62</v>
      </c>
      <c r="F93" s="2" t="s">
        <v>181</v>
      </c>
      <c r="G93" s="2" t="s">
        <v>1708</v>
      </c>
      <c r="H93" s="4" t="s">
        <v>171</v>
      </c>
      <c r="I93" s="5" t="s">
        <v>175</v>
      </c>
      <c r="J93" s="5" t="s">
        <v>175</v>
      </c>
      <c r="K93" s="9" t="s">
        <v>175</v>
      </c>
      <c r="L93" s="9" t="s">
        <v>175</v>
      </c>
      <c r="M93" s="9" t="s">
        <v>175</v>
      </c>
      <c r="N93" s="9" t="s">
        <v>175</v>
      </c>
      <c r="O93" s="9" t="s">
        <v>175</v>
      </c>
      <c r="P93" s="9" t="s">
        <v>171</v>
      </c>
      <c r="Q93" s="10" t="s">
        <v>171</v>
      </c>
      <c r="R93" s="9">
        <v>0</v>
      </c>
      <c r="S93" s="26" t="s">
        <v>171</v>
      </c>
      <c r="T93" s="26">
        <v>-7.5</v>
      </c>
      <c r="U93" s="9">
        <v>50</v>
      </c>
      <c r="V93" s="9">
        <v>-6.56</v>
      </c>
      <c r="W93" s="9">
        <v>75</v>
      </c>
      <c r="X93" s="9">
        <v>-6.26</v>
      </c>
      <c r="Y93" s="9">
        <v>100</v>
      </c>
      <c r="Z93" s="9">
        <v>-6.04</v>
      </c>
      <c r="AA93" s="9">
        <v>150</v>
      </c>
      <c r="AB93" s="9">
        <v>-5.28</v>
      </c>
      <c r="AC93" s="9">
        <v>200</v>
      </c>
      <c r="AD93" s="9">
        <v>-4.35</v>
      </c>
      <c r="AE93" s="9">
        <v>300</v>
      </c>
      <c r="AF93" s="9">
        <v>-1.1</v>
      </c>
      <c r="AG93" s="9">
        <v>400</v>
      </c>
      <c r="AH93" s="9">
        <v>1.14</v>
      </c>
      <c r="AI93" s="9">
        <v>600</v>
      </c>
      <c r="AJ93" s="9">
        <v>6.86</v>
      </c>
      <c r="AK93" s="9">
        <v>700</v>
      </c>
      <c r="AL93" s="9">
        <v>9.63</v>
      </c>
      <c r="AM93" s="9"/>
      <c r="AN93" s="9"/>
      <c r="AO93" s="9"/>
      <c r="AP93" s="9"/>
      <c r="AQ93" s="9"/>
      <c r="AR93" s="9"/>
      <c r="AS93" s="9"/>
      <c r="AT93" s="9"/>
      <c r="AU93" s="10"/>
      <c r="AV93" s="10"/>
      <c r="AW93" s="40" t="s">
        <v>175</v>
      </c>
      <c r="AX93" s="40" t="s">
        <v>175</v>
      </c>
      <c r="AY93" s="5" t="s">
        <v>175</v>
      </c>
      <c r="AZ93" s="10" t="s">
        <v>178</v>
      </c>
      <c r="BA93" s="40" t="s">
        <v>1753</v>
      </c>
      <c r="BB93" s="58" t="s">
        <v>226</v>
      </c>
    </row>
    <row r="94" spans="1:54" ht="21">
      <c r="A94" s="1" t="s">
        <v>350</v>
      </c>
      <c r="B94" s="39" t="s">
        <v>351</v>
      </c>
      <c r="C94" s="8">
        <v>68.95333333333333</v>
      </c>
      <c r="D94" s="8">
        <v>133.45833333333334</v>
      </c>
      <c r="E94" s="1">
        <v>31</v>
      </c>
      <c r="F94" s="2" t="s">
        <v>181</v>
      </c>
      <c r="G94" s="2" t="s">
        <v>1708</v>
      </c>
      <c r="H94" s="4" t="s">
        <v>171</v>
      </c>
      <c r="I94" s="5" t="s">
        <v>175</v>
      </c>
      <c r="J94" s="5" t="s">
        <v>175</v>
      </c>
      <c r="K94" s="9" t="s">
        <v>175</v>
      </c>
      <c r="L94" s="9" t="s">
        <v>175</v>
      </c>
      <c r="M94" s="9" t="s">
        <v>175</v>
      </c>
      <c r="N94" s="9" t="s">
        <v>175</v>
      </c>
      <c r="O94" s="9" t="s">
        <v>175</v>
      </c>
      <c r="P94" s="9" t="s">
        <v>171</v>
      </c>
      <c r="Q94" s="10" t="s">
        <v>171</v>
      </c>
      <c r="R94" s="9">
        <v>0</v>
      </c>
      <c r="S94" s="26">
        <v>-7.5</v>
      </c>
      <c r="T94" s="26">
        <v>-8.4</v>
      </c>
      <c r="U94" s="9">
        <v>50</v>
      </c>
      <c r="V94" s="9">
        <v>-7.41</v>
      </c>
      <c r="W94" s="9">
        <v>75</v>
      </c>
      <c r="X94" s="9">
        <v>-6.86</v>
      </c>
      <c r="Y94" s="9">
        <v>100</v>
      </c>
      <c r="Z94" s="9">
        <v>-6.68</v>
      </c>
      <c r="AA94" s="9">
        <v>150</v>
      </c>
      <c r="AB94" s="9">
        <v>-5.65</v>
      </c>
      <c r="AC94" s="9">
        <v>200</v>
      </c>
      <c r="AD94" s="9">
        <v>-4.22</v>
      </c>
      <c r="AE94" s="9">
        <v>275</v>
      </c>
      <c r="AF94" s="9">
        <v>-2.45</v>
      </c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40" t="s">
        <v>175</v>
      </c>
      <c r="AX94" s="40" t="s">
        <v>175</v>
      </c>
      <c r="AY94" s="5" t="s">
        <v>175</v>
      </c>
      <c r="AZ94" s="10" t="s">
        <v>178</v>
      </c>
      <c r="BA94" s="40" t="s">
        <v>1753</v>
      </c>
      <c r="BB94" s="2" t="s">
        <v>226</v>
      </c>
    </row>
    <row r="95" spans="1:54" ht="21">
      <c r="A95" s="1" t="s">
        <v>352</v>
      </c>
      <c r="B95" s="39" t="s">
        <v>353</v>
      </c>
      <c r="C95" s="8">
        <v>68.95</v>
      </c>
      <c r="D95" s="8">
        <v>133.935</v>
      </c>
      <c r="E95" s="1">
        <v>85</v>
      </c>
      <c r="F95" s="2" t="s">
        <v>181</v>
      </c>
      <c r="G95" s="2" t="s">
        <v>1708</v>
      </c>
      <c r="H95" s="4" t="s">
        <v>171</v>
      </c>
      <c r="I95" s="5" t="s">
        <v>175</v>
      </c>
      <c r="J95" s="5" t="s">
        <v>175</v>
      </c>
      <c r="K95" s="9" t="s">
        <v>175</v>
      </c>
      <c r="L95" s="9" t="s">
        <v>175</v>
      </c>
      <c r="M95" s="9" t="s">
        <v>175</v>
      </c>
      <c r="N95" s="9" t="s">
        <v>175</v>
      </c>
      <c r="O95" s="9" t="s">
        <v>175</v>
      </c>
      <c r="P95" s="9" t="s">
        <v>171</v>
      </c>
      <c r="Q95" s="10" t="s">
        <v>171</v>
      </c>
      <c r="R95" s="9">
        <v>0</v>
      </c>
      <c r="S95" s="26">
        <v>-6.9</v>
      </c>
      <c r="T95" s="26">
        <v>-7.2</v>
      </c>
      <c r="U95" s="9">
        <v>25</v>
      </c>
      <c r="V95" s="9">
        <v>0.01</v>
      </c>
      <c r="W95" s="9">
        <v>50</v>
      </c>
      <c r="X95" s="9">
        <v>-2.02</v>
      </c>
      <c r="Y95" s="9">
        <v>75</v>
      </c>
      <c r="Z95" s="9">
        <v>-5.33</v>
      </c>
      <c r="AA95" s="9">
        <v>100</v>
      </c>
      <c r="AB95" s="9">
        <v>-6.31</v>
      </c>
      <c r="AC95" s="9">
        <v>150</v>
      </c>
      <c r="AD95" s="9">
        <v>-6.04</v>
      </c>
      <c r="AE95" s="9">
        <v>200</v>
      </c>
      <c r="AF95" s="9">
        <v>-5.42</v>
      </c>
      <c r="AG95" s="9">
        <v>300</v>
      </c>
      <c r="AH95" s="9">
        <v>-4.54</v>
      </c>
      <c r="AI95" s="9">
        <v>400</v>
      </c>
      <c r="AJ95" s="9">
        <v>-3.51</v>
      </c>
      <c r="AK95" s="9">
        <v>500</v>
      </c>
      <c r="AL95" s="9">
        <v>-1.74</v>
      </c>
      <c r="AM95" s="9">
        <v>575</v>
      </c>
      <c r="AN95" s="9">
        <v>-0.2</v>
      </c>
      <c r="AO95" s="9"/>
      <c r="AP95" s="9"/>
      <c r="AQ95" s="9"/>
      <c r="AR95" s="9"/>
      <c r="AS95" s="9"/>
      <c r="AT95" s="9"/>
      <c r="AU95" s="9"/>
      <c r="AV95" s="9"/>
      <c r="AW95" s="40" t="s">
        <v>175</v>
      </c>
      <c r="AX95" s="40" t="s">
        <v>175</v>
      </c>
      <c r="AY95" s="5" t="s">
        <v>175</v>
      </c>
      <c r="AZ95" s="10" t="s">
        <v>178</v>
      </c>
      <c r="BA95" s="40" t="s">
        <v>1753</v>
      </c>
      <c r="BB95" s="2" t="s">
        <v>226</v>
      </c>
    </row>
    <row r="96" spans="1:54" ht="21">
      <c r="A96" s="1" t="s">
        <v>354</v>
      </c>
      <c r="B96" s="39" t="s">
        <v>355</v>
      </c>
      <c r="C96" s="8">
        <v>68.94833333333334</v>
      </c>
      <c r="D96" s="8">
        <v>133.56666666666666</v>
      </c>
      <c r="E96" s="1">
        <v>52</v>
      </c>
      <c r="F96" s="2" t="s">
        <v>181</v>
      </c>
      <c r="G96" s="2" t="s">
        <v>1708</v>
      </c>
      <c r="H96" s="4" t="s">
        <v>171</v>
      </c>
      <c r="I96" s="5" t="s">
        <v>175</v>
      </c>
      <c r="J96" s="5" t="s">
        <v>175</v>
      </c>
      <c r="K96" s="9" t="s">
        <v>175</v>
      </c>
      <c r="L96" s="9" t="s">
        <v>175</v>
      </c>
      <c r="M96" s="9" t="s">
        <v>175</v>
      </c>
      <c r="N96" s="9" t="s">
        <v>175</v>
      </c>
      <c r="O96" s="9" t="s">
        <v>175</v>
      </c>
      <c r="P96" s="9" t="s">
        <v>171</v>
      </c>
      <c r="Q96" s="10" t="s">
        <v>171</v>
      </c>
      <c r="R96" s="9">
        <v>0</v>
      </c>
      <c r="S96" s="26">
        <v>-0.1</v>
      </c>
      <c r="T96" s="26">
        <v>-1.9</v>
      </c>
      <c r="U96" s="9">
        <v>50</v>
      </c>
      <c r="V96" s="9">
        <v>-1.79</v>
      </c>
      <c r="W96" s="9">
        <v>75</v>
      </c>
      <c r="X96" s="9">
        <v>-2.64</v>
      </c>
      <c r="Y96" s="9">
        <v>100</v>
      </c>
      <c r="Z96" s="9">
        <v>-2</v>
      </c>
      <c r="AA96" s="9">
        <v>150</v>
      </c>
      <c r="AB96" s="9">
        <v>-3.62</v>
      </c>
      <c r="AC96" s="9">
        <v>200</v>
      </c>
      <c r="AD96" s="9">
        <v>-2.66</v>
      </c>
      <c r="AE96" s="9">
        <v>300</v>
      </c>
      <c r="AF96" s="9">
        <v>-0.55</v>
      </c>
      <c r="AG96" s="9">
        <v>400</v>
      </c>
      <c r="AH96" s="9">
        <v>1.35</v>
      </c>
      <c r="AI96" s="9">
        <v>600</v>
      </c>
      <c r="AJ96" s="9">
        <v>7.1</v>
      </c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40" t="s">
        <v>175</v>
      </c>
      <c r="AX96" s="40" t="s">
        <v>175</v>
      </c>
      <c r="AY96" s="5" t="s">
        <v>175</v>
      </c>
      <c r="AZ96" s="10" t="s">
        <v>178</v>
      </c>
      <c r="BA96" s="40" t="s">
        <v>1753</v>
      </c>
      <c r="BB96" s="2" t="s">
        <v>182</v>
      </c>
    </row>
    <row r="97" spans="1:54" ht="21">
      <c r="A97" s="1" t="s">
        <v>356</v>
      </c>
      <c r="B97" s="39" t="s">
        <v>357</v>
      </c>
      <c r="C97" s="8">
        <v>68.945</v>
      </c>
      <c r="D97" s="8">
        <v>133.665</v>
      </c>
      <c r="E97" s="1">
        <v>38</v>
      </c>
      <c r="F97" s="2" t="s">
        <v>181</v>
      </c>
      <c r="G97" s="2" t="s">
        <v>1708</v>
      </c>
      <c r="H97" s="4" t="s">
        <v>171</v>
      </c>
      <c r="I97" s="5" t="s">
        <v>175</v>
      </c>
      <c r="J97" s="5" t="s">
        <v>175</v>
      </c>
      <c r="K97" s="9" t="s">
        <v>175</v>
      </c>
      <c r="L97" s="9" t="s">
        <v>175</v>
      </c>
      <c r="M97" s="9" t="s">
        <v>175</v>
      </c>
      <c r="N97" s="9" t="s">
        <v>175</v>
      </c>
      <c r="O97" s="9" t="s">
        <v>175</v>
      </c>
      <c r="P97" s="9" t="s">
        <v>171</v>
      </c>
      <c r="Q97" s="10" t="s">
        <v>171</v>
      </c>
      <c r="R97" s="9">
        <v>0</v>
      </c>
      <c r="S97" s="26">
        <v>-7.1</v>
      </c>
      <c r="T97" s="26" t="s">
        <v>171</v>
      </c>
      <c r="U97" s="9">
        <v>25</v>
      </c>
      <c r="V97" s="9">
        <v>-6.04</v>
      </c>
      <c r="W97" s="9">
        <v>50</v>
      </c>
      <c r="X97" s="9">
        <v>-5.61</v>
      </c>
      <c r="Y97" s="9">
        <v>75</v>
      </c>
      <c r="Z97" s="9">
        <v>-4.89</v>
      </c>
      <c r="AA97" s="9">
        <v>100</v>
      </c>
      <c r="AB97" s="9">
        <v>-4.18</v>
      </c>
      <c r="AC97" s="9">
        <v>150</v>
      </c>
      <c r="AD97" s="9">
        <v>-2.87</v>
      </c>
      <c r="AE97" s="9">
        <v>200</v>
      </c>
      <c r="AF97" s="9">
        <v>-1.83</v>
      </c>
      <c r="AG97" s="9">
        <v>275</v>
      </c>
      <c r="AH97" s="9">
        <v>-0.37</v>
      </c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40" t="s">
        <v>175</v>
      </c>
      <c r="AX97" s="40" t="s">
        <v>175</v>
      </c>
      <c r="AY97" s="5" t="s">
        <v>175</v>
      </c>
      <c r="AZ97" s="10" t="s">
        <v>178</v>
      </c>
      <c r="BA97" s="40" t="s">
        <v>1753</v>
      </c>
      <c r="BB97" s="2" t="s">
        <v>182</v>
      </c>
    </row>
    <row r="98" spans="1:54" ht="21">
      <c r="A98" s="1" t="s">
        <v>358</v>
      </c>
      <c r="B98" s="39" t="s">
        <v>359</v>
      </c>
      <c r="C98" s="8">
        <v>68.87666666666667</v>
      </c>
      <c r="D98" s="8">
        <v>135.30333333333334</v>
      </c>
      <c r="E98" s="1">
        <v>2</v>
      </c>
      <c r="F98" s="2" t="s">
        <v>181</v>
      </c>
      <c r="G98" s="2" t="s">
        <v>1708</v>
      </c>
      <c r="H98" s="4" t="s">
        <v>171</v>
      </c>
      <c r="I98" s="5" t="s">
        <v>175</v>
      </c>
      <c r="J98" s="5" t="s">
        <v>175</v>
      </c>
      <c r="K98" s="9" t="s">
        <v>175</v>
      </c>
      <c r="L98" s="9" t="s">
        <v>175</v>
      </c>
      <c r="M98" s="9" t="s">
        <v>175</v>
      </c>
      <c r="N98" s="9" t="s">
        <v>175</v>
      </c>
      <c r="O98" s="9" t="s">
        <v>175</v>
      </c>
      <c r="P98" s="9" t="s">
        <v>171</v>
      </c>
      <c r="Q98" s="10" t="s">
        <v>171</v>
      </c>
      <c r="R98" s="9">
        <v>0</v>
      </c>
      <c r="S98" s="26">
        <v>-2.1</v>
      </c>
      <c r="T98" s="26">
        <v>-3.4</v>
      </c>
      <c r="U98" s="9">
        <v>25</v>
      </c>
      <c r="V98" s="9">
        <v>-2.33</v>
      </c>
      <c r="W98" s="9">
        <v>50</v>
      </c>
      <c r="X98" s="9">
        <v>-1.18</v>
      </c>
      <c r="Y98" s="9">
        <v>75</v>
      </c>
      <c r="Z98" s="9">
        <v>-0.63</v>
      </c>
      <c r="AA98" s="9">
        <v>100</v>
      </c>
      <c r="AB98" s="9">
        <v>0.17</v>
      </c>
      <c r="AC98" s="9">
        <v>150</v>
      </c>
      <c r="AD98" s="9">
        <v>2.27</v>
      </c>
      <c r="AE98" s="9">
        <v>200</v>
      </c>
      <c r="AF98" s="9">
        <v>3.74</v>
      </c>
      <c r="AG98" s="9">
        <v>300</v>
      </c>
      <c r="AH98" s="9">
        <v>7.19</v>
      </c>
      <c r="AI98" s="9">
        <v>400</v>
      </c>
      <c r="AJ98" s="9">
        <v>9.78</v>
      </c>
      <c r="AK98" s="9">
        <v>600</v>
      </c>
      <c r="AL98" s="9">
        <v>14.87</v>
      </c>
      <c r="AM98" s="9">
        <v>725</v>
      </c>
      <c r="AN98" s="9">
        <v>18.14</v>
      </c>
      <c r="AO98" s="9"/>
      <c r="AP98" s="9"/>
      <c r="AQ98" s="9"/>
      <c r="AR98" s="9"/>
      <c r="AS98" s="9"/>
      <c r="AT98" s="9"/>
      <c r="AU98" s="9"/>
      <c r="AV98" s="9"/>
      <c r="AW98" s="40" t="s">
        <v>175</v>
      </c>
      <c r="AX98" s="40" t="s">
        <v>175</v>
      </c>
      <c r="AY98" s="5" t="s">
        <v>175</v>
      </c>
      <c r="AZ98" s="10" t="s">
        <v>178</v>
      </c>
      <c r="BA98" s="40" t="s">
        <v>1753</v>
      </c>
      <c r="BB98" s="2" t="s">
        <v>226</v>
      </c>
    </row>
    <row r="99" spans="1:54" ht="21">
      <c r="A99" s="1" t="s">
        <v>360</v>
      </c>
      <c r="B99" s="39" t="s">
        <v>361</v>
      </c>
      <c r="C99" s="8">
        <v>68.87666666666667</v>
      </c>
      <c r="D99" s="8">
        <v>133.69833333333332</v>
      </c>
      <c r="E99" s="1">
        <v>49</v>
      </c>
      <c r="F99" s="2" t="s">
        <v>181</v>
      </c>
      <c r="G99" s="2" t="s">
        <v>1708</v>
      </c>
      <c r="H99" s="4" t="s">
        <v>171</v>
      </c>
      <c r="I99" s="5" t="s">
        <v>175</v>
      </c>
      <c r="J99" s="5" t="s">
        <v>175</v>
      </c>
      <c r="K99" s="9" t="s">
        <v>175</v>
      </c>
      <c r="L99" s="9" t="s">
        <v>175</v>
      </c>
      <c r="M99" s="9" t="s">
        <v>175</v>
      </c>
      <c r="N99" s="9" t="s">
        <v>175</v>
      </c>
      <c r="O99" s="9" t="s">
        <v>175</v>
      </c>
      <c r="P99" s="9" t="s">
        <v>171</v>
      </c>
      <c r="Q99" s="10" t="s">
        <v>171</v>
      </c>
      <c r="R99" s="9">
        <v>0</v>
      </c>
      <c r="S99" s="26">
        <v>-6</v>
      </c>
      <c r="T99" s="26">
        <v>-8.4</v>
      </c>
      <c r="U99" s="9">
        <v>25</v>
      </c>
      <c r="V99" s="9">
        <v>-6.26</v>
      </c>
      <c r="W99" s="9">
        <v>50</v>
      </c>
      <c r="X99" s="9">
        <v>-6.54</v>
      </c>
      <c r="Y99" s="9">
        <v>75</v>
      </c>
      <c r="Z99" s="9">
        <v>-5.66</v>
      </c>
      <c r="AA99" s="9">
        <v>100</v>
      </c>
      <c r="AB99" s="9">
        <v>-4.99</v>
      </c>
      <c r="AC99" s="9">
        <v>150</v>
      </c>
      <c r="AD99" s="9">
        <v>-3.16</v>
      </c>
      <c r="AE99" s="9">
        <v>200</v>
      </c>
      <c r="AF99" s="9">
        <v>-1.66</v>
      </c>
      <c r="AG99" s="9">
        <v>300</v>
      </c>
      <c r="AH99" s="9">
        <v>0.12</v>
      </c>
      <c r="AI99" s="9">
        <v>400</v>
      </c>
      <c r="AJ99" s="9">
        <v>3.14</v>
      </c>
      <c r="AK99" s="9">
        <v>600</v>
      </c>
      <c r="AL99" s="9">
        <v>9.87</v>
      </c>
      <c r="AM99" s="9">
        <v>750</v>
      </c>
      <c r="AN99" s="9">
        <v>14.22</v>
      </c>
      <c r="AO99" s="9"/>
      <c r="AP99" s="9"/>
      <c r="AQ99" s="9"/>
      <c r="AR99" s="9"/>
      <c r="AS99" s="9"/>
      <c r="AT99" s="9"/>
      <c r="AU99" s="9"/>
      <c r="AV99" s="9"/>
      <c r="AW99" s="40" t="s">
        <v>175</v>
      </c>
      <c r="AX99" s="40" t="s">
        <v>175</v>
      </c>
      <c r="AY99" s="5" t="s">
        <v>175</v>
      </c>
      <c r="AZ99" s="10" t="s">
        <v>178</v>
      </c>
      <c r="BA99" s="40" t="s">
        <v>1753</v>
      </c>
      <c r="BB99" s="2" t="s">
        <v>182</v>
      </c>
    </row>
    <row r="100" spans="1:54" ht="21">
      <c r="A100" s="1" t="s">
        <v>362</v>
      </c>
      <c r="B100" s="39" t="s">
        <v>363</v>
      </c>
      <c r="C100" s="8">
        <v>68.77666666666667</v>
      </c>
      <c r="D100" s="8">
        <v>134.13</v>
      </c>
      <c r="E100" s="1">
        <v>125</v>
      </c>
      <c r="F100" s="2" t="s">
        <v>181</v>
      </c>
      <c r="G100" s="2" t="s">
        <v>1708</v>
      </c>
      <c r="H100" s="4" t="s">
        <v>171</v>
      </c>
      <c r="I100" s="5" t="s">
        <v>175</v>
      </c>
      <c r="J100" s="5" t="s">
        <v>175</v>
      </c>
      <c r="K100" s="9" t="s">
        <v>175</v>
      </c>
      <c r="L100" s="9" t="s">
        <v>175</v>
      </c>
      <c r="M100" s="9" t="s">
        <v>175</v>
      </c>
      <c r="N100" s="9" t="s">
        <v>175</v>
      </c>
      <c r="O100" s="9" t="s">
        <v>175</v>
      </c>
      <c r="P100" s="9" t="s">
        <v>171</v>
      </c>
      <c r="Q100" s="10" t="s">
        <v>171</v>
      </c>
      <c r="R100" s="9">
        <v>0</v>
      </c>
      <c r="S100" s="26">
        <v>-6.5</v>
      </c>
      <c r="T100" s="26">
        <v>-6.8</v>
      </c>
      <c r="U100" s="9">
        <v>25</v>
      </c>
      <c r="V100" s="9">
        <v>1.13</v>
      </c>
      <c r="W100" s="9">
        <v>50</v>
      </c>
      <c r="X100" s="9">
        <v>-4.14</v>
      </c>
      <c r="Y100" s="9">
        <v>75</v>
      </c>
      <c r="Z100" s="9">
        <v>-5.65</v>
      </c>
      <c r="AA100" s="9">
        <v>100</v>
      </c>
      <c r="AB100" s="9">
        <v>-5.35</v>
      </c>
      <c r="AC100" s="9">
        <v>150</v>
      </c>
      <c r="AD100" s="9">
        <v>-4.78</v>
      </c>
      <c r="AE100" s="9">
        <v>200</v>
      </c>
      <c r="AF100" s="9">
        <v>-3.73</v>
      </c>
      <c r="AG100" s="9">
        <v>300</v>
      </c>
      <c r="AH100" s="9">
        <v>-0.68</v>
      </c>
      <c r="AI100" s="9">
        <v>400</v>
      </c>
      <c r="AJ100" s="9">
        <v>1.51</v>
      </c>
      <c r="AK100" s="9">
        <v>500</v>
      </c>
      <c r="AL100" s="9">
        <v>5.05</v>
      </c>
      <c r="AM100" s="9">
        <v>600</v>
      </c>
      <c r="AN100" s="9">
        <v>8.83</v>
      </c>
      <c r="AO100" s="9"/>
      <c r="AP100" s="9"/>
      <c r="AQ100" s="9"/>
      <c r="AR100" s="9"/>
      <c r="AS100" s="9"/>
      <c r="AT100" s="9"/>
      <c r="AU100" s="9"/>
      <c r="AV100" s="9"/>
      <c r="AW100" s="40" t="s">
        <v>175</v>
      </c>
      <c r="AX100" s="40" t="s">
        <v>175</v>
      </c>
      <c r="AY100" s="5" t="s">
        <v>175</v>
      </c>
      <c r="AZ100" s="10" t="s">
        <v>178</v>
      </c>
      <c r="BA100" s="40" t="s">
        <v>1753</v>
      </c>
      <c r="BB100" s="2" t="s">
        <v>226</v>
      </c>
    </row>
    <row r="101" spans="1:54" ht="21">
      <c r="A101" s="1" t="s">
        <v>364</v>
      </c>
      <c r="B101" s="39" t="s">
        <v>365</v>
      </c>
      <c r="C101" s="8">
        <v>68.73333333333333</v>
      </c>
      <c r="D101" s="8">
        <v>135.88166666666666</v>
      </c>
      <c r="E101" s="1">
        <v>3</v>
      </c>
      <c r="F101" s="2" t="s">
        <v>181</v>
      </c>
      <c r="G101" s="2" t="s">
        <v>1708</v>
      </c>
      <c r="H101" s="4" t="s">
        <v>171</v>
      </c>
      <c r="I101" s="5" t="s">
        <v>175</v>
      </c>
      <c r="J101" s="5" t="s">
        <v>175</v>
      </c>
      <c r="K101" s="9" t="s">
        <v>175</v>
      </c>
      <c r="L101" s="9" t="s">
        <v>175</v>
      </c>
      <c r="M101" s="9" t="s">
        <v>175</v>
      </c>
      <c r="N101" s="9" t="s">
        <v>175</v>
      </c>
      <c r="O101" s="9" t="s">
        <v>175</v>
      </c>
      <c r="P101" s="9" t="s">
        <v>171</v>
      </c>
      <c r="Q101" s="10" t="s">
        <v>171</v>
      </c>
      <c r="R101" s="9">
        <v>0</v>
      </c>
      <c r="S101" s="26" t="s">
        <v>366</v>
      </c>
      <c r="T101" s="26" t="s">
        <v>171</v>
      </c>
      <c r="U101" s="9">
        <v>25</v>
      </c>
      <c r="V101" s="9">
        <v>-1.16</v>
      </c>
      <c r="W101" s="9">
        <v>50</v>
      </c>
      <c r="X101" s="9">
        <v>-1.72</v>
      </c>
      <c r="Y101" s="9">
        <v>75</v>
      </c>
      <c r="Z101" s="9">
        <v>-1.09</v>
      </c>
      <c r="AA101" s="9">
        <v>100</v>
      </c>
      <c r="AB101" s="9">
        <v>0.74</v>
      </c>
      <c r="AC101" s="9">
        <v>150</v>
      </c>
      <c r="AD101" s="9">
        <v>3.19</v>
      </c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40" t="s">
        <v>175</v>
      </c>
      <c r="AX101" s="40" t="s">
        <v>175</v>
      </c>
      <c r="AY101" s="5" t="s">
        <v>175</v>
      </c>
      <c r="AZ101" s="10" t="s">
        <v>178</v>
      </c>
      <c r="BA101" s="40" t="s">
        <v>1753</v>
      </c>
      <c r="BB101" s="2" t="s">
        <v>213</v>
      </c>
    </row>
    <row r="102" spans="1:54" ht="21">
      <c r="A102" s="1" t="s">
        <v>367</v>
      </c>
      <c r="B102" s="39" t="s">
        <v>368</v>
      </c>
      <c r="C102" s="8">
        <v>68.37166666666667</v>
      </c>
      <c r="D102" s="8">
        <v>135.55</v>
      </c>
      <c r="E102" s="1">
        <v>68</v>
      </c>
      <c r="F102" s="2" t="s">
        <v>181</v>
      </c>
      <c r="G102" s="2" t="s">
        <v>1708</v>
      </c>
      <c r="H102" s="4" t="s">
        <v>171</v>
      </c>
      <c r="I102" s="5" t="s">
        <v>175</v>
      </c>
      <c r="J102" s="5" t="s">
        <v>175</v>
      </c>
      <c r="K102" s="9" t="s">
        <v>175</v>
      </c>
      <c r="L102" s="9" t="s">
        <v>175</v>
      </c>
      <c r="M102" s="9" t="s">
        <v>175</v>
      </c>
      <c r="N102" s="9" t="s">
        <v>175</v>
      </c>
      <c r="O102" s="9" t="s">
        <v>175</v>
      </c>
      <c r="P102" s="9" t="s">
        <v>171</v>
      </c>
      <c r="Q102" s="10" t="s">
        <v>171</v>
      </c>
      <c r="R102" s="9">
        <v>0</v>
      </c>
      <c r="S102" s="26" t="s">
        <v>369</v>
      </c>
      <c r="T102" s="26" t="s">
        <v>171</v>
      </c>
      <c r="U102" s="9">
        <v>50</v>
      </c>
      <c r="V102" s="9">
        <v>-5.66</v>
      </c>
      <c r="W102" s="9">
        <v>75</v>
      </c>
      <c r="X102" s="9">
        <v>-5.22</v>
      </c>
      <c r="Y102" s="9">
        <v>100</v>
      </c>
      <c r="Z102" s="9">
        <v>-4.48</v>
      </c>
      <c r="AA102" s="9">
        <v>150</v>
      </c>
      <c r="AB102" s="9">
        <v>-2.26</v>
      </c>
      <c r="AC102" s="9">
        <v>200</v>
      </c>
      <c r="AD102" s="9">
        <v>0.14</v>
      </c>
      <c r="AE102" s="9">
        <v>300</v>
      </c>
      <c r="AF102" s="9">
        <v>4.97</v>
      </c>
      <c r="AG102" s="9">
        <v>400</v>
      </c>
      <c r="AH102" s="9">
        <v>7.82</v>
      </c>
      <c r="AI102" s="9">
        <v>600</v>
      </c>
      <c r="AJ102" s="9">
        <v>15.45</v>
      </c>
      <c r="AK102" s="9">
        <v>800</v>
      </c>
      <c r="AL102" s="9">
        <v>23.4</v>
      </c>
      <c r="AM102" s="9">
        <v>1150</v>
      </c>
      <c r="AN102" s="9">
        <v>31.96</v>
      </c>
      <c r="AO102" s="9"/>
      <c r="AP102" s="9"/>
      <c r="AQ102" s="9"/>
      <c r="AR102" s="9"/>
      <c r="AS102" s="9"/>
      <c r="AT102" s="9"/>
      <c r="AU102" s="9"/>
      <c r="AV102" s="9"/>
      <c r="AW102" s="40" t="s">
        <v>175</v>
      </c>
      <c r="AX102" s="40" t="s">
        <v>175</v>
      </c>
      <c r="AY102" s="5" t="s">
        <v>175</v>
      </c>
      <c r="AZ102" s="10" t="s">
        <v>178</v>
      </c>
      <c r="BA102" s="40" t="s">
        <v>1753</v>
      </c>
      <c r="BB102" s="2" t="s">
        <v>370</v>
      </c>
    </row>
    <row r="103" spans="1:54" ht="21">
      <c r="A103" s="1" t="s">
        <v>371</v>
      </c>
      <c r="B103" s="39" t="s">
        <v>1395</v>
      </c>
      <c r="C103" s="8">
        <v>69.9</v>
      </c>
      <c r="D103" s="8">
        <v>131.45</v>
      </c>
      <c r="E103" s="1" t="s">
        <v>171</v>
      </c>
      <c r="F103" s="2" t="s">
        <v>174</v>
      </c>
      <c r="G103" s="2" t="s">
        <v>1708</v>
      </c>
      <c r="H103" s="4" t="s">
        <v>171</v>
      </c>
      <c r="I103" s="5" t="s">
        <v>175</v>
      </c>
      <c r="J103" s="5" t="s">
        <v>175</v>
      </c>
      <c r="K103" s="9" t="s">
        <v>175</v>
      </c>
      <c r="L103" s="9" t="s">
        <v>175</v>
      </c>
      <c r="M103" s="9" t="s">
        <v>175</v>
      </c>
      <c r="N103" s="9" t="s">
        <v>175</v>
      </c>
      <c r="O103" s="9" t="s">
        <v>175</v>
      </c>
      <c r="P103" s="9" t="s">
        <v>171</v>
      </c>
      <c r="Q103" s="10" t="s">
        <v>171</v>
      </c>
      <c r="R103" s="9">
        <v>0</v>
      </c>
      <c r="S103" s="26">
        <v>-9.7</v>
      </c>
      <c r="T103" s="26" t="s">
        <v>171</v>
      </c>
      <c r="U103" s="9">
        <v>7.62</v>
      </c>
      <c r="V103" s="9">
        <v>-9.72</v>
      </c>
      <c r="W103" s="9">
        <v>15.25</v>
      </c>
      <c r="X103" s="9">
        <v>-9.55</v>
      </c>
      <c r="Y103" s="9">
        <v>22.86</v>
      </c>
      <c r="Z103" s="9">
        <v>-9.28</v>
      </c>
      <c r="AA103" s="9">
        <v>30.48</v>
      </c>
      <c r="AB103" s="9">
        <v>-9.33</v>
      </c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40" t="s">
        <v>175</v>
      </c>
      <c r="AX103" s="40" t="s">
        <v>175</v>
      </c>
      <c r="AY103" s="5" t="s">
        <v>175</v>
      </c>
      <c r="AZ103" s="10" t="s">
        <v>178</v>
      </c>
      <c r="BA103" s="40"/>
      <c r="BB103" s="2" t="s">
        <v>373</v>
      </c>
    </row>
    <row r="104" spans="1:54" ht="30.75">
      <c r="A104" s="1" t="s">
        <v>371</v>
      </c>
      <c r="B104" s="39" t="s">
        <v>1394</v>
      </c>
      <c r="C104" s="8">
        <v>69.9</v>
      </c>
      <c r="D104" s="8">
        <v>131.45</v>
      </c>
      <c r="E104" s="1" t="s">
        <v>171</v>
      </c>
      <c r="F104" s="2" t="s">
        <v>174</v>
      </c>
      <c r="G104" s="2" t="s">
        <v>1708</v>
      </c>
      <c r="H104" s="4" t="s">
        <v>171</v>
      </c>
      <c r="I104" s="5" t="s">
        <v>175</v>
      </c>
      <c r="J104" s="5" t="s">
        <v>175</v>
      </c>
      <c r="K104" s="9" t="s">
        <v>175</v>
      </c>
      <c r="L104" s="9" t="s">
        <v>175</v>
      </c>
      <c r="M104" s="9" t="s">
        <v>175</v>
      </c>
      <c r="N104" s="9" t="s">
        <v>175</v>
      </c>
      <c r="O104" s="9" t="s">
        <v>175</v>
      </c>
      <c r="P104" s="9" t="s">
        <v>171</v>
      </c>
      <c r="Q104" s="10" t="s">
        <v>171</v>
      </c>
      <c r="R104" s="9">
        <v>0</v>
      </c>
      <c r="S104" s="26">
        <v>-10</v>
      </c>
      <c r="T104" s="26" t="s">
        <v>171</v>
      </c>
      <c r="U104" s="9">
        <v>4.57</v>
      </c>
      <c r="V104" s="9">
        <v>-9.8</v>
      </c>
      <c r="W104" s="9">
        <v>15.25</v>
      </c>
      <c r="X104" s="9">
        <v>-9.9</v>
      </c>
      <c r="Y104" s="9">
        <v>22.86</v>
      </c>
      <c r="Z104" s="9">
        <v>-9.4</v>
      </c>
      <c r="AA104" s="9">
        <v>30.48</v>
      </c>
      <c r="AB104" s="9">
        <v>-9.3</v>
      </c>
      <c r="AC104" s="9">
        <v>38.1</v>
      </c>
      <c r="AD104" s="9">
        <v>-9.44</v>
      </c>
      <c r="AE104" s="9">
        <v>45.72</v>
      </c>
      <c r="AF104" s="9">
        <v>-9.44</v>
      </c>
      <c r="AG104" s="9">
        <v>53.34</v>
      </c>
      <c r="AH104" s="9">
        <v>-9.44</v>
      </c>
      <c r="AI104" s="9">
        <v>60.96</v>
      </c>
      <c r="AJ104" s="9">
        <v>-9.44</v>
      </c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40" t="s">
        <v>175</v>
      </c>
      <c r="AX104" s="40" t="s">
        <v>175</v>
      </c>
      <c r="AY104" s="5" t="s">
        <v>175</v>
      </c>
      <c r="AZ104" s="10" t="s">
        <v>178</v>
      </c>
      <c r="BA104" s="40"/>
      <c r="BB104" s="2" t="s">
        <v>373</v>
      </c>
    </row>
    <row r="105" spans="1:54" ht="21">
      <c r="A105" s="1" t="s">
        <v>371</v>
      </c>
      <c r="B105" s="39" t="s">
        <v>374</v>
      </c>
      <c r="C105" s="8">
        <v>69.85</v>
      </c>
      <c r="D105" s="8">
        <v>131.45</v>
      </c>
      <c r="E105" s="1" t="s">
        <v>171</v>
      </c>
      <c r="F105" s="2" t="s">
        <v>174</v>
      </c>
      <c r="G105" s="2" t="s">
        <v>1708</v>
      </c>
      <c r="H105" s="4" t="s">
        <v>171</v>
      </c>
      <c r="I105" s="5" t="s">
        <v>175</v>
      </c>
      <c r="J105" s="5" t="s">
        <v>175</v>
      </c>
      <c r="K105" s="9" t="s">
        <v>175</v>
      </c>
      <c r="L105" s="9" t="s">
        <v>175</v>
      </c>
      <c r="M105" s="9" t="s">
        <v>175</v>
      </c>
      <c r="N105" s="9" t="s">
        <v>175</v>
      </c>
      <c r="O105" s="9" t="s">
        <v>175</v>
      </c>
      <c r="P105" s="9" t="s">
        <v>171</v>
      </c>
      <c r="Q105" s="10" t="s">
        <v>171</v>
      </c>
      <c r="R105" s="9">
        <v>0</v>
      </c>
      <c r="S105" s="26">
        <v>-10</v>
      </c>
      <c r="T105" s="26" t="s">
        <v>171</v>
      </c>
      <c r="U105" s="9">
        <v>7.62</v>
      </c>
      <c r="V105" s="9">
        <v>-8.4</v>
      </c>
      <c r="W105" s="9">
        <v>15.25</v>
      </c>
      <c r="X105" s="9">
        <v>-8.6</v>
      </c>
      <c r="Y105" s="9">
        <v>22.86</v>
      </c>
      <c r="Z105" s="9">
        <v>-8</v>
      </c>
      <c r="AA105" s="9">
        <v>30.48</v>
      </c>
      <c r="AB105" s="9">
        <v>-7.7</v>
      </c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40" t="s">
        <v>175</v>
      </c>
      <c r="AX105" s="40" t="s">
        <v>175</v>
      </c>
      <c r="AY105" s="5" t="s">
        <v>175</v>
      </c>
      <c r="AZ105" s="10" t="s">
        <v>178</v>
      </c>
      <c r="BA105" s="40"/>
      <c r="BB105" s="2" t="s">
        <v>373</v>
      </c>
    </row>
    <row r="106" spans="1:54" ht="15">
      <c r="A106" s="1" t="s">
        <v>371</v>
      </c>
      <c r="B106" s="39" t="s">
        <v>375</v>
      </c>
      <c r="C106" s="8">
        <v>69.85</v>
      </c>
      <c r="D106" s="8">
        <v>130.11666666666667</v>
      </c>
      <c r="E106" s="1" t="s">
        <v>171</v>
      </c>
      <c r="F106" s="2" t="s">
        <v>174</v>
      </c>
      <c r="G106" s="2" t="s">
        <v>1708</v>
      </c>
      <c r="H106" s="4" t="s">
        <v>171</v>
      </c>
      <c r="I106" s="5" t="s">
        <v>175</v>
      </c>
      <c r="J106" s="5" t="s">
        <v>175</v>
      </c>
      <c r="K106" s="9" t="s">
        <v>175</v>
      </c>
      <c r="L106" s="9" t="s">
        <v>175</v>
      </c>
      <c r="M106" s="9" t="s">
        <v>175</v>
      </c>
      <c r="N106" s="9" t="s">
        <v>175</v>
      </c>
      <c r="O106" s="9" t="s">
        <v>175</v>
      </c>
      <c r="P106" s="9" t="s">
        <v>171</v>
      </c>
      <c r="Q106" s="10" t="s">
        <v>171</v>
      </c>
      <c r="R106" s="9">
        <v>0</v>
      </c>
      <c r="S106" s="26" t="s">
        <v>376</v>
      </c>
      <c r="T106" s="26" t="s">
        <v>171</v>
      </c>
      <c r="U106" s="9">
        <v>7.62</v>
      </c>
      <c r="V106" s="9">
        <v>-8.6</v>
      </c>
      <c r="W106" s="9">
        <v>15.25</v>
      </c>
      <c r="X106" s="9">
        <v>-8.9</v>
      </c>
      <c r="Y106" s="9">
        <v>22.86</v>
      </c>
      <c r="Z106" s="9">
        <v>-8.4</v>
      </c>
      <c r="AA106" s="9">
        <v>30.48</v>
      </c>
      <c r="AB106" s="9">
        <v>-8.3</v>
      </c>
      <c r="AC106" s="9">
        <v>45.72</v>
      </c>
      <c r="AD106" s="9">
        <v>-8.2</v>
      </c>
      <c r="AE106" s="9">
        <v>53.34</v>
      </c>
      <c r="AF106" s="9">
        <v>-8.1</v>
      </c>
      <c r="AG106" s="9">
        <v>60.96</v>
      </c>
      <c r="AH106" s="9">
        <v>-7.7</v>
      </c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40" t="s">
        <v>175</v>
      </c>
      <c r="AX106" s="40" t="s">
        <v>175</v>
      </c>
      <c r="AY106" s="5" t="s">
        <v>175</v>
      </c>
      <c r="AZ106" s="10" t="s">
        <v>178</v>
      </c>
      <c r="BA106" s="40"/>
      <c r="BB106" s="2" t="s">
        <v>373</v>
      </c>
    </row>
    <row r="107" spans="1:54" ht="41.25">
      <c r="A107" s="1" t="s">
        <v>377</v>
      </c>
      <c r="B107" s="39" t="s">
        <v>378</v>
      </c>
      <c r="C107" s="8">
        <v>67.85</v>
      </c>
      <c r="D107" s="8">
        <v>134.58333333333334</v>
      </c>
      <c r="E107" s="1" t="s">
        <v>379</v>
      </c>
      <c r="F107" s="2" t="s">
        <v>174</v>
      </c>
      <c r="G107" s="2" t="s">
        <v>1708</v>
      </c>
      <c r="H107" s="4" t="s">
        <v>171</v>
      </c>
      <c r="I107" s="5" t="s">
        <v>175</v>
      </c>
      <c r="J107" s="5" t="s">
        <v>175</v>
      </c>
      <c r="K107" s="9" t="s">
        <v>175</v>
      </c>
      <c r="L107" s="9" t="s">
        <v>175</v>
      </c>
      <c r="M107" s="9" t="s">
        <v>175</v>
      </c>
      <c r="N107" s="9" t="s">
        <v>175</v>
      </c>
      <c r="O107" s="9" t="s">
        <v>175</v>
      </c>
      <c r="P107" s="9" t="s">
        <v>171</v>
      </c>
      <c r="Q107" s="10" t="s">
        <v>171</v>
      </c>
      <c r="R107" s="9">
        <v>0</v>
      </c>
      <c r="S107" s="26">
        <v>-3.4</v>
      </c>
      <c r="T107" s="26" t="s">
        <v>171</v>
      </c>
      <c r="U107" s="9">
        <v>10.67</v>
      </c>
      <c r="V107" s="9">
        <v>-2.5</v>
      </c>
      <c r="W107" s="9">
        <v>18.29</v>
      </c>
      <c r="X107" s="9">
        <v>-1.67</v>
      </c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40" t="s">
        <v>380</v>
      </c>
      <c r="AX107" s="40" t="s">
        <v>381</v>
      </c>
      <c r="AY107" s="5" t="s">
        <v>175</v>
      </c>
      <c r="AZ107" s="10" t="s">
        <v>178</v>
      </c>
      <c r="BA107" s="40"/>
      <c r="BB107" s="2" t="s">
        <v>373</v>
      </c>
    </row>
    <row r="108" spans="1:54" ht="41.25">
      <c r="A108" s="1" t="s">
        <v>377</v>
      </c>
      <c r="B108" s="39" t="s">
        <v>382</v>
      </c>
      <c r="C108" s="8">
        <v>67.85</v>
      </c>
      <c r="D108" s="8">
        <v>134.58333333333334</v>
      </c>
      <c r="E108" s="1" t="s">
        <v>379</v>
      </c>
      <c r="F108" s="2" t="s">
        <v>174</v>
      </c>
      <c r="G108" s="2" t="s">
        <v>1708</v>
      </c>
      <c r="H108" s="4" t="s">
        <v>171</v>
      </c>
      <c r="I108" s="5" t="s">
        <v>175</v>
      </c>
      <c r="J108" s="5" t="s">
        <v>175</v>
      </c>
      <c r="K108" s="9" t="s">
        <v>175</v>
      </c>
      <c r="L108" s="9" t="s">
        <v>175</v>
      </c>
      <c r="M108" s="9" t="s">
        <v>175</v>
      </c>
      <c r="N108" s="9" t="s">
        <v>175</v>
      </c>
      <c r="O108" s="9" t="s">
        <v>175</v>
      </c>
      <c r="P108" s="9" t="s">
        <v>171</v>
      </c>
      <c r="Q108" s="10" t="s">
        <v>171</v>
      </c>
      <c r="R108" s="9">
        <v>0</v>
      </c>
      <c r="S108" s="26">
        <v>-4.5</v>
      </c>
      <c r="T108" s="26" t="s">
        <v>171</v>
      </c>
      <c r="U108" s="9">
        <v>10.67</v>
      </c>
      <c r="V108" s="9">
        <v>-3.33</v>
      </c>
      <c r="W108" s="9">
        <v>18.29</v>
      </c>
      <c r="X108" s="9">
        <v>-2.5</v>
      </c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40" t="s">
        <v>380</v>
      </c>
      <c r="AX108" s="40" t="s">
        <v>381</v>
      </c>
      <c r="AY108" s="5" t="s">
        <v>175</v>
      </c>
      <c r="AZ108" s="10" t="s">
        <v>178</v>
      </c>
      <c r="BA108" s="40"/>
      <c r="BB108" s="2" t="s">
        <v>373</v>
      </c>
    </row>
    <row r="109" spans="1:54" ht="41.25">
      <c r="A109" s="1" t="s">
        <v>377</v>
      </c>
      <c r="B109" s="39" t="s">
        <v>383</v>
      </c>
      <c r="C109" s="8">
        <v>67.85</v>
      </c>
      <c r="D109" s="8">
        <v>134.58333333333334</v>
      </c>
      <c r="E109" s="1" t="s">
        <v>379</v>
      </c>
      <c r="F109" s="2" t="s">
        <v>174</v>
      </c>
      <c r="G109" s="2" t="s">
        <v>1708</v>
      </c>
      <c r="H109" s="4" t="s">
        <v>171</v>
      </c>
      <c r="I109" s="5" t="s">
        <v>175</v>
      </c>
      <c r="J109" s="5" t="s">
        <v>175</v>
      </c>
      <c r="K109" s="9" t="s">
        <v>175</v>
      </c>
      <c r="L109" s="9" t="s">
        <v>175</v>
      </c>
      <c r="M109" s="9" t="s">
        <v>175</v>
      </c>
      <c r="N109" s="9" t="s">
        <v>175</v>
      </c>
      <c r="O109" s="9" t="s">
        <v>175</v>
      </c>
      <c r="P109" s="9" t="s">
        <v>171</v>
      </c>
      <c r="Q109" s="10" t="s">
        <v>171</v>
      </c>
      <c r="R109" s="9">
        <v>0</v>
      </c>
      <c r="S109" s="26">
        <v>-4.5</v>
      </c>
      <c r="T109" s="26" t="s">
        <v>171</v>
      </c>
      <c r="U109" s="9">
        <v>10.67</v>
      </c>
      <c r="V109" s="9">
        <v>-3.19</v>
      </c>
      <c r="W109" s="9">
        <v>18.29</v>
      </c>
      <c r="X109" s="9">
        <v>-2.22</v>
      </c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40" t="s">
        <v>380</v>
      </c>
      <c r="AX109" s="40" t="s">
        <v>381</v>
      </c>
      <c r="AY109" s="5" t="s">
        <v>175</v>
      </c>
      <c r="AZ109" s="10" t="s">
        <v>178</v>
      </c>
      <c r="BA109" s="40"/>
      <c r="BB109" s="2" t="s">
        <v>373</v>
      </c>
    </row>
    <row r="110" spans="1:54" ht="41.25">
      <c r="A110" s="1" t="s">
        <v>377</v>
      </c>
      <c r="B110" s="39" t="s">
        <v>384</v>
      </c>
      <c r="C110" s="8">
        <v>67.85</v>
      </c>
      <c r="D110" s="8">
        <v>134.58333333333334</v>
      </c>
      <c r="E110" s="1" t="s">
        <v>379</v>
      </c>
      <c r="F110" s="2" t="s">
        <v>174</v>
      </c>
      <c r="G110" s="2" t="s">
        <v>1708</v>
      </c>
      <c r="H110" s="4" t="s">
        <v>171</v>
      </c>
      <c r="I110" s="5" t="s">
        <v>175</v>
      </c>
      <c r="J110" s="5" t="s">
        <v>175</v>
      </c>
      <c r="K110" s="9" t="s">
        <v>175</v>
      </c>
      <c r="L110" s="9" t="s">
        <v>175</v>
      </c>
      <c r="M110" s="9" t="s">
        <v>175</v>
      </c>
      <c r="N110" s="9" t="s">
        <v>175</v>
      </c>
      <c r="O110" s="9" t="s">
        <v>175</v>
      </c>
      <c r="P110" s="9" t="s">
        <v>171</v>
      </c>
      <c r="Q110" s="10" t="s">
        <v>171</v>
      </c>
      <c r="R110" s="9">
        <v>0</v>
      </c>
      <c r="S110" s="26">
        <v>-2.8</v>
      </c>
      <c r="T110" s="26" t="s">
        <v>171</v>
      </c>
      <c r="U110" s="9">
        <v>10.67</v>
      </c>
      <c r="V110" s="9">
        <v>-2.5</v>
      </c>
      <c r="W110" s="9">
        <v>18.29</v>
      </c>
      <c r="X110" s="9">
        <v>-1.94</v>
      </c>
      <c r="Y110" s="9">
        <v>33.52</v>
      </c>
      <c r="Z110" s="9">
        <v>-1.94</v>
      </c>
      <c r="AA110" s="9">
        <v>48.77</v>
      </c>
      <c r="AB110" s="9">
        <v>-1.39</v>
      </c>
      <c r="AC110" s="9">
        <v>60.96</v>
      </c>
      <c r="AD110" s="9">
        <v>-1.11</v>
      </c>
      <c r="AE110" s="9">
        <v>79.25</v>
      </c>
      <c r="AF110" s="9">
        <v>-0.55</v>
      </c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40" t="s">
        <v>380</v>
      </c>
      <c r="AX110" s="40" t="s">
        <v>381</v>
      </c>
      <c r="AY110" s="5" t="s">
        <v>175</v>
      </c>
      <c r="AZ110" s="10" t="s">
        <v>178</v>
      </c>
      <c r="BA110" s="40"/>
      <c r="BB110" s="2" t="s">
        <v>373</v>
      </c>
    </row>
    <row r="111" spans="1:54" ht="41.25">
      <c r="A111" s="1" t="s">
        <v>377</v>
      </c>
      <c r="B111" s="39" t="s">
        <v>385</v>
      </c>
      <c r="C111" s="8">
        <v>67.85</v>
      </c>
      <c r="D111" s="8">
        <v>134.58333333333334</v>
      </c>
      <c r="E111" s="1" t="s">
        <v>379</v>
      </c>
      <c r="F111" s="2" t="s">
        <v>174</v>
      </c>
      <c r="G111" s="2" t="s">
        <v>1708</v>
      </c>
      <c r="H111" s="4" t="s">
        <v>171</v>
      </c>
      <c r="I111" s="5" t="s">
        <v>175</v>
      </c>
      <c r="J111" s="5" t="s">
        <v>175</v>
      </c>
      <c r="K111" s="9" t="s">
        <v>175</v>
      </c>
      <c r="L111" s="9" t="s">
        <v>175</v>
      </c>
      <c r="M111" s="9" t="s">
        <v>175</v>
      </c>
      <c r="N111" s="9" t="s">
        <v>175</v>
      </c>
      <c r="O111" s="9" t="s">
        <v>175</v>
      </c>
      <c r="P111" s="9" t="s">
        <v>171</v>
      </c>
      <c r="Q111" s="10" t="s">
        <v>171</v>
      </c>
      <c r="R111" s="9">
        <v>0</v>
      </c>
      <c r="S111" s="26">
        <v>-4.9</v>
      </c>
      <c r="T111" s="26" t="s">
        <v>171</v>
      </c>
      <c r="U111" s="9">
        <v>10.67</v>
      </c>
      <c r="V111" s="9">
        <v>-4.17</v>
      </c>
      <c r="W111" s="9">
        <v>18.29</v>
      </c>
      <c r="X111" s="9">
        <v>-3.47</v>
      </c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40" t="s">
        <v>380</v>
      </c>
      <c r="AX111" s="40" t="s">
        <v>381</v>
      </c>
      <c r="AY111" s="5" t="s">
        <v>175</v>
      </c>
      <c r="AZ111" s="10" t="s">
        <v>178</v>
      </c>
      <c r="BA111" s="40"/>
      <c r="BB111" s="2" t="s">
        <v>373</v>
      </c>
    </row>
    <row r="112" spans="1:54" ht="41.25">
      <c r="A112" s="1" t="s">
        <v>377</v>
      </c>
      <c r="B112" s="39" t="s">
        <v>386</v>
      </c>
      <c r="C112" s="8">
        <v>67.85</v>
      </c>
      <c r="D112" s="8">
        <v>134.58333333333334</v>
      </c>
      <c r="E112" s="1" t="s">
        <v>379</v>
      </c>
      <c r="F112" s="2" t="s">
        <v>174</v>
      </c>
      <c r="G112" s="2" t="s">
        <v>1708</v>
      </c>
      <c r="H112" s="4" t="s">
        <v>171</v>
      </c>
      <c r="I112" s="5" t="s">
        <v>175</v>
      </c>
      <c r="J112" s="5" t="s">
        <v>175</v>
      </c>
      <c r="K112" s="9" t="s">
        <v>175</v>
      </c>
      <c r="L112" s="9" t="s">
        <v>175</v>
      </c>
      <c r="M112" s="9" t="s">
        <v>175</v>
      </c>
      <c r="N112" s="9" t="s">
        <v>175</v>
      </c>
      <c r="O112" s="9" t="s">
        <v>175</v>
      </c>
      <c r="P112" s="9" t="s">
        <v>171</v>
      </c>
      <c r="Q112" s="10" t="s">
        <v>171</v>
      </c>
      <c r="R112" s="9">
        <v>0</v>
      </c>
      <c r="S112" s="26">
        <v>-5.3</v>
      </c>
      <c r="T112" s="26" t="s">
        <v>171</v>
      </c>
      <c r="U112" s="9">
        <v>10.67</v>
      </c>
      <c r="V112" s="9">
        <v>-3.61</v>
      </c>
      <c r="W112" s="9">
        <v>18.29</v>
      </c>
      <c r="X112" s="9">
        <v>-2.22</v>
      </c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40" t="s">
        <v>380</v>
      </c>
      <c r="AX112" s="40" t="s">
        <v>381</v>
      </c>
      <c r="AY112" s="5" t="s">
        <v>175</v>
      </c>
      <c r="AZ112" s="10" t="s">
        <v>178</v>
      </c>
      <c r="BA112" s="40"/>
      <c r="BB112" s="2" t="s">
        <v>373</v>
      </c>
    </row>
    <row r="113" spans="1:54" ht="15">
      <c r="A113" s="1" t="s">
        <v>1864</v>
      </c>
      <c r="B113" s="39" t="s">
        <v>387</v>
      </c>
      <c r="C113" s="8">
        <v>69.48333333333333</v>
      </c>
      <c r="D113" s="8">
        <v>134.58833333333334</v>
      </c>
      <c r="E113" s="1">
        <v>7</v>
      </c>
      <c r="F113" s="2" t="s">
        <v>181</v>
      </c>
      <c r="G113" s="2" t="s">
        <v>1708</v>
      </c>
      <c r="H113" s="4" t="s">
        <v>388</v>
      </c>
      <c r="I113" s="5" t="s">
        <v>175</v>
      </c>
      <c r="J113" s="5" t="s">
        <v>175</v>
      </c>
      <c r="K113" s="9" t="s">
        <v>175</v>
      </c>
      <c r="L113" s="9" t="s">
        <v>175</v>
      </c>
      <c r="M113" s="9" t="s">
        <v>175</v>
      </c>
      <c r="N113" s="9" t="s">
        <v>175</v>
      </c>
      <c r="O113" s="9" t="s">
        <v>175</v>
      </c>
      <c r="P113" s="9" t="s">
        <v>171</v>
      </c>
      <c r="Q113" s="10" t="s">
        <v>171</v>
      </c>
      <c r="R113" s="9">
        <v>0</v>
      </c>
      <c r="S113" s="26">
        <v>-7</v>
      </c>
      <c r="T113" s="26" t="s">
        <v>171</v>
      </c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40" t="s">
        <v>175</v>
      </c>
      <c r="AX113" s="40" t="s">
        <v>389</v>
      </c>
      <c r="AY113" s="5" t="s">
        <v>171</v>
      </c>
      <c r="AZ113" s="10" t="s">
        <v>178</v>
      </c>
      <c r="BA113" s="40"/>
      <c r="BB113" s="2" t="s">
        <v>390</v>
      </c>
    </row>
    <row r="114" spans="1:54" ht="15">
      <c r="A114" s="1" t="s">
        <v>154</v>
      </c>
      <c r="B114" s="39" t="s">
        <v>391</v>
      </c>
      <c r="C114" s="8">
        <v>69.48333333333333</v>
      </c>
      <c r="D114" s="8">
        <v>134.58833333333334</v>
      </c>
      <c r="E114" s="1">
        <v>7</v>
      </c>
      <c r="F114" s="2" t="s">
        <v>181</v>
      </c>
      <c r="G114" s="2" t="s">
        <v>1708</v>
      </c>
      <c r="H114" s="4" t="s">
        <v>388</v>
      </c>
      <c r="I114" s="5" t="s">
        <v>175</v>
      </c>
      <c r="J114" s="5" t="s">
        <v>175</v>
      </c>
      <c r="K114" s="9" t="s">
        <v>175</v>
      </c>
      <c r="L114" s="9" t="s">
        <v>175</v>
      </c>
      <c r="M114" s="9" t="s">
        <v>175</v>
      </c>
      <c r="N114" s="9" t="s">
        <v>175</v>
      </c>
      <c r="O114" s="9" t="s">
        <v>175</v>
      </c>
      <c r="P114" s="9" t="s">
        <v>171</v>
      </c>
      <c r="Q114" s="10" t="s">
        <v>171</v>
      </c>
      <c r="R114" s="9">
        <v>0</v>
      </c>
      <c r="S114" s="26">
        <v>-3</v>
      </c>
      <c r="T114" s="26" t="s">
        <v>171</v>
      </c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40" t="s">
        <v>175</v>
      </c>
      <c r="AX114" s="40" t="s">
        <v>389</v>
      </c>
      <c r="AY114" s="5" t="s">
        <v>171</v>
      </c>
      <c r="AZ114" s="10" t="s">
        <v>178</v>
      </c>
      <c r="BA114" s="40"/>
      <c r="BB114" s="2" t="s">
        <v>390</v>
      </c>
    </row>
    <row r="115" spans="1:54" ht="21">
      <c r="A115" s="1" t="s">
        <v>155</v>
      </c>
      <c r="B115" s="39" t="s">
        <v>392</v>
      </c>
      <c r="C115" s="8">
        <v>68.3</v>
      </c>
      <c r="D115" s="8">
        <v>133.83333333333334</v>
      </c>
      <c r="E115" s="1" t="s">
        <v>171</v>
      </c>
      <c r="F115" s="2" t="s">
        <v>174</v>
      </c>
      <c r="G115" s="2" t="s">
        <v>1708</v>
      </c>
      <c r="H115" s="4" t="s">
        <v>393</v>
      </c>
      <c r="I115" s="5">
        <v>-10</v>
      </c>
      <c r="J115" s="5" t="s">
        <v>175</v>
      </c>
      <c r="K115" s="9" t="s">
        <v>175</v>
      </c>
      <c r="L115" s="9" t="s">
        <v>175</v>
      </c>
      <c r="M115" s="9" t="s">
        <v>175</v>
      </c>
      <c r="N115" s="9">
        <v>173</v>
      </c>
      <c r="O115" s="9" t="s">
        <v>175</v>
      </c>
      <c r="P115" s="9" t="s">
        <v>171</v>
      </c>
      <c r="Q115" s="10" t="s">
        <v>171</v>
      </c>
      <c r="R115" s="9">
        <v>0</v>
      </c>
      <c r="S115" s="26">
        <v>-4.4</v>
      </c>
      <c r="T115" s="26" t="s">
        <v>171</v>
      </c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40" t="s">
        <v>394</v>
      </c>
      <c r="AX115" s="40" t="s">
        <v>395</v>
      </c>
      <c r="AY115" s="5" t="s">
        <v>171</v>
      </c>
      <c r="AZ115" s="10" t="s">
        <v>178</v>
      </c>
      <c r="BA115" s="40"/>
      <c r="BB115" s="2" t="s">
        <v>396</v>
      </c>
    </row>
    <row r="116" spans="1:54" ht="21">
      <c r="A116" s="1" t="s">
        <v>155</v>
      </c>
      <c r="B116" s="39" t="s">
        <v>397</v>
      </c>
      <c r="C116" s="8">
        <v>68.3</v>
      </c>
      <c r="D116" s="8">
        <v>133.83333333333334</v>
      </c>
      <c r="E116" s="1" t="s">
        <v>171</v>
      </c>
      <c r="F116" s="2" t="s">
        <v>174</v>
      </c>
      <c r="G116" s="2" t="s">
        <v>1708</v>
      </c>
      <c r="H116" s="4" t="s">
        <v>393</v>
      </c>
      <c r="I116" s="5">
        <v>-10</v>
      </c>
      <c r="J116" s="5" t="s">
        <v>175</v>
      </c>
      <c r="K116" s="9" t="s">
        <v>175</v>
      </c>
      <c r="L116" s="9" t="s">
        <v>175</v>
      </c>
      <c r="M116" s="9" t="s">
        <v>175</v>
      </c>
      <c r="N116" s="9">
        <v>173</v>
      </c>
      <c r="O116" s="9" t="s">
        <v>175</v>
      </c>
      <c r="P116" s="9" t="s">
        <v>171</v>
      </c>
      <c r="Q116" s="10" t="s">
        <v>171</v>
      </c>
      <c r="R116" s="9">
        <v>0</v>
      </c>
      <c r="S116" s="26">
        <v>-4.4</v>
      </c>
      <c r="T116" s="26" t="s">
        <v>171</v>
      </c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40" t="s">
        <v>394</v>
      </c>
      <c r="AX116" s="40" t="s">
        <v>395</v>
      </c>
      <c r="AY116" s="5" t="s">
        <v>171</v>
      </c>
      <c r="AZ116" s="10" t="s">
        <v>178</v>
      </c>
      <c r="BA116" s="40"/>
      <c r="BB116" s="2" t="s">
        <v>396</v>
      </c>
    </row>
    <row r="117" spans="1:54" ht="15">
      <c r="A117" s="1" t="s">
        <v>398</v>
      </c>
      <c r="B117" s="41" t="s">
        <v>399</v>
      </c>
      <c r="C117" s="8">
        <v>69.3</v>
      </c>
      <c r="D117" s="8">
        <v>133.1</v>
      </c>
      <c r="E117" s="1" t="s">
        <v>171</v>
      </c>
      <c r="F117" s="2" t="s">
        <v>174</v>
      </c>
      <c r="G117" s="2" t="s">
        <v>1708</v>
      </c>
      <c r="H117" s="4" t="s">
        <v>400</v>
      </c>
      <c r="I117" s="5" t="s">
        <v>175</v>
      </c>
      <c r="J117" s="5" t="s">
        <v>175</v>
      </c>
      <c r="K117" s="9" t="s">
        <v>175</v>
      </c>
      <c r="L117" s="9" t="s">
        <v>175</v>
      </c>
      <c r="M117" s="9" t="s">
        <v>175</v>
      </c>
      <c r="N117" s="9" t="s">
        <v>175</v>
      </c>
      <c r="O117" s="9" t="s">
        <v>175</v>
      </c>
      <c r="P117" s="9" t="s">
        <v>171</v>
      </c>
      <c r="Q117" s="10" t="s">
        <v>171</v>
      </c>
      <c r="R117" s="9">
        <v>0</v>
      </c>
      <c r="S117" s="4">
        <v>-8.5</v>
      </c>
      <c r="T117" s="4"/>
      <c r="U117" s="1">
        <v>7.62</v>
      </c>
      <c r="V117" s="1">
        <v>-8.9</v>
      </c>
      <c r="W117" s="1">
        <v>15.25</v>
      </c>
      <c r="X117" s="1">
        <v>-8.4</v>
      </c>
      <c r="Y117" s="1">
        <v>22.86</v>
      </c>
      <c r="Z117" s="1">
        <v>-8.1</v>
      </c>
      <c r="AA117" s="1">
        <v>30.48</v>
      </c>
      <c r="AB117" s="1">
        <v>-7.9</v>
      </c>
      <c r="AC117" s="1">
        <v>38.1</v>
      </c>
      <c r="AD117" s="1">
        <v>-7.78</v>
      </c>
      <c r="AE117" s="1">
        <v>45.72</v>
      </c>
      <c r="AF117" s="1">
        <v>-7.78</v>
      </c>
      <c r="AG117" s="1">
        <v>53.34</v>
      </c>
      <c r="AH117" s="1">
        <v>-7.64</v>
      </c>
      <c r="AI117" s="1">
        <v>60.96</v>
      </c>
      <c r="AJ117" s="1">
        <v>-7.5</v>
      </c>
      <c r="AW117" s="40" t="s">
        <v>175</v>
      </c>
      <c r="AX117" s="40" t="s">
        <v>175</v>
      </c>
      <c r="AY117" s="5" t="s">
        <v>171</v>
      </c>
      <c r="AZ117" s="10" t="s">
        <v>178</v>
      </c>
      <c r="BA117" s="40"/>
      <c r="BB117" s="2">
        <v>37</v>
      </c>
    </row>
    <row r="118" spans="1:54" ht="21">
      <c r="A118" s="1" t="s">
        <v>401</v>
      </c>
      <c r="B118" s="41" t="s">
        <v>402</v>
      </c>
      <c r="C118" s="8">
        <v>69.15</v>
      </c>
      <c r="D118" s="8">
        <v>135.72</v>
      </c>
      <c r="E118" s="1" t="s">
        <v>171</v>
      </c>
      <c r="F118" s="2" t="s">
        <v>174</v>
      </c>
      <c r="G118" s="2" t="s">
        <v>1708</v>
      </c>
      <c r="H118" s="4" t="s">
        <v>403</v>
      </c>
      <c r="I118" s="5" t="s">
        <v>175</v>
      </c>
      <c r="J118" s="5" t="s">
        <v>175</v>
      </c>
      <c r="K118" s="9" t="s">
        <v>175</v>
      </c>
      <c r="L118" s="9" t="s">
        <v>175</v>
      </c>
      <c r="M118" s="9" t="s">
        <v>175</v>
      </c>
      <c r="N118" s="9" t="s">
        <v>175</v>
      </c>
      <c r="O118" s="9" t="s">
        <v>175</v>
      </c>
      <c r="P118" s="9" t="s">
        <v>171</v>
      </c>
      <c r="Q118" s="10" t="s">
        <v>171</v>
      </c>
      <c r="R118" s="9">
        <v>0</v>
      </c>
      <c r="S118" s="4">
        <v>-0.4</v>
      </c>
      <c r="T118" s="4"/>
      <c r="U118" s="1">
        <v>3.05</v>
      </c>
      <c r="V118" s="1">
        <v>0</v>
      </c>
      <c r="W118" s="1">
        <v>7.62</v>
      </c>
      <c r="X118" s="1">
        <v>-0.3</v>
      </c>
      <c r="Y118" s="1">
        <v>9.14</v>
      </c>
      <c r="Z118" s="1">
        <v>-0.4</v>
      </c>
      <c r="AA118" s="1">
        <v>12.19</v>
      </c>
      <c r="AB118" s="1">
        <v>-0.6</v>
      </c>
      <c r="AC118" s="1">
        <v>16.76</v>
      </c>
      <c r="AD118" s="1">
        <v>-0.69</v>
      </c>
      <c r="AE118" s="1">
        <v>21.34</v>
      </c>
      <c r="AF118" s="1">
        <v>-0.83</v>
      </c>
      <c r="AG118" s="1">
        <v>25.91</v>
      </c>
      <c r="AH118" s="1">
        <v>-0.97</v>
      </c>
      <c r="AW118" s="40" t="s">
        <v>175</v>
      </c>
      <c r="AX118" s="40" t="s">
        <v>175</v>
      </c>
      <c r="AY118" s="5" t="s">
        <v>171</v>
      </c>
      <c r="AZ118" s="10" t="s">
        <v>178</v>
      </c>
      <c r="BA118" s="40"/>
      <c r="BB118" s="2">
        <v>37</v>
      </c>
    </row>
    <row r="119" spans="1:54" ht="21">
      <c r="A119" s="1" t="s">
        <v>404</v>
      </c>
      <c r="B119" s="41" t="s">
        <v>405</v>
      </c>
      <c r="C119" s="8">
        <v>69.15</v>
      </c>
      <c r="D119" s="8">
        <v>135.75</v>
      </c>
      <c r="E119" s="1" t="s">
        <v>171</v>
      </c>
      <c r="F119" s="2" t="s">
        <v>174</v>
      </c>
      <c r="G119" s="2" t="s">
        <v>1708</v>
      </c>
      <c r="H119" s="4" t="s">
        <v>403</v>
      </c>
      <c r="I119" s="5" t="s">
        <v>175</v>
      </c>
      <c r="J119" s="5" t="s">
        <v>175</v>
      </c>
      <c r="K119" s="9" t="s">
        <v>175</v>
      </c>
      <c r="L119" s="9" t="s">
        <v>175</v>
      </c>
      <c r="M119" s="9" t="s">
        <v>175</v>
      </c>
      <c r="N119" s="9" t="s">
        <v>175</v>
      </c>
      <c r="O119" s="9" t="s">
        <v>175</v>
      </c>
      <c r="P119" s="9" t="s">
        <v>171</v>
      </c>
      <c r="Q119" s="10" t="s">
        <v>171</v>
      </c>
      <c r="R119" s="9">
        <v>0</v>
      </c>
      <c r="S119" s="4">
        <v>-0.8</v>
      </c>
      <c r="T119" s="4"/>
      <c r="U119" s="1">
        <v>1.52</v>
      </c>
      <c r="V119" s="1">
        <v>-0.83</v>
      </c>
      <c r="W119" s="1">
        <v>6.09</v>
      </c>
      <c r="X119" s="1">
        <v>-0.83</v>
      </c>
      <c r="Y119" s="1">
        <v>10.67</v>
      </c>
      <c r="Z119" s="1">
        <v>-0.83</v>
      </c>
      <c r="AA119" s="1">
        <v>19.81</v>
      </c>
      <c r="AB119" s="1">
        <v>-1.17</v>
      </c>
      <c r="AC119" s="1">
        <v>24.38</v>
      </c>
      <c r="AD119" s="1">
        <v>-1.28</v>
      </c>
      <c r="AE119" s="1">
        <v>28.96</v>
      </c>
      <c r="AF119" s="1">
        <v>-1.39</v>
      </c>
      <c r="AW119" s="40" t="s">
        <v>175</v>
      </c>
      <c r="AX119" s="40" t="s">
        <v>175</v>
      </c>
      <c r="AY119" s="5" t="s">
        <v>171</v>
      </c>
      <c r="AZ119" s="10" t="s">
        <v>178</v>
      </c>
      <c r="BA119" s="40"/>
      <c r="BB119" s="2">
        <v>37</v>
      </c>
    </row>
    <row r="120" spans="1:54" ht="15">
      <c r="A120" s="1" t="s">
        <v>406</v>
      </c>
      <c r="B120" s="41" t="s">
        <v>407</v>
      </c>
      <c r="C120" s="8">
        <v>69.2</v>
      </c>
      <c r="D120" s="8">
        <v>135.43</v>
      </c>
      <c r="E120" s="1" t="s">
        <v>171</v>
      </c>
      <c r="F120" s="2" t="s">
        <v>174</v>
      </c>
      <c r="G120" s="2" t="s">
        <v>1708</v>
      </c>
      <c r="H120" s="4" t="s">
        <v>408</v>
      </c>
      <c r="I120" s="5" t="s">
        <v>175</v>
      </c>
      <c r="J120" s="5" t="s">
        <v>175</v>
      </c>
      <c r="K120" s="9" t="s">
        <v>175</v>
      </c>
      <c r="L120" s="9" t="s">
        <v>175</v>
      </c>
      <c r="M120" s="9" t="s">
        <v>175</v>
      </c>
      <c r="N120" s="9" t="s">
        <v>175</v>
      </c>
      <c r="O120" s="9" t="s">
        <v>175</v>
      </c>
      <c r="P120" s="9" t="s">
        <v>171</v>
      </c>
      <c r="Q120" s="10" t="s">
        <v>171</v>
      </c>
      <c r="R120" s="9">
        <v>0</v>
      </c>
      <c r="S120" s="4">
        <v>-2.8</v>
      </c>
      <c r="T120" s="4"/>
      <c r="U120" s="1">
        <v>7.62</v>
      </c>
      <c r="V120" s="1">
        <v>-3.6</v>
      </c>
      <c r="W120" s="1">
        <v>13.72</v>
      </c>
      <c r="X120" s="1">
        <v>-2.3</v>
      </c>
      <c r="Y120" s="1">
        <v>21.34</v>
      </c>
      <c r="Z120" s="1">
        <v>-2</v>
      </c>
      <c r="AA120" s="1">
        <v>28.96</v>
      </c>
      <c r="AB120" s="1">
        <v>-1.8</v>
      </c>
      <c r="AC120" s="1">
        <v>36.57</v>
      </c>
      <c r="AD120" s="1">
        <v>-1</v>
      </c>
      <c r="AW120" s="40" t="s">
        <v>175</v>
      </c>
      <c r="AX120" s="40" t="s">
        <v>175</v>
      </c>
      <c r="AY120" s="5" t="s">
        <v>171</v>
      </c>
      <c r="AZ120" s="10" t="s">
        <v>178</v>
      </c>
      <c r="BA120" s="40"/>
      <c r="BB120" s="2">
        <v>37</v>
      </c>
    </row>
    <row r="121" spans="1:54" ht="15">
      <c r="A121" s="1" t="s">
        <v>409</v>
      </c>
      <c r="B121" s="41" t="s">
        <v>1396</v>
      </c>
      <c r="C121" s="8">
        <v>69.15</v>
      </c>
      <c r="D121" s="8">
        <v>135.72</v>
      </c>
      <c r="E121" s="1" t="s">
        <v>171</v>
      </c>
      <c r="F121" s="2" t="s">
        <v>174</v>
      </c>
      <c r="G121" s="2" t="s">
        <v>1708</v>
      </c>
      <c r="H121" s="4" t="s">
        <v>403</v>
      </c>
      <c r="I121" s="5" t="s">
        <v>175</v>
      </c>
      <c r="J121" s="5" t="s">
        <v>175</v>
      </c>
      <c r="K121" s="9" t="s">
        <v>175</v>
      </c>
      <c r="L121" s="9" t="s">
        <v>175</v>
      </c>
      <c r="M121" s="9" t="s">
        <v>175</v>
      </c>
      <c r="N121" s="9" t="s">
        <v>175</v>
      </c>
      <c r="O121" s="9" t="s">
        <v>175</v>
      </c>
      <c r="P121" s="9" t="s">
        <v>171</v>
      </c>
      <c r="Q121" s="10" t="s">
        <v>171</v>
      </c>
      <c r="R121" s="9">
        <v>0</v>
      </c>
      <c r="S121" s="4">
        <v>-3.2</v>
      </c>
      <c r="T121" s="4"/>
      <c r="U121" s="1">
        <v>3.05</v>
      </c>
      <c r="V121" s="1">
        <v>-3.8</v>
      </c>
      <c r="W121" s="1">
        <v>7.62</v>
      </c>
      <c r="X121" s="1">
        <v>-2.9</v>
      </c>
      <c r="Y121" s="1">
        <v>12.19</v>
      </c>
      <c r="Z121" s="1">
        <v>-2.3</v>
      </c>
      <c r="AA121" s="1">
        <v>16.76</v>
      </c>
      <c r="AB121" s="1">
        <v>-1.94</v>
      </c>
      <c r="AC121" s="1">
        <v>21.34</v>
      </c>
      <c r="AD121" s="1">
        <v>-1.8</v>
      </c>
      <c r="AE121" s="1">
        <v>25.91</v>
      </c>
      <c r="AF121" s="1">
        <v>-1.67</v>
      </c>
      <c r="AG121" s="1">
        <v>30.48</v>
      </c>
      <c r="AH121" s="1">
        <v>-1.53</v>
      </c>
      <c r="AW121" s="40" t="s">
        <v>175</v>
      </c>
      <c r="AX121" s="40" t="s">
        <v>175</v>
      </c>
      <c r="AY121" s="5" t="s">
        <v>171</v>
      </c>
      <c r="AZ121" s="10" t="s">
        <v>178</v>
      </c>
      <c r="BA121" s="40"/>
      <c r="BB121" s="2">
        <v>37</v>
      </c>
    </row>
    <row r="122" spans="1:54" ht="15">
      <c r="A122" s="1" t="s">
        <v>410</v>
      </c>
      <c r="B122" s="41" t="s">
        <v>411</v>
      </c>
      <c r="C122" s="8">
        <v>69.15</v>
      </c>
      <c r="D122" s="8">
        <v>135.72</v>
      </c>
      <c r="E122" s="1" t="s">
        <v>171</v>
      </c>
      <c r="F122" s="2" t="s">
        <v>174</v>
      </c>
      <c r="G122" s="2" t="s">
        <v>1708</v>
      </c>
      <c r="H122" s="4" t="s">
        <v>403</v>
      </c>
      <c r="I122" s="5" t="s">
        <v>175</v>
      </c>
      <c r="J122" s="5" t="s">
        <v>175</v>
      </c>
      <c r="K122" s="9" t="s">
        <v>175</v>
      </c>
      <c r="L122" s="9" t="s">
        <v>175</v>
      </c>
      <c r="M122" s="9" t="s">
        <v>175</v>
      </c>
      <c r="N122" s="9" t="s">
        <v>175</v>
      </c>
      <c r="O122" s="9" t="s">
        <v>175</v>
      </c>
      <c r="P122" s="9" t="s">
        <v>171</v>
      </c>
      <c r="Q122" s="10" t="s">
        <v>171</v>
      </c>
      <c r="R122" s="9">
        <v>0</v>
      </c>
      <c r="S122" s="4">
        <v>-2.9</v>
      </c>
      <c r="T122" s="4"/>
      <c r="U122" s="1">
        <v>4.57</v>
      </c>
      <c r="V122" s="1">
        <v>-4.5</v>
      </c>
      <c r="W122" s="1">
        <v>9.14</v>
      </c>
      <c r="X122" s="1">
        <v>-3.6</v>
      </c>
      <c r="Y122" s="1">
        <v>13.72</v>
      </c>
      <c r="Z122" s="1">
        <v>-2.5</v>
      </c>
      <c r="AA122" s="1">
        <v>18.29</v>
      </c>
      <c r="AB122" s="1">
        <v>-2.2</v>
      </c>
      <c r="AC122" s="1">
        <v>22.86</v>
      </c>
      <c r="AD122" s="1">
        <v>-2.22</v>
      </c>
      <c r="AE122" s="1">
        <v>27.43</v>
      </c>
      <c r="AF122" s="1">
        <v>-1.94</v>
      </c>
      <c r="AG122" s="1">
        <v>32</v>
      </c>
      <c r="AH122" s="1">
        <v>-1.8</v>
      </c>
      <c r="AW122" s="40" t="s">
        <v>175</v>
      </c>
      <c r="AX122" s="40" t="s">
        <v>175</v>
      </c>
      <c r="AY122" s="5" t="s">
        <v>171</v>
      </c>
      <c r="AZ122" s="10" t="s">
        <v>178</v>
      </c>
      <c r="BA122" s="40"/>
      <c r="BB122" s="2">
        <v>37</v>
      </c>
    </row>
    <row r="123" spans="1:54" ht="15">
      <c r="A123" s="1" t="s">
        <v>1378</v>
      </c>
      <c r="B123" s="39" t="s">
        <v>1379</v>
      </c>
      <c r="C123" s="8">
        <v>70.055</v>
      </c>
      <c r="D123" s="8">
        <v>133.63</v>
      </c>
      <c r="E123" s="1">
        <v>-32</v>
      </c>
      <c r="F123" s="2" t="s">
        <v>181</v>
      </c>
      <c r="G123" s="2" t="s">
        <v>1708</v>
      </c>
      <c r="H123" s="49">
        <v>32050</v>
      </c>
      <c r="I123" s="5" t="s">
        <v>175</v>
      </c>
      <c r="J123" s="5" t="s">
        <v>175</v>
      </c>
      <c r="K123" s="9" t="s">
        <v>175</v>
      </c>
      <c r="L123" s="9" t="s">
        <v>175</v>
      </c>
      <c r="M123" s="9" t="s">
        <v>175</v>
      </c>
      <c r="N123" s="9" t="s">
        <v>175</v>
      </c>
      <c r="O123" s="9" t="s">
        <v>175</v>
      </c>
      <c r="P123" s="9" t="s">
        <v>171</v>
      </c>
      <c r="Q123" s="10" t="s">
        <v>171</v>
      </c>
      <c r="R123" s="9">
        <v>0</v>
      </c>
      <c r="S123" s="26" t="s">
        <v>1737</v>
      </c>
      <c r="T123" s="26" t="s">
        <v>1738</v>
      </c>
      <c r="U123" s="9">
        <v>21.5</v>
      </c>
      <c r="V123" s="9">
        <v>-1.74</v>
      </c>
      <c r="W123" s="9">
        <v>68.5</v>
      </c>
      <c r="X123" s="9">
        <v>-2.1</v>
      </c>
      <c r="Y123" s="9">
        <v>89</v>
      </c>
      <c r="Z123" s="9">
        <v>-2.08</v>
      </c>
      <c r="AA123" s="9">
        <v>111.5</v>
      </c>
      <c r="AB123" s="9">
        <v>-2.21</v>
      </c>
      <c r="AC123" s="9">
        <v>134</v>
      </c>
      <c r="AD123" s="9">
        <v>-2.25</v>
      </c>
      <c r="AE123" s="9">
        <v>156.5</v>
      </c>
      <c r="AF123" s="9">
        <v>-2.32</v>
      </c>
      <c r="AG123" s="9">
        <v>179</v>
      </c>
      <c r="AH123" s="9">
        <v>-2.32</v>
      </c>
      <c r="AI123" s="9">
        <v>201.5</v>
      </c>
      <c r="AJ123" s="9">
        <v>-2.41</v>
      </c>
      <c r="AK123" s="9">
        <v>224</v>
      </c>
      <c r="AL123" s="9">
        <v>-2.42</v>
      </c>
      <c r="AM123" s="9">
        <v>246.5</v>
      </c>
      <c r="AN123" s="9">
        <v>-2.3</v>
      </c>
      <c r="AO123" s="9">
        <v>269</v>
      </c>
      <c r="AP123" s="9">
        <v>-2.41</v>
      </c>
      <c r="AQ123" s="9">
        <v>291.5</v>
      </c>
      <c r="AR123" s="9">
        <v>-2.36</v>
      </c>
      <c r="AS123" s="9">
        <v>314</v>
      </c>
      <c r="AT123" s="9">
        <v>-2.5</v>
      </c>
      <c r="AU123" s="9">
        <v>336.5</v>
      </c>
      <c r="AV123" s="9">
        <v>-2.32</v>
      </c>
      <c r="AW123" s="40" t="s">
        <v>175</v>
      </c>
      <c r="AX123" s="40" t="s">
        <v>175</v>
      </c>
      <c r="AY123" s="5" t="s">
        <v>171</v>
      </c>
      <c r="AZ123" s="10" t="s">
        <v>178</v>
      </c>
      <c r="BA123" s="40" t="s">
        <v>1380</v>
      </c>
      <c r="BB123" s="2" t="s">
        <v>1754</v>
      </c>
    </row>
    <row r="124" spans="1:54" ht="21">
      <c r="A124" s="1" t="s">
        <v>1381</v>
      </c>
      <c r="B124" s="39" t="s">
        <v>1382</v>
      </c>
      <c r="C124" s="8">
        <v>69.9117</v>
      </c>
      <c r="D124" s="8">
        <v>134.2983</v>
      </c>
      <c r="E124" s="1">
        <v>-11</v>
      </c>
      <c r="F124" s="2" t="s">
        <v>181</v>
      </c>
      <c r="G124" s="2" t="s">
        <v>1708</v>
      </c>
      <c r="H124" s="49">
        <v>32933</v>
      </c>
      <c r="I124" s="5" t="s">
        <v>175</v>
      </c>
      <c r="J124" s="5" t="s">
        <v>175</v>
      </c>
      <c r="K124" s="9" t="s">
        <v>175</v>
      </c>
      <c r="L124" s="9" t="s">
        <v>175</v>
      </c>
      <c r="M124" s="9" t="s">
        <v>175</v>
      </c>
      <c r="N124" s="9" t="s">
        <v>175</v>
      </c>
      <c r="O124" s="9" t="s">
        <v>175</v>
      </c>
      <c r="P124" s="9" t="s">
        <v>171</v>
      </c>
      <c r="Q124" s="10" t="s">
        <v>171</v>
      </c>
      <c r="R124" s="9">
        <v>0</v>
      </c>
      <c r="S124" s="26" t="s">
        <v>1739</v>
      </c>
      <c r="T124" s="26"/>
      <c r="U124" s="9">
        <v>7.5</v>
      </c>
      <c r="V124" s="9">
        <v>-9.7</v>
      </c>
      <c r="W124" s="9">
        <v>10</v>
      </c>
      <c r="X124" s="9">
        <v>-1.078</v>
      </c>
      <c r="Y124" s="9">
        <v>12.5</v>
      </c>
      <c r="Z124" s="9">
        <v>-1.169</v>
      </c>
      <c r="AA124" s="9">
        <v>15</v>
      </c>
      <c r="AB124" s="9">
        <v>-1.169</v>
      </c>
      <c r="AC124" s="9">
        <v>17.5</v>
      </c>
      <c r="AD124" s="9">
        <v>-1.18</v>
      </c>
      <c r="AE124" s="9">
        <v>20</v>
      </c>
      <c r="AF124" s="9">
        <v>-1.346</v>
      </c>
      <c r="AG124" s="9">
        <v>22.5</v>
      </c>
      <c r="AH124" s="9">
        <v>-1.346</v>
      </c>
      <c r="AI124" s="9">
        <v>25</v>
      </c>
      <c r="AJ124" s="9">
        <v>-1.237</v>
      </c>
      <c r="AK124" s="9">
        <v>27.5</v>
      </c>
      <c r="AL124" s="9">
        <v>-1.254</v>
      </c>
      <c r="AM124" s="9">
        <v>30</v>
      </c>
      <c r="AN124" s="9">
        <v>-1.294</v>
      </c>
      <c r="AO124" s="9">
        <v>32.5</v>
      </c>
      <c r="AP124" s="9">
        <v>-1.385</v>
      </c>
      <c r="AQ124" s="9"/>
      <c r="AR124" s="9"/>
      <c r="AS124" s="9"/>
      <c r="AT124" s="9"/>
      <c r="AU124" s="9"/>
      <c r="AV124" s="9"/>
      <c r="AW124" s="40" t="s">
        <v>175</v>
      </c>
      <c r="AX124" s="40" t="s">
        <v>175</v>
      </c>
      <c r="AY124" s="5" t="s">
        <v>171</v>
      </c>
      <c r="AZ124" s="10" t="s">
        <v>178</v>
      </c>
      <c r="BA124" s="40" t="s">
        <v>1383</v>
      </c>
      <c r="BB124" s="2" t="s">
        <v>1754</v>
      </c>
    </row>
    <row r="125" spans="1:54" ht="21">
      <c r="A125" s="1" t="s">
        <v>1485</v>
      </c>
      <c r="B125" s="39" t="s">
        <v>1486</v>
      </c>
      <c r="C125" s="8">
        <v>69.37</v>
      </c>
      <c r="D125" s="8">
        <v>134.95</v>
      </c>
      <c r="E125" s="1">
        <v>2</v>
      </c>
      <c r="F125" s="2" t="s">
        <v>776</v>
      </c>
      <c r="G125" s="2" t="s">
        <v>1708</v>
      </c>
      <c r="H125" s="49">
        <v>33756</v>
      </c>
      <c r="I125" s="5" t="s">
        <v>175</v>
      </c>
      <c r="J125" s="5" t="s">
        <v>175</v>
      </c>
      <c r="K125" s="9" t="s">
        <v>175</v>
      </c>
      <c r="L125" s="9" t="s">
        <v>175</v>
      </c>
      <c r="M125" s="9" t="s">
        <v>175</v>
      </c>
      <c r="N125" s="9" t="s">
        <v>175</v>
      </c>
      <c r="O125" s="9" t="s">
        <v>175</v>
      </c>
      <c r="P125" s="9" t="s">
        <v>171</v>
      </c>
      <c r="Q125" s="10" t="s">
        <v>171</v>
      </c>
      <c r="R125" s="9">
        <v>0</v>
      </c>
      <c r="S125" s="26">
        <v>-6.7</v>
      </c>
      <c r="T125" s="26">
        <v>-6.3</v>
      </c>
      <c r="U125" s="9">
        <v>7.2</v>
      </c>
      <c r="V125" s="9">
        <v>-10.297</v>
      </c>
      <c r="W125" s="9">
        <v>12.2</v>
      </c>
      <c r="X125" s="9">
        <v>-7.396</v>
      </c>
      <c r="Y125" s="9">
        <v>17.2</v>
      </c>
      <c r="Z125" s="9">
        <v>-6.359</v>
      </c>
      <c r="AA125" s="9">
        <v>22.2</v>
      </c>
      <c r="AB125" s="9">
        <v>-6.092</v>
      </c>
      <c r="AC125" s="9">
        <v>52.2</v>
      </c>
      <c r="AD125" s="9">
        <v>-5.147</v>
      </c>
      <c r="AE125" s="9">
        <v>74.7</v>
      </c>
      <c r="AF125" s="9">
        <v>-4.399</v>
      </c>
      <c r="AG125" s="9">
        <v>99.7</v>
      </c>
      <c r="AH125" s="9">
        <v>-3.837</v>
      </c>
      <c r="AI125" s="9">
        <v>149.7</v>
      </c>
      <c r="AJ125" s="9">
        <v>-3.136</v>
      </c>
      <c r="AK125" s="9">
        <v>199.7</v>
      </c>
      <c r="AL125" s="9">
        <v>-2.381</v>
      </c>
      <c r="AM125" s="9">
        <v>283.8</v>
      </c>
      <c r="AN125" s="9">
        <v>-2.269</v>
      </c>
      <c r="AO125" s="9">
        <v>327.5</v>
      </c>
      <c r="AP125" s="9">
        <v>-2.064</v>
      </c>
      <c r="AQ125" s="9">
        <v>396.3</v>
      </c>
      <c r="AR125" s="9">
        <v>-1.493</v>
      </c>
      <c r="AS125" s="9"/>
      <c r="AT125" s="9"/>
      <c r="AU125" s="9"/>
      <c r="AV125" s="9"/>
      <c r="AW125" s="40" t="s">
        <v>1487</v>
      </c>
      <c r="AX125" s="40" t="s">
        <v>175</v>
      </c>
      <c r="AY125" s="5" t="s">
        <v>171</v>
      </c>
      <c r="AZ125" s="10" t="s">
        <v>178</v>
      </c>
      <c r="BA125" s="40"/>
      <c r="BB125" s="10" t="s">
        <v>1755</v>
      </c>
    </row>
    <row r="126" spans="1:54" ht="30.75">
      <c r="A126" s="1" t="s">
        <v>1488</v>
      </c>
      <c r="B126" s="39" t="s">
        <v>1489</v>
      </c>
      <c r="C126" s="8">
        <v>69.19</v>
      </c>
      <c r="D126" s="8">
        <v>135.34</v>
      </c>
      <c r="E126" s="1">
        <v>2</v>
      </c>
      <c r="F126" s="2" t="s">
        <v>776</v>
      </c>
      <c r="G126" s="2" t="s">
        <v>1708</v>
      </c>
      <c r="H126" s="49">
        <v>33762</v>
      </c>
      <c r="I126" s="5" t="s">
        <v>175</v>
      </c>
      <c r="J126" s="5" t="s">
        <v>175</v>
      </c>
      <c r="K126" s="9" t="s">
        <v>175</v>
      </c>
      <c r="L126" s="9" t="s">
        <v>175</v>
      </c>
      <c r="M126" s="9" t="s">
        <v>175</v>
      </c>
      <c r="N126" s="9" t="s">
        <v>175</v>
      </c>
      <c r="O126" s="9" t="s">
        <v>175</v>
      </c>
      <c r="P126" s="9" t="s">
        <v>171</v>
      </c>
      <c r="Q126" s="10" t="s">
        <v>171</v>
      </c>
      <c r="R126" s="9">
        <v>0</v>
      </c>
      <c r="S126" s="26">
        <v>-4.3</v>
      </c>
      <c r="T126" s="26">
        <v>-3.3</v>
      </c>
      <c r="U126" s="9">
        <v>11.5</v>
      </c>
      <c r="V126" s="9">
        <v>-3.8</v>
      </c>
      <c r="W126" s="9">
        <v>17</v>
      </c>
      <c r="X126" s="9">
        <v>-3.7</v>
      </c>
      <c r="Y126" s="9">
        <v>22.5</v>
      </c>
      <c r="Z126" s="9">
        <v>-3.6</v>
      </c>
      <c r="AA126" s="9">
        <v>28</v>
      </c>
      <c r="AB126" s="9">
        <v>-3.4</v>
      </c>
      <c r="AC126" s="9">
        <v>33.5</v>
      </c>
      <c r="AD126" s="9">
        <v>-3.1</v>
      </c>
      <c r="AE126" s="9">
        <v>39</v>
      </c>
      <c r="AF126" s="9">
        <v>-2.9</v>
      </c>
      <c r="AG126" s="9">
        <v>99.5</v>
      </c>
      <c r="AH126" s="9">
        <v>-1</v>
      </c>
      <c r="AI126" s="9">
        <v>127</v>
      </c>
      <c r="AJ126" s="9">
        <v>-1.5</v>
      </c>
      <c r="AK126" s="9">
        <v>149</v>
      </c>
      <c r="AL126" s="9">
        <v>-1.4</v>
      </c>
      <c r="AM126" s="9">
        <v>182</v>
      </c>
      <c r="AN126" s="9">
        <v>-1.4</v>
      </c>
      <c r="AO126" s="9"/>
      <c r="AP126" s="9"/>
      <c r="AQ126" s="9"/>
      <c r="AR126" s="9"/>
      <c r="AS126" s="9"/>
      <c r="AT126" s="9"/>
      <c r="AU126" s="9"/>
      <c r="AV126" s="9"/>
      <c r="AW126" s="40" t="s">
        <v>1490</v>
      </c>
      <c r="AX126" s="40" t="s">
        <v>175</v>
      </c>
      <c r="AY126" s="5" t="s">
        <v>171</v>
      </c>
      <c r="AZ126" s="10" t="s">
        <v>178</v>
      </c>
      <c r="BA126" s="40"/>
      <c r="BB126" s="10" t="s">
        <v>1755</v>
      </c>
    </row>
    <row r="127" spans="1:54" ht="30.75">
      <c r="A127" s="1" t="s">
        <v>1491</v>
      </c>
      <c r="B127" s="39" t="s">
        <v>1492</v>
      </c>
      <c r="C127" s="8">
        <v>69.19</v>
      </c>
      <c r="D127" s="8">
        <v>135.34</v>
      </c>
      <c r="E127" s="1">
        <v>3</v>
      </c>
      <c r="F127" s="2" t="s">
        <v>776</v>
      </c>
      <c r="G127" s="2" t="s">
        <v>1708</v>
      </c>
      <c r="H127" s="49">
        <v>33762</v>
      </c>
      <c r="I127" s="5" t="s">
        <v>175</v>
      </c>
      <c r="J127" s="5" t="s">
        <v>175</v>
      </c>
      <c r="K127" s="9" t="s">
        <v>175</v>
      </c>
      <c r="L127" s="9" t="s">
        <v>175</v>
      </c>
      <c r="M127" s="9" t="s">
        <v>175</v>
      </c>
      <c r="N127" s="9" t="s">
        <v>175</v>
      </c>
      <c r="O127" s="9" t="s">
        <v>175</v>
      </c>
      <c r="P127" s="9" t="s">
        <v>171</v>
      </c>
      <c r="Q127" s="10" t="s">
        <v>171</v>
      </c>
      <c r="R127" s="9">
        <v>0</v>
      </c>
      <c r="S127" s="26">
        <v>-0.33</v>
      </c>
      <c r="T127" s="26"/>
      <c r="U127" s="9">
        <v>9</v>
      </c>
      <c r="V127" s="9">
        <v>-0.425</v>
      </c>
      <c r="W127" s="9">
        <v>17</v>
      </c>
      <c r="X127" s="9">
        <v>-0.584</v>
      </c>
      <c r="Y127" s="9">
        <v>42</v>
      </c>
      <c r="Z127" s="9">
        <v>-1.161</v>
      </c>
      <c r="AA127" s="9">
        <v>44</v>
      </c>
      <c r="AB127" s="9">
        <v>-1.185</v>
      </c>
      <c r="AC127" s="9">
        <v>50</v>
      </c>
      <c r="AD127" s="9">
        <v>-1.185</v>
      </c>
      <c r="AE127" s="9">
        <v>60</v>
      </c>
      <c r="AF127" s="9">
        <v>-0.774</v>
      </c>
      <c r="AG127" s="9">
        <v>69</v>
      </c>
      <c r="AH127" s="9">
        <v>-0.56</v>
      </c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40" t="s">
        <v>1493</v>
      </c>
      <c r="AX127" s="40" t="s">
        <v>175</v>
      </c>
      <c r="AY127" s="5" t="s">
        <v>171</v>
      </c>
      <c r="AZ127" s="10" t="s">
        <v>178</v>
      </c>
      <c r="BA127" s="40"/>
      <c r="BB127" s="10" t="s">
        <v>1755</v>
      </c>
    </row>
    <row r="128" spans="1:54" ht="21">
      <c r="A128" s="1" t="s">
        <v>371</v>
      </c>
      <c r="B128" s="39" t="s">
        <v>1744</v>
      </c>
      <c r="C128" s="8">
        <v>68.45</v>
      </c>
      <c r="D128" s="8">
        <v>133.03</v>
      </c>
      <c r="E128" s="1">
        <v>3</v>
      </c>
      <c r="F128" s="2" t="s">
        <v>776</v>
      </c>
      <c r="G128" s="2" t="s">
        <v>1708</v>
      </c>
      <c r="H128" s="4" t="s">
        <v>171</v>
      </c>
      <c r="I128" s="5" t="s">
        <v>175</v>
      </c>
      <c r="J128" s="5" t="s">
        <v>175</v>
      </c>
      <c r="K128" s="9" t="s">
        <v>175</v>
      </c>
      <c r="L128" s="9" t="s">
        <v>175</v>
      </c>
      <c r="M128" s="9" t="s">
        <v>175</v>
      </c>
      <c r="N128" s="9" t="s">
        <v>175</v>
      </c>
      <c r="O128" s="9" t="s">
        <v>175</v>
      </c>
      <c r="P128" s="9" t="s">
        <v>171</v>
      </c>
      <c r="Q128" s="10" t="s">
        <v>171</v>
      </c>
      <c r="R128" s="9">
        <v>0</v>
      </c>
      <c r="S128" s="26">
        <v>-4.7</v>
      </c>
      <c r="T128" s="26"/>
      <c r="U128" s="9">
        <v>8.7</v>
      </c>
      <c r="V128" s="9">
        <v>-4.73</v>
      </c>
      <c r="W128" s="9">
        <v>11.7</v>
      </c>
      <c r="X128" s="9">
        <v>-5.48</v>
      </c>
      <c r="Y128" s="9">
        <v>14.8</v>
      </c>
      <c r="Z128" s="9">
        <v>-5.54</v>
      </c>
      <c r="AA128" s="9">
        <v>17.8</v>
      </c>
      <c r="AB128" s="9">
        <v>-5.74</v>
      </c>
      <c r="AC128" s="9">
        <v>20.9</v>
      </c>
      <c r="AD128" s="9">
        <v>-6.01</v>
      </c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40"/>
      <c r="AX128" s="40"/>
      <c r="AY128" s="5"/>
      <c r="AZ128" s="10" t="s">
        <v>178</v>
      </c>
      <c r="BA128" s="40" t="s">
        <v>1753</v>
      </c>
      <c r="BB128" s="2" t="s">
        <v>1754</v>
      </c>
    </row>
    <row r="129" spans="2:54" ht="15">
      <c r="B129" s="39"/>
      <c r="C129" s="8"/>
      <c r="D129" s="8"/>
      <c r="F129" s="2"/>
      <c r="G129" s="2"/>
      <c r="H129" s="49"/>
      <c r="I129" s="5"/>
      <c r="J129" s="5"/>
      <c r="K129" s="9"/>
      <c r="L129" s="9"/>
      <c r="M129" s="9"/>
      <c r="N129" s="9"/>
      <c r="O129" s="9"/>
      <c r="P129" s="9"/>
      <c r="Q129" s="10"/>
      <c r="R129" s="9"/>
      <c r="S129" s="26"/>
      <c r="T129" s="26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40"/>
      <c r="AX129" s="40"/>
      <c r="AY129" s="5"/>
      <c r="AZ129" s="10"/>
      <c r="BA129" s="40"/>
      <c r="BB129" s="10"/>
    </row>
    <row r="130" spans="1:54" ht="15">
      <c r="A130" s="30" t="s">
        <v>412</v>
      </c>
      <c r="B130" s="39"/>
      <c r="C130" s="8"/>
      <c r="D130" s="8"/>
      <c r="F130" s="2"/>
      <c r="G130" s="2"/>
      <c r="H130" s="4"/>
      <c r="I130" s="5"/>
      <c r="J130" s="5"/>
      <c r="K130" s="9"/>
      <c r="L130" s="9"/>
      <c r="M130" s="9"/>
      <c r="N130" s="9"/>
      <c r="O130" s="9"/>
      <c r="P130" s="9"/>
      <c r="Q130" s="10"/>
      <c r="R130" s="9"/>
      <c r="S130" s="26"/>
      <c r="T130" s="26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40"/>
      <c r="AX130" s="40"/>
      <c r="AY130" s="5"/>
      <c r="AZ130" s="10"/>
      <c r="BA130" s="40"/>
      <c r="BB130" s="10"/>
    </row>
    <row r="131" spans="1:54" ht="21">
      <c r="A131" s="1" t="s">
        <v>156</v>
      </c>
      <c r="B131" s="39" t="s">
        <v>171</v>
      </c>
      <c r="C131" s="8">
        <v>67.43333333333334</v>
      </c>
      <c r="D131" s="8">
        <v>133.1</v>
      </c>
      <c r="E131" s="1">
        <v>76</v>
      </c>
      <c r="F131" s="2" t="s">
        <v>174</v>
      </c>
      <c r="G131" s="2" t="s">
        <v>1708</v>
      </c>
      <c r="H131" s="4" t="s">
        <v>413</v>
      </c>
      <c r="I131" s="5" t="s">
        <v>175</v>
      </c>
      <c r="J131" s="5" t="s">
        <v>175</v>
      </c>
      <c r="K131" s="9" t="s">
        <v>175</v>
      </c>
      <c r="L131" s="9" t="s">
        <v>175</v>
      </c>
      <c r="M131" s="9" t="s">
        <v>175</v>
      </c>
      <c r="N131" s="9" t="s">
        <v>175</v>
      </c>
      <c r="O131" s="9" t="s">
        <v>175</v>
      </c>
      <c r="P131" s="9" t="s">
        <v>171</v>
      </c>
      <c r="Q131" s="10" t="s">
        <v>171</v>
      </c>
      <c r="R131" s="9">
        <v>0</v>
      </c>
      <c r="S131" s="26" t="s">
        <v>414</v>
      </c>
      <c r="T131" s="26" t="s">
        <v>171</v>
      </c>
      <c r="U131" s="9">
        <v>6.1</v>
      </c>
      <c r="V131" s="9">
        <v>-3.1</v>
      </c>
      <c r="W131" s="9">
        <v>9.14</v>
      </c>
      <c r="X131" s="9">
        <v>-4.55</v>
      </c>
      <c r="Y131" s="9">
        <v>12.19</v>
      </c>
      <c r="Z131" s="9">
        <v>-4.55</v>
      </c>
      <c r="AA131" s="9">
        <v>15.24</v>
      </c>
      <c r="AB131" s="9">
        <v>-4</v>
      </c>
      <c r="AC131" s="9">
        <v>22.55</v>
      </c>
      <c r="AD131" s="9">
        <v>-3.3</v>
      </c>
      <c r="AE131" s="9">
        <v>38.4</v>
      </c>
      <c r="AF131" s="9">
        <v>-2.78</v>
      </c>
      <c r="AG131" s="9">
        <v>45.72</v>
      </c>
      <c r="AH131" s="9">
        <v>-2.22</v>
      </c>
      <c r="AI131" s="9">
        <v>29</v>
      </c>
      <c r="AJ131" s="9">
        <v>-1.67</v>
      </c>
      <c r="AK131" s="9">
        <v>60.96</v>
      </c>
      <c r="AL131" s="9">
        <v>-1.39</v>
      </c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40" t="s">
        <v>415</v>
      </c>
      <c r="AX131" s="40" t="s">
        <v>175</v>
      </c>
      <c r="AY131" s="5" t="s">
        <v>175</v>
      </c>
      <c r="AZ131" s="10" t="s">
        <v>178</v>
      </c>
      <c r="BA131" s="40"/>
      <c r="BB131" s="2">
        <v>48</v>
      </c>
    </row>
    <row r="132" spans="1:54" ht="21">
      <c r="A132" s="1" t="s">
        <v>416</v>
      </c>
      <c r="B132" s="39" t="s">
        <v>171</v>
      </c>
      <c r="C132" s="8">
        <v>67.43333333333334</v>
      </c>
      <c r="D132" s="8">
        <v>135.41666666666666</v>
      </c>
      <c r="E132" s="1">
        <v>396</v>
      </c>
      <c r="F132" s="2" t="s">
        <v>174</v>
      </c>
      <c r="G132" s="2" t="s">
        <v>1708</v>
      </c>
      <c r="H132" s="4" t="s">
        <v>413</v>
      </c>
      <c r="I132" s="5">
        <v>-8.2</v>
      </c>
      <c r="J132" s="5" t="s">
        <v>175</v>
      </c>
      <c r="K132" s="9" t="s">
        <v>175</v>
      </c>
      <c r="L132" s="9" t="s">
        <v>175</v>
      </c>
      <c r="M132" s="9" t="s">
        <v>175</v>
      </c>
      <c r="N132" s="9" t="s">
        <v>175</v>
      </c>
      <c r="O132" s="9" t="s">
        <v>175</v>
      </c>
      <c r="P132" s="9" t="s">
        <v>171</v>
      </c>
      <c r="Q132" s="10" t="s">
        <v>171</v>
      </c>
      <c r="R132" s="9">
        <v>0</v>
      </c>
      <c r="S132" s="26">
        <v>-2.8</v>
      </c>
      <c r="T132" s="26" t="s">
        <v>171</v>
      </c>
      <c r="U132" s="9">
        <v>7.32</v>
      </c>
      <c r="V132" s="9">
        <v>-2.6</v>
      </c>
      <c r="W132" s="9">
        <v>15.24</v>
      </c>
      <c r="X132" s="9">
        <v>-2.9</v>
      </c>
      <c r="Y132" s="9">
        <v>30.48</v>
      </c>
      <c r="Z132" s="9">
        <v>-3.1</v>
      </c>
      <c r="AA132" s="9">
        <v>45.72</v>
      </c>
      <c r="AB132" s="9">
        <v>-2.08</v>
      </c>
      <c r="AC132" s="9">
        <v>60.96</v>
      </c>
      <c r="AD132" s="9">
        <v>-1.94</v>
      </c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40" t="s">
        <v>417</v>
      </c>
      <c r="AX132" s="40" t="s">
        <v>175</v>
      </c>
      <c r="AY132" s="5" t="s">
        <v>175</v>
      </c>
      <c r="AZ132" s="10" t="s">
        <v>178</v>
      </c>
      <c r="BA132" s="40"/>
      <c r="BB132" s="2" t="s">
        <v>418</v>
      </c>
    </row>
    <row r="133" spans="1:54" ht="21">
      <c r="A133" s="1" t="s">
        <v>419</v>
      </c>
      <c r="B133" s="39" t="s">
        <v>420</v>
      </c>
      <c r="C133" s="8">
        <v>69.85666666666667</v>
      </c>
      <c r="D133" s="8">
        <v>127.265</v>
      </c>
      <c r="E133" s="1">
        <v>34</v>
      </c>
      <c r="F133" s="2" t="s">
        <v>181</v>
      </c>
      <c r="G133" s="2" t="s">
        <v>1708</v>
      </c>
      <c r="H133" s="4" t="s">
        <v>171</v>
      </c>
      <c r="I133" s="5" t="s">
        <v>175</v>
      </c>
      <c r="J133" s="5" t="s">
        <v>175</v>
      </c>
      <c r="K133" s="9" t="s">
        <v>175</v>
      </c>
      <c r="L133" s="9" t="s">
        <v>175</v>
      </c>
      <c r="M133" s="9" t="s">
        <v>175</v>
      </c>
      <c r="N133" s="9" t="s">
        <v>175</v>
      </c>
      <c r="O133" s="9" t="s">
        <v>175</v>
      </c>
      <c r="P133" s="9" t="s">
        <v>171</v>
      </c>
      <c r="Q133" s="10" t="s">
        <v>171</v>
      </c>
      <c r="R133" s="9">
        <v>0</v>
      </c>
      <c r="S133" s="26" t="s">
        <v>286</v>
      </c>
      <c r="T133" s="26" t="s">
        <v>171</v>
      </c>
      <c r="U133" s="9">
        <v>25</v>
      </c>
      <c r="V133" s="9">
        <v>-7.75</v>
      </c>
      <c r="W133" s="9">
        <v>50</v>
      </c>
      <c r="X133" s="9">
        <v>-6.7</v>
      </c>
      <c r="Y133" s="9">
        <v>75</v>
      </c>
      <c r="Z133" s="9">
        <v>-5.17</v>
      </c>
      <c r="AA133" s="9">
        <v>100</v>
      </c>
      <c r="AB133" s="9">
        <v>-3.31</v>
      </c>
      <c r="AC133" s="9">
        <v>150</v>
      </c>
      <c r="AD133" s="9">
        <v>0.75</v>
      </c>
      <c r="AE133" s="9">
        <v>200</v>
      </c>
      <c r="AF133" s="9">
        <v>4.91</v>
      </c>
      <c r="AG133" s="9">
        <v>300</v>
      </c>
      <c r="AH133" s="9">
        <v>10.58</v>
      </c>
      <c r="AI133" s="9">
        <v>350</v>
      </c>
      <c r="AJ133" s="9">
        <v>12.97</v>
      </c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40" t="s">
        <v>175</v>
      </c>
      <c r="AX133" s="40" t="s">
        <v>175</v>
      </c>
      <c r="AY133" s="5" t="s">
        <v>175</v>
      </c>
      <c r="AZ133" s="10" t="s">
        <v>178</v>
      </c>
      <c r="BA133" s="40" t="s">
        <v>1753</v>
      </c>
      <c r="BB133" s="2">
        <v>61</v>
      </c>
    </row>
    <row r="134" spans="1:54" ht="21">
      <c r="A134" s="1" t="s">
        <v>421</v>
      </c>
      <c r="B134" s="39" t="s">
        <v>422</v>
      </c>
      <c r="C134" s="8">
        <v>68.85</v>
      </c>
      <c r="D134" s="8">
        <v>126.78833333333333</v>
      </c>
      <c r="E134" s="1">
        <v>233</v>
      </c>
      <c r="F134" s="2" t="s">
        <v>181</v>
      </c>
      <c r="G134" s="2" t="s">
        <v>1708</v>
      </c>
      <c r="H134" s="4" t="s">
        <v>171</v>
      </c>
      <c r="I134" s="5" t="s">
        <v>175</v>
      </c>
      <c r="J134" s="5" t="s">
        <v>175</v>
      </c>
      <c r="K134" s="9" t="s">
        <v>175</v>
      </c>
      <c r="L134" s="9" t="s">
        <v>175</v>
      </c>
      <c r="M134" s="9" t="s">
        <v>175</v>
      </c>
      <c r="N134" s="9" t="s">
        <v>175</v>
      </c>
      <c r="O134" s="9" t="s">
        <v>175</v>
      </c>
      <c r="P134" s="9" t="s">
        <v>171</v>
      </c>
      <c r="Q134" s="10" t="s">
        <v>171</v>
      </c>
      <c r="R134" s="9">
        <v>0</v>
      </c>
      <c r="S134" s="26">
        <v>-3.5</v>
      </c>
      <c r="T134" s="26">
        <v>-3.9</v>
      </c>
      <c r="U134" s="9">
        <v>75</v>
      </c>
      <c r="V134" s="9">
        <v>-2.92</v>
      </c>
      <c r="W134" s="9">
        <v>100</v>
      </c>
      <c r="X134" s="9">
        <v>-2.66</v>
      </c>
      <c r="Y134" s="9">
        <v>125</v>
      </c>
      <c r="Z134" s="9">
        <v>-2.2</v>
      </c>
      <c r="AA134" s="9">
        <v>150</v>
      </c>
      <c r="AB134" s="9">
        <v>-1.83</v>
      </c>
      <c r="AC134" s="9">
        <v>175</v>
      </c>
      <c r="AD134" s="9">
        <v>-1.57</v>
      </c>
      <c r="AE134" s="9">
        <v>200</v>
      </c>
      <c r="AF134" s="9">
        <v>-1.32</v>
      </c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40" t="s">
        <v>175</v>
      </c>
      <c r="AX134" s="40" t="s">
        <v>175</v>
      </c>
      <c r="AY134" s="5" t="s">
        <v>175</v>
      </c>
      <c r="AZ134" s="10" t="s">
        <v>178</v>
      </c>
      <c r="BA134" s="40" t="s">
        <v>1753</v>
      </c>
      <c r="BB134" s="2">
        <v>62</v>
      </c>
    </row>
    <row r="135" spans="1:54" ht="21">
      <c r="A135" s="1" t="s">
        <v>423</v>
      </c>
      <c r="B135" s="39" t="s">
        <v>424</v>
      </c>
      <c r="C135" s="8">
        <v>68.53333333333333</v>
      </c>
      <c r="D135" s="8">
        <v>131.52166666666668</v>
      </c>
      <c r="E135" s="1">
        <v>213</v>
      </c>
      <c r="F135" s="2" t="s">
        <v>181</v>
      </c>
      <c r="G135" s="2" t="s">
        <v>1708</v>
      </c>
      <c r="H135" s="4" t="s">
        <v>171</v>
      </c>
      <c r="I135" s="5" t="s">
        <v>175</v>
      </c>
      <c r="J135" s="5" t="s">
        <v>175</v>
      </c>
      <c r="K135" s="9" t="s">
        <v>175</v>
      </c>
      <c r="L135" s="9" t="s">
        <v>175</v>
      </c>
      <c r="M135" s="9" t="s">
        <v>175</v>
      </c>
      <c r="N135" s="9" t="s">
        <v>175</v>
      </c>
      <c r="O135" s="9" t="s">
        <v>175</v>
      </c>
      <c r="P135" s="9" t="s">
        <v>171</v>
      </c>
      <c r="Q135" s="10" t="s">
        <v>175</v>
      </c>
      <c r="R135" s="9">
        <v>0</v>
      </c>
      <c r="S135" s="26" t="s">
        <v>425</v>
      </c>
      <c r="T135" s="26" t="s">
        <v>171</v>
      </c>
      <c r="U135" s="9">
        <v>50</v>
      </c>
      <c r="V135" s="9">
        <v>-2.08</v>
      </c>
      <c r="W135" s="9">
        <v>100</v>
      </c>
      <c r="X135" s="9">
        <v>-0.08</v>
      </c>
      <c r="Y135" s="9">
        <v>150</v>
      </c>
      <c r="Z135" s="9">
        <v>1.49</v>
      </c>
      <c r="AA135" s="9">
        <v>200</v>
      </c>
      <c r="AB135" s="9">
        <v>2.96</v>
      </c>
      <c r="AC135" s="9">
        <v>300</v>
      </c>
      <c r="AD135" s="9">
        <v>5.6</v>
      </c>
      <c r="AE135" s="9">
        <v>400</v>
      </c>
      <c r="AF135" s="9">
        <v>8.14</v>
      </c>
      <c r="AG135" s="9">
        <v>500</v>
      </c>
      <c r="AH135" s="9">
        <v>10.8</v>
      </c>
      <c r="AI135" s="9">
        <v>600</v>
      </c>
      <c r="AJ135" s="9">
        <v>13.55</v>
      </c>
      <c r="AK135" s="9">
        <v>650</v>
      </c>
      <c r="AL135" s="9">
        <v>14.88</v>
      </c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40" t="s">
        <v>175</v>
      </c>
      <c r="AX135" s="40" t="s">
        <v>175</v>
      </c>
      <c r="AY135" s="5" t="s">
        <v>175</v>
      </c>
      <c r="AZ135" s="10" t="s">
        <v>178</v>
      </c>
      <c r="BA135" s="40" t="s">
        <v>1753</v>
      </c>
      <c r="BB135" s="2" t="s">
        <v>187</v>
      </c>
    </row>
    <row r="136" spans="1:54" ht="21">
      <c r="A136" s="1" t="s">
        <v>426</v>
      </c>
      <c r="B136" s="39" t="s">
        <v>427</v>
      </c>
      <c r="C136" s="8">
        <v>67.72666666666667</v>
      </c>
      <c r="D136" s="8">
        <v>126.83166666666666</v>
      </c>
      <c r="E136" s="1">
        <v>343</v>
      </c>
      <c r="F136" s="2" t="s">
        <v>181</v>
      </c>
      <c r="G136" s="2" t="s">
        <v>1708</v>
      </c>
      <c r="H136" s="4" t="s">
        <v>171</v>
      </c>
      <c r="I136" s="5" t="s">
        <v>175</v>
      </c>
      <c r="J136" s="5" t="s">
        <v>175</v>
      </c>
      <c r="K136" s="9" t="s">
        <v>175</v>
      </c>
      <c r="L136" s="9" t="s">
        <v>175</v>
      </c>
      <c r="M136" s="9" t="s">
        <v>175</v>
      </c>
      <c r="N136" s="9" t="s">
        <v>175</v>
      </c>
      <c r="O136" s="9" t="s">
        <v>175</v>
      </c>
      <c r="P136" s="9" t="s">
        <v>171</v>
      </c>
      <c r="Q136" s="10" t="s">
        <v>175</v>
      </c>
      <c r="R136" s="9">
        <v>0</v>
      </c>
      <c r="S136" s="26">
        <v>-4.8</v>
      </c>
      <c r="T136" s="26">
        <v>-2.5</v>
      </c>
      <c r="U136" s="9">
        <v>25</v>
      </c>
      <c r="V136" s="9">
        <v>-3.65</v>
      </c>
      <c r="W136" s="9">
        <v>50</v>
      </c>
      <c r="X136" s="9">
        <v>-2.75</v>
      </c>
      <c r="Y136" s="9">
        <v>75</v>
      </c>
      <c r="Z136" s="9">
        <v>-2.07</v>
      </c>
      <c r="AA136" s="9">
        <v>100</v>
      </c>
      <c r="AB136" s="9">
        <v>-1.98</v>
      </c>
      <c r="AC136" s="9">
        <v>150</v>
      </c>
      <c r="AD136" s="9">
        <v>-1.63</v>
      </c>
      <c r="AE136" s="9">
        <v>200</v>
      </c>
      <c r="AF136" s="9">
        <v>-1.38</v>
      </c>
      <c r="AG136" s="9">
        <v>300</v>
      </c>
      <c r="AH136" s="9">
        <v>-0.82</v>
      </c>
      <c r="AI136" s="9">
        <v>400</v>
      </c>
      <c r="AJ136" s="9">
        <v>-0.32</v>
      </c>
      <c r="AK136" s="9">
        <v>475</v>
      </c>
      <c r="AL136" s="9">
        <v>0.25</v>
      </c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40" t="s">
        <v>175</v>
      </c>
      <c r="AX136" s="40" t="s">
        <v>175</v>
      </c>
      <c r="AY136" s="5" t="s">
        <v>175</v>
      </c>
      <c r="AZ136" s="10" t="s">
        <v>178</v>
      </c>
      <c r="BA136" s="40" t="s">
        <v>1753</v>
      </c>
      <c r="BB136" s="2" t="s">
        <v>182</v>
      </c>
    </row>
    <row r="137" spans="1:54" ht="21">
      <c r="A137" s="1" t="s">
        <v>428</v>
      </c>
      <c r="B137" s="39"/>
      <c r="C137" s="8">
        <v>67.09166666666667</v>
      </c>
      <c r="D137" s="8">
        <v>115.275</v>
      </c>
      <c r="E137" s="1">
        <v>536</v>
      </c>
      <c r="F137" s="2" t="s">
        <v>181</v>
      </c>
      <c r="G137" s="2" t="s">
        <v>1708</v>
      </c>
      <c r="H137" s="4" t="s">
        <v>171</v>
      </c>
      <c r="I137" s="5" t="s">
        <v>175</v>
      </c>
      <c r="J137" s="5" t="s">
        <v>175</v>
      </c>
      <c r="K137" s="9" t="s">
        <v>175</v>
      </c>
      <c r="L137" s="9" t="s">
        <v>175</v>
      </c>
      <c r="M137" s="9" t="s">
        <v>175</v>
      </c>
      <c r="N137" s="9" t="s">
        <v>175</v>
      </c>
      <c r="O137" s="9" t="s">
        <v>175</v>
      </c>
      <c r="P137" s="9" t="s">
        <v>171</v>
      </c>
      <c r="Q137" s="10" t="s">
        <v>175</v>
      </c>
      <c r="R137" s="9">
        <v>0</v>
      </c>
      <c r="S137" s="26" t="s">
        <v>429</v>
      </c>
      <c r="T137" s="26">
        <v>0.4</v>
      </c>
      <c r="U137" s="9">
        <v>30.5</v>
      </c>
      <c r="V137" s="9">
        <v>2.15</v>
      </c>
      <c r="W137" s="9">
        <v>61.6</v>
      </c>
      <c r="X137" s="9">
        <v>1.19</v>
      </c>
      <c r="Y137" s="9">
        <v>91.6</v>
      </c>
      <c r="Z137" s="9">
        <v>0.65</v>
      </c>
      <c r="AA137" s="9">
        <v>121.9</v>
      </c>
      <c r="AB137" s="9">
        <v>0.1</v>
      </c>
      <c r="AC137" s="9">
        <v>152.4</v>
      </c>
      <c r="AD137" s="9">
        <v>0.08</v>
      </c>
      <c r="AE137" s="9">
        <v>213.4</v>
      </c>
      <c r="AF137" s="9">
        <v>0</v>
      </c>
      <c r="AG137" s="9">
        <v>304.8</v>
      </c>
      <c r="AH137" s="9">
        <v>0.68</v>
      </c>
      <c r="AI137" s="9">
        <v>396.2</v>
      </c>
      <c r="AJ137" s="9">
        <v>2.08</v>
      </c>
      <c r="AK137" s="9">
        <v>518.2</v>
      </c>
      <c r="AL137" s="9">
        <v>4.28</v>
      </c>
      <c r="AM137" s="9">
        <v>609.3</v>
      </c>
      <c r="AN137" s="9">
        <v>6.32</v>
      </c>
      <c r="AO137" s="9">
        <v>792.5</v>
      </c>
      <c r="AP137" s="9">
        <v>10.78</v>
      </c>
      <c r="AQ137" s="9">
        <v>1036.3</v>
      </c>
      <c r="AR137" s="9">
        <v>17.35</v>
      </c>
      <c r="AS137" s="9"/>
      <c r="AT137" s="9"/>
      <c r="AU137" s="9"/>
      <c r="AV137" s="9"/>
      <c r="AW137" s="40" t="s">
        <v>175</v>
      </c>
      <c r="AX137" s="40" t="s">
        <v>175</v>
      </c>
      <c r="AY137" s="5" t="s">
        <v>175</v>
      </c>
      <c r="AZ137" s="10" t="s">
        <v>178</v>
      </c>
      <c r="BA137" s="40" t="s">
        <v>1351</v>
      </c>
      <c r="BB137" s="2" t="s">
        <v>187</v>
      </c>
    </row>
    <row r="138" spans="1:54" ht="21">
      <c r="A138" s="1" t="s">
        <v>430</v>
      </c>
      <c r="B138" s="39"/>
      <c r="C138" s="8">
        <v>67.00833333333334</v>
      </c>
      <c r="D138" s="8">
        <v>115.21666666666667</v>
      </c>
      <c r="E138" s="1">
        <v>513</v>
      </c>
      <c r="F138" s="2" t="s">
        <v>181</v>
      </c>
      <c r="G138" s="2" t="s">
        <v>1708</v>
      </c>
      <c r="H138" s="4" t="s">
        <v>171</v>
      </c>
      <c r="I138" s="5" t="s">
        <v>175</v>
      </c>
      <c r="J138" s="5" t="s">
        <v>175</v>
      </c>
      <c r="K138" s="9" t="s">
        <v>175</v>
      </c>
      <c r="L138" s="9" t="s">
        <v>175</v>
      </c>
      <c r="M138" s="9" t="s">
        <v>175</v>
      </c>
      <c r="N138" s="9" t="s">
        <v>175</v>
      </c>
      <c r="O138" s="9" t="s">
        <v>175</v>
      </c>
      <c r="P138" s="9" t="s">
        <v>171</v>
      </c>
      <c r="Q138" s="10" t="s">
        <v>175</v>
      </c>
      <c r="R138" s="9">
        <v>0</v>
      </c>
      <c r="S138" s="26" t="s">
        <v>431</v>
      </c>
      <c r="T138" s="26" t="s">
        <v>171</v>
      </c>
      <c r="U138" s="9">
        <v>20.7</v>
      </c>
      <c r="V138" s="9">
        <v>-6.86</v>
      </c>
      <c r="W138" s="9">
        <v>51.2</v>
      </c>
      <c r="X138" s="9">
        <v>-4.46</v>
      </c>
      <c r="Y138" s="9">
        <v>81.7</v>
      </c>
      <c r="Z138" s="9">
        <v>-3.15</v>
      </c>
      <c r="AA138" s="9">
        <v>112.2</v>
      </c>
      <c r="AB138" s="9">
        <v>-1.82</v>
      </c>
      <c r="AC138" s="9">
        <v>142.6</v>
      </c>
      <c r="AD138" s="9">
        <v>-0.52</v>
      </c>
      <c r="AE138" s="9">
        <v>203.6</v>
      </c>
      <c r="AF138" s="9">
        <v>1.49</v>
      </c>
      <c r="AG138" s="9">
        <v>295</v>
      </c>
      <c r="AH138" s="9">
        <v>3.94</v>
      </c>
      <c r="AI138" s="9">
        <v>417</v>
      </c>
      <c r="AJ138" s="9">
        <v>7.13</v>
      </c>
      <c r="AK138" s="9">
        <v>599.8</v>
      </c>
      <c r="AL138" s="9">
        <v>10.84</v>
      </c>
      <c r="AM138" s="9">
        <v>813.2</v>
      </c>
      <c r="AN138" s="9">
        <v>14.49</v>
      </c>
      <c r="AO138" s="9">
        <v>1042.4</v>
      </c>
      <c r="AP138" s="9">
        <v>17.93</v>
      </c>
      <c r="AQ138" s="9"/>
      <c r="AR138" s="9"/>
      <c r="AS138" s="9"/>
      <c r="AT138" s="9"/>
      <c r="AU138" s="9"/>
      <c r="AV138" s="9"/>
      <c r="AW138" s="40" t="s">
        <v>175</v>
      </c>
      <c r="AX138" s="40" t="s">
        <v>175</v>
      </c>
      <c r="AY138" s="5" t="s">
        <v>175</v>
      </c>
      <c r="AZ138" s="10" t="s">
        <v>178</v>
      </c>
      <c r="BA138" s="40" t="s">
        <v>1352</v>
      </c>
      <c r="BB138" s="2" t="s">
        <v>187</v>
      </c>
    </row>
    <row r="139" spans="1:54" ht="21">
      <c r="A139" s="1" t="s">
        <v>432</v>
      </c>
      <c r="B139" s="39" t="s">
        <v>433</v>
      </c>
      <c r="C139" s="8">
        <v>65.91666666666667</v>
      </c>
      <c r="D139" s="8">
        <v>108.47</v>
      </c>
      <c r="E139" s="1">
        <v>425</v>
      </c>
      <c r="F139" s="2" t="s">
        <v>181</v>
      </c>
      <c r="G139" s="2" t="s">
        <v>1708</v>
      </c>
      <c r="H139" s="49">
        <v>27250</v>
      </c>
      <c r="I139" s="5" t="s">
        <v>175</v>
      </c>
      <c r="J139" s="5" t="s">
        <v>175</v>
      </c>
      <c r="K139" s="9" t="s">
        <v>175</v>
      </c>
      <c r="L139" s="9" t="s">
        <v>175</v>
      </c>
      <c r="M139" s="9" t="s">
        <v>175</v>
      </c>
      <c r="N139" s="9" t="s">
        <v>175</v>
      </c>
      <c r="O139" s="9" t="s">
        <v>175</v>
      </c>
      <c r="P139" s="9" t="s">
        <v>171</v>
      </c>
      <c r="Q139" s="10" t="s">
        <v>175</v>
      </c>
      <c r="R139" s="9">
        <v>0</v>
      </c>
      <c r="S139" s="26" t="s">
        <v>434</v>
      </c>
      <c r="T139" s="26" t="s">
        <v>171</v>
      </c>
      <c r="U139" s="9">
        <v>13.1</v>
      </c>
      <c r="V139" s="9">
        <v>-7.56</v>
      </c>
      <c r="W139" s="9">
        <v>26.1</v>
      </c>
      <c r="X139" s="9">
        <v>-7.34</v>
      </c>
      <c r="Y139" s="9">
        <v>39</v>
      </c>
      <c r="Z139" s="9">
        <v>-7.39</v>
      </c>
      <c r="AA139" s="9">
        <v>51.7</v>
      </c>
      <c r="AB139" s="9">
        <v>-7.34</v>
      </c>
      <c r="AC139" s="9">
        <v>64.3</v>
      </c>
      <c r="AD139" s="9">
        <v>-7.23</v>
      </c>
      <c r="AE139" s="9">
        <v>76.7</v>
      </c>
      <c r="AF139" s="9">
        <v>-7.26</v>
      </c>
      <c r="AG139" s="9">
        <v>89</v>
      </c>
      <c r="AH139" s="9">
        <v>-7.22</v>
      </c>
      <c r="AI139" s="9">
        <v>101.3</v>
      </c>
      <c r="AJ139" s="9">
        <v>-7.12</v>
      </c>
      <c r="AK139" s="9">
        <v>125.7</v>
      </c>
      <c r="AL139" s="9">
        <v>-7.12</v>
      </c>
      <c r="AM139" s="9">
        <v>149.8</v>
      </c>
      <c r="AN139" s="9">
        <v>-6.74</v>
      </c>
      <c r="AO139" s="9">
        <v>173.7</v>
      </c>
      <c r="AP139" s="9">
        <v>-6.68</v>
      </c>
      <c r="AQ139" s="9"/>
      <c r="AR139" s="9"/>
      <c r="AS139" s="9"/>
      <c r="AT139" s="9"/>
      <c r="AU139" s="9"/>
      <c r="AV139" s="9"/>
      <c r="AW139" s="40" t="s">
        <v>175</v>
      </c>
      <c r="AX139" s="40" t="s">
        <v>175</v>
      </c>
      <c r="AY139" s="5" t="s">
        <v>175</v>
      </c>
      <c r="AZ139" s="10" t="s">
        <v>178</v>
      </c>
      <c r="BA139" s="40" t="s">
        <v>1346</v>
      </c>
      <c r="BB139" s="2" t="s">
        <v>197</v>
      </c>
    </row>
    <row r="140" spans="1:54" ht="15">
      <c r="A140" s="1" t="s">
        <v>435</v>
      </c>
      <c r="B140" s="39" t="s">
        <v>433</v>
      </c>
      <c r="C140" s="8">
        <v>65.91666666666667</v>
      </c>
      <c r="D140" s="8">
        <v>108.47</v>
      </c>
      <c r="E140" s="1">
        <v>425</v>
      </c>
      <c r="F140" s="2" t="s">
        <v>181</v>
      </c>
      <c r="G140" s="2" t="s">
        <v>1708</v>
      </c>
      <c r="H140" s="49">
        <v>27250</v>
      </c>
      <c r="I140" s="5" t="s">
        <v>175</v>
      </c>
      <c r="J140" s="5" t="s">
        <v>175</v>
      </c>
      <c r="K140" s="9" t="s">
        <v>175</v>
      </c>
      <c r="L140" s="9" t="s">
        <v>175</v>
      </c>
      <c r="M140" s="9" t="s">
        <v>175</v>
      </c>
      <c r="N140" s="9" t="s">
        <v>175</v>
      </c>
      <c r="O140" s="9" t="s">
        <v>175</v>
      </c>
      <c r="P140" s="9" t="s">
        <v>171</v>
      </c>
      <c r="Q140" s="10" t="s">
        <v>175</v>
      </c>
      <c r="R140" s="9">
        <v>0</v>
      </c>
      <c r="S140" s="26" t="s">
        <v>436</v>
      </c>
      <c r="T140" s="26" t="s">
        <v>171</v>
      </c>
      <c r="U140" s="9">
        <v>12.3</v>
      </c>
      <c r="V140" s="9">
        <v>-7.71</v>
      </c>
      <c r="W140" s="9">
        <v>24.4</v>
      </c>
      <c r="X140" s="9">
        <v>-7.14</v>
      </c>
      <c r="Y140" s="9">
        <v>36.1</v>
      </c>
      <c r="Z140" s="9">
        <v>-7.37</v>
      </c>
      <c r="AA140" s="9">
        <v>47.6</v>
      </c>
      <c r="AB140" s="9">
        <v>-7.27</v>
      </c>
      <c r="AC140" s="9">
        <v>58.7</v>
      </c>
      <c r="AD140" s="9">
        <v>-7.35</v>
      </c>
      <c r="AE140" s="9">
        <v>69.4</v>
      </c>
      <c r="AF140" s="9">
        <v>-7.34</v>
      </c>
      <c r="AG140" s="9">
        <v>79.9</v>
      </c>
      <c r="AH140" s="9">
        <v>-7.27</v>
      </c>
      <c r="AI140" s="9">
        <v>90</v>
      </c>
      <c r="AJ140" s="9">
        <v>-7.24</v>
      </c>
      <c r="AK140" s="9">
        <v>109.5</v>
      </c>
      <c r="AL140" s="9">
        <v>-7.18</v>
      </c>
      <c r="AM140" s="9">
        <v>128</v>
      </c>
      <c r="AN140" s="9">
        <v>-721</v>
      </c>
      <c r="AO140" s="9">
        <v>145.9</v>
      </c>
      <c r="AP140" s="9">
        <v>-6.86</v>
      </c>
      <c r="AQ140" s="9"/>
      <c r="AR140" s="9"/>
      <c r="AS140" s="9"/>
      <c r="AT140" s="9"/>
      <c r="AU140" s="9"/>
      <c r="AV140" s="9"/>
      <c r="AW140" s="40" t="s">
        <v>175</v>
      </c>
      <c r="AX140" s="40" t="s">
        <v>175</v>
      </c>
      <c r="AY140" s="5" t="s">
        <v>175</v>
      </c>
      <c r="AZ140" s="10" t="s">
        <v>178</v>
      </c>
      <c r="BA140" s="40" t="s">
        <v>1347</v>
      </c>
      <c r="BB140" s="2" t="s">
        <v>197</v>
      </c>
    </row>
    <row r="141" spans="1:54" ht="21">
      <c r="A141" s="1" t="s">
        <v>437</v>
      </c>
      <c r="B141" s="39" t="s">
        <v>438</v>
      </c>
      <c r="C141" s="8">
        <v>65.86666666666666</v>
      </c>
      <c r="D141" s="8">
        <v>129.18333333333334</v>
      </c>
      <c r="E141" s="1">
        <v>84</v>
      </c>
      <c r="F141" s="2" t="s">
        <v>181</v>
      </c>
      <c r="G141" s="2" t="s">
        <v>1708</v>
      </c>
      <c r="H141" s="4" t="s">
        <v>171</v>
      </c>
      <c r="I141" s="5">
        <v>-7.6</v>
      </c>
      <c r="J141" s="5" t="s">
        <v>175</v>
      </c>
      <c r="K141" s="9" t="s">
        <v>175</v>
      </c>
      <c r="L141" s="9" t="s">
        <v>175</v>
      </c>
      <c r="M141" s="9" t="s">
        <v>175</v>
      </c>
      <c r="N141" s="9" t="s">
        <v>175</v>
      </c>
      <c r="O141" s="9" t="s">
        <v>175</v>
      </c>
      <c r="P141" s="9" t="s">
        <v>171</v>
      </c>
      <c r="Q141" s="10" t="s">
        <v>175</v>
      </c>
      <c r="R141" s="9">
        <v>0</v>
      </c>
      <c r="S141" s="26" t="s">
        <v>439</v>
      </c>
      <c r="T141" s="26" t="s">
        <v>171</v>
      </c>
      <c r="U141" s="9">
        <v>50</v>
      </c>
      <c r="V141" s="9">
        <v>0.64</v>
      </c>
      <c r="W141" s="9">
        <v>100</v>
      </c>
      <c r="X141" s="9">
        <v>2.83</v>
      </c>
      <c r="Y141" s="9">
        <v>150</v>
      </c>
      <c r="Z141" s="9">
        <v>5.88</v>
      </c>
      <c r="AA141" s="9">
        <v>200</v>
      </c>
      <c r="AB141" s="9">
        <v>8.73</v>
      </c>
      <c r="AC141" s="9">
        <v>250</v>
      </c>
      <c r="AD141" s="9">
        <v>11.06</v>
      </c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40" t="s">
        <v>175</v>
      </c>
      <c r="AX141" s="40" t="s">
        <v>175</v>
      </c>
      <c r="AY141" s="5" t="s">
        <v>175</v>
      </c>
      <c r="AZ141" s="10" t="s">
        <v>440</v>
      </c>
      <c r="BA141" s="40" t="s">
        <v>1753</v>
      </c>
      <c r="BB141" s="2" t="s">
        <v>441</v>
      </c>
    </row>
    <row r="142" spans="1:54" ht="21">
      <c r="A142" s="1" t="s">
        <v>442</v>
      </c>
      <c r="B142" s="39" t="s">
        <v>443</v>
      </c>
      <c r="C142" s="8">
        <v>65.55666666666667</v>
      </c>
      <c r="D142" s="8">
        <v>124.595</v>
      </c>
      <c r="E142" s="1">
        <v>227</v>
      </c>
      <c r="F142" s="2" t="s">
        <v>181</v>
      </c>
      <c r="G142" s="2" t="s">
        <v>1708</v>
      </c>
      <c r="H142" s="4" t="s">
        <v>171</v>
      </c>
      <c r="I142" s="5" t="s">
        <v>175</v>
      </c>
      <c r="J142" s="5" t="s">
        <v>175</v>
      </c>
      <c r="K142" s="9" t="s">
        <v>175</v>
      </c>
      <c r="L142" s="9" t="s">
        <v>175</v>
      </c>
      <c r="M142" s="9" t="s">
        <v>175</v>
      </c>
      <c r="N142" s="9" t="s">
        <v>175</v>
      </c>
      <c r="O142" s="9" t="s">
        <v>175</v>
      </c>
      <c r="P142" s="9" t="s">
        <v>171</v>
      </c>
      <c r="Q142" s="10" t="s">
        <v>175</v>
      </c>
      <c r="R142" s="9">
        <v>0</v>
      </c>
      <c r="S142" s="26" t="s">
        <v>311</v>
      </c>
      <c r="T142" s="26" t="s">
        <v>171</v>
      </c>
      <c r="U142" s="9">
        <v>50</v>
      </c>
      <c r="V142" s="9">
        <v>-2.02</v>
      </c>
      <c r="W142" s="9">
        <v>75</v>
      </c>
      <c r="X142" s="9">
        <v>-1.28</v>
      </c>
      <c r="Y142" s="9">
        <v>100</v>
      </c>
      <c r="Z142" s="9">
        <v>-0.34</v>
      </c>
      <c r="AA142" s="9">
        <v>150</v>
      </c>
      <c r="AB142" s="9">
        <v>1.2</v>
      </c>
      <c r="AC142" s="9">
        <v>200</v>
      </c>
      <c r="AD142" s="9">
        <v>2.86</v>
      </c>
      <c r="AE142" s="9">
        <v>300</v>
      </c>
      <c r="AF142" s="9">
        <v>5.7</v>
      </c>
      <c r="AG142" s="9">
        <v>350</v>
      </c>
      <c r="AH142" s="9">
        <v>7.12</v>
      </c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40" t="s">
        <v>444</v>
      </c>
      <c r="AX142" s="40" t="s">
        <v>445</v>
      </c>
      <c r="AY142" s="5" t="s">
        <v>175</v>
      </c>
      <c r="AZ142" s="10" t="s">
        <v>440</v>
      </c>
      <c r="BA142" s="40" t="s">
        <v>1753</v>
      </c>
      <c r="BB142" s="2" t="s">
        <v>370</v>
      </c>
    </row>
    <row r="143" spans="1:54" ht="21">
      <c r="A143" s="1" t="s">
        <v>446</v>
      </c>
      <c r="B143" s="39" t="s">
        <v>447</v>
      </c>
      <c r="C143" s="8">
        <v>65.28666666666666</v>
      </c>
      <c r="D143" s="8">
        <v>126.865</v>
      </c>
      <c r="E143" s="1">
        <v>65</v>
      </c>
      <c r="F143" s="2" t="s">
        <v>181</v>
      </c>
      <c r="G143" s="2" t="s">
        <v>1708</v>
      </c>
      <c r="H143" s="4" t="s">
        <v>1334</v>
      </c>
      <c r="I143" s="5">
        <v>-6.2</v>
      </c>
      <c r="J143" s="5" t="s">
        <v>175</v>
      </c>
      <c r="K143" s="9" t="s">
        <v>175</v>
      </c>
      <c r="L143" s="9" t="s">
        <v>175</v>
      </c>
      <c r="M143" s="9" t="s">
        <v>175</v>
      </c>
      <c r="N143" s="9" t="s">
        <v>175</v>
      </c>
      <c r="O143" s="9" t="s">
        <v>175</v>
      </c>
      <c r="P143" s="9" t="s">
        <v>171</v>
      </c>
      <c r="Q143" s="10" t="s">
        <v>175</v>
      </c>
      <c r="R143" s="9">
        <v>0</v>
      </c>
      <c r="S143" s="26" t="s">
        <v>429</v>
      </c>
      <c r="T143" s="26" t="s">
        <v>171</v>
      </c>
      <c r="U143" s="9">
        <v>0</v>
      </c>
      <c r="V143" s="9">
        <v>-8.3</v>
      </c>
      <c r="W143" s="9">
        <v>30.5</v>
      </c>
      <c r="X143" s="9">
        <v>-4.4</v>
      </c>
      <c r="Y143" s="9">
        <v>61</v>
      </c>
      <c r="Z143" s="9">
        <v>-4.4</v>
      </c>
      <c r="AA143" s="9">
        <v>91.4</v>
      </c>
      <c r="AB143" s="9">
        <v>-3.2</v>
      </c>
      <c r="AC143" s="9">
        <v>121.9</v>
      </c>
      <c r="AD143" s="9">
        <v>-1.3</v>
      </c>
      <c r="AE143" s="9">
        <v>152.4</v>
      </c>
      <c r="AF143" s="9">
        <v>0.5</v>
      </c>
      <c r="AG143" s="9">
        <v>213.4</v>
      </c>
      <c r="AH143" s="9">
        <v>4.8</v>
      </c>
      <c r="AI143" s="9">
        <v>304.8</v>
      </c>
      <c r="AJ143" s="9">
        <v>11.5</v>
      </c>
      <c r="AK143" s="9">
        <v>381</v>
      </c>
      <c r="AL143" s="9">
        <v>16.2</v>
      </c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40" t="s">
        <v>175</v>
      </c>
      <c r="AX143" s="40" t="s">
        <v>175</v>
      </c>
      <c r="AY143" s="5" t="s">
        <v>175</v>
      </c>
      <c r="AZ143" s="10" t="s">
        <v>440</v>
      </c>
      <c r="BA143" s="40" t="s">
        <v>1338</v>
      </c>
      <c r="BB143" s="2" t="s">
        <v>441</v>
      </c>
    </row>
    <row r="144" spans="1:54" ht="15">
      <c r="A144" s="1" t="s">
        <v>448</v>
      </c>
      <c r="B144" s="39" t="s">
        <v>447</v>
      </c>
      <c r="C144" s="8">
        <v>65.285</v>
      </c>
      <c r="D144" s="8">
        <v>126.88</v>
      </c>
      <c r="E144" s="1">
        <v>53</v>
      </c>
      <c r="F144" s="2" t="s">
        <v>181</v>
      </c>
      <c r="G144" s="2" t="s">
        <v>1708</v>
      </c>
      <c r="H144" s="4" t="s">
        <v>1334</v>
      </c>
      <c r="I144" s="5">
        <v>-6.2</v>
      </c>
      <c r="J144" s="5" t="s">
        <v>175</v>
      </c>
      <c r="K144" s="9" t="s">
        <v>175</v>
      </c>
      <c r="L144" s="9" t="s">
        <v>175</v>
      </c>
      <c r="M144" s="9" t="s">
        <v>175</v>
      </c>
      <c r="N144" s="9" t="s">
        <v>175</v>
      </c>
      <c r="O144" s="9" t="s">
        <v>175</v>
      </c>
      <c r="P144" s="9" t="s">
        <v>171</v>
      </c>
      <c r="Q144" s="10" t="s">
        <v>175</v>
      </c>
      <c r="R144" s="9">
        <v>0</v>
      </c>
      <c r="S144" s="26" t="s">
        <v>425</v>
      </c>
      <c r="T144" s="26" t="s">
        <v>171</v>
      </c>
      <c r="U144" s="9">
        <v>61</v>
      </c>
      <c r="V144" s="9">
        <v>0.2</v>
      </c>
      <c r="W144" s="9">
        <v>91.4</v>
      </c>
      <c r="X144" s="9">
        <v>1.4</v>
      </c>
      <c r="Y144" s="9">
        <v>121.9</v>
      </c>
      <c r="Z144" s="9">
        <v>2.8</v>
      </c>
      <c r="AA144" s="9">
        <v>152.4</v>
      </c>
      <c r="AB144" s="9">
        <v>4.7</v>
      </c>
      <c r="AC144" s="9">
        <v>182.9</v>
      </c>
      <c r="AD144" s="9">
        <v>6.3</v>
      </c>
      <c r="AE144" s="9">
        <v>213.4</v>
      </c>
      <c r="AF144" s="9">
        <v>8.3</v>
      </c>
      <c r="AG144" s="9">
        <v>304.8</v>
      </c>
      <c r="AH144" s="9">
        <v>14.7</v>
      </c>
      <c r="AI144" s="9">
        <v>396.2</v>
      </c>
      <c r="AJ144" s="9">
        <v>19.2</v>
      </c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40" t="s">
        <v>175</v>
      </c>
      <c r="AX144" s="40" t="s">
        <v>175</v>
      </c>
      <c r="AY144" s="5" t="s">
        <v>175</v>
      </c>
      <c r="AZ144" s="10" t="s">
        <v>440</v>
      </c>
      <c r="BA144" s="40" t="s">
        <v>1339</v>
      </c>
      <c r="BB144" s="2" t="s">
        <v>441</v>
      </c>
    </row>
    <row r="145" spans="1:54" ht="21">
      <c r="A145" s="1" t="s">
        <v>449</v>
      </c>
      <c r="B145" s="39" t="s">
        <v>447</v>
      </c>
      <c r="C145" s="8">
        <v>65.285</v>
      </c>
      <c r="D145" s="8">
        <v>126.86666666666666</v>
      </c>
      <c r="E145" s="1">
        <v>61</v>
      </c>
      <c r="F145" s="2" t="s">
        <v>181</v>
      </c>
      <c r="G145" s="2" t="s">
        <v>1708</v>
      </c>
      <c r="H145" s="4" t="s">
        <v>1334</v>
      </c>
      <c r="I145" s="5">
        <v>-6.2</v>
      </c>
      <c r="J145" s="5" t="s">
        <v>175</v>
      </c>
      <c r="K145" s="9" t="s">
        <v>175</v>
      </c>
      <c r="L145" s="9" t="s">
        <v>175</v>
      </c>
      <c r="M145" s="9" t="s">
        <v>175</v>
      </c>
      <c r="N145" s="9" t="s">
        <v>175</v>
      </c>
      <c r="O145" s="9" t="s">
        <v>175</v>
      </c>
      <c r="P145" s="9" t="s">
        <v>171</v>
      </c>
      <c r="Q145" s="10" t="s">
        <v>175</v>
      </c>
      <c r="R145" s="9">
        <v>0</v>
      </c>
      <c r="S145" s="26" t="s">
        <v>450</v>
      </c>
      <c r="T145" s="26" t="s">
        <v>171</v>
      </c>
      <c r="U145" s="9">
        <v>0</v>
      </c>
      <c r="V145" s="9">
        <v>-4.1</v>
      </c>
      <c r="W145" s="9">
        <v>30.5</v>
      </c>
      <c r="X145" s="9">
        <v>-2.3</v>
      </c>
      <c r="Y145" s="9">
        <v>61</v>
      </c>
      <c r="Z145" s="9">
        <v>-0.9</v>
      </c>
      <c r="AA145" s="9">
        <v>91.4</v>
      </c>
      <c r="AB145" s="9">
        <v>0.3</v>
      </c>
      <c r="AC145" s="9">
        <v>121.9</v>
      </c>
      <c r="AD145" s="9">
        <v>2.3</v>
      </c>
      <c r="AE145" s="9">
        <v>152.4</v>
      </c>
      <c r="AF145" s="9">
        <v>3.9</v>
      </c>
      <c r="AG145" s="9">
        <v>213.4</v>
      </c>
      <c r="AH145" s="9">
        <v>7.8</v>
      </c>
      <c r="AI145" s="9">
        <v>304.8</v>
      </c>
      <c r="AJ145" s="9">
        <v>13.6</v>
      </c>
      <c r="AK145" s="9">
        <v>396.2</v>
      </c>
      <c r="AL145" s="9">
        <v>17.4</v>
      </c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40" t="s">
        <v>175</v>
      </c>
      <c r="AX145" s="40" t="s">
        <v>175</v>
      </c>
      <c r="AY145" s="5" t="s">
        <v>175</v>
      </c>
      <c r="AZ145" s="10" t="s">
        <v>440</v>
      </c>
      <c r="BA145" s="40" t="s">
        <v>1340</v>
      </c>
      <c r="BB145" s="2" t="s">
        <v>441</v>
      </c>
    </row>
    <row r="146" spans="1:54" ht="21">
      <c r="A146" s="1" t="s">
        <v>451</v>
      </c>
      <c r="B146" s="39" t="s">
        <v>447</v>
      </c>
      <c r="C146" s="8">
        <v>65.28333333333333</v>
      </c>
      <c r="D146" s="8">
        <v>126.84666666666666</v>
      </c>
      <c r="E146" s="1">
        <v>61</v>
      </c>
      <c r="F146" s="2" t="s">
        <v>181</v>
      </c>
      <c r="G146" s="2" t="s">
        <v>1708</v>
      </c>
      <c r="H146" s="4" t="s">
        <v>1334</v>
      </c>
      <c r="I146" s="5">
        <v>-6.2</v>
      </c>
      <c r="J146" s="5" t="s">
        <v>175</v>
      </c>
      <c r="K146" s="9" t="s">
        <v>175</v>
      </c>
      <c r="L146" s="9" t="s">
        <v>175</v>
      </c>
      <c r="M146" s="9" t="s">
        <v>175</v>
      </c>
      <c r="N146" s="9" t="s">
        <v>175</v>
      </c>
      <c r="O146" s="9" t="s">
        <v>175</v>
      </c>
      <c r="P146" s="9" t="s">
        <v>171</v>
      </c>
      <c r="Q146" s="10" t="s">
        <v>175</v>
      </c>
      <c r="R146" s="9">
        <v>0</v>
      </c>
      <c r="S146" s="26" t="s">
        <v>294</v>
      </c>
      <c r="T146" s="26" t="s">
        <v>171</v>
      </c>
      <c r="U146" s="9">
        <v>0</v>
      </c>
      <c r="V146" s="9">
        <v>-6.6</v>
      </c>
      <c r="W146" s="9">
        <v>30.5</v>
      </c>
      <c r="X146" s="9">
        <v>-4.1</v>
      </c>
      <c r="Y146" s="9">
        <v>61</v>
      </c>
      <c r="Z146" s="9">
        <v>-3.7</v>
      </c>
      <c r="AA146" s="9">
        <v>91.4</v>
      </c>
      <c r="AB146" s="9">
        <v>-2.3</v>
      </c>
      <c r="AC146" s="9">
        <v>121.9</v>
      </c>
      <c r="AD146" s="9">
        <v>-0.2</v>
      </c>
      <c r="AE146" s="9">
        <v>152.4</v>
      </c>
      <c r="AF146" s="9">
        <v>1.1</v>
      </c>
      <c r="AG146" s="9">
        <v>213.4</v>
      </c>
      <c r="AH146" s="9">
        <v>5.7</v>
      </c>
      <c r="AI146" s="9">
        <v>304.8</v>
      </c>
      <c r="AJ146" s="9">
        <v>12</v>
      </c>
      <c r="AK146" s="9">
        <v>411.5</v>
      </c>
      <c r="AL146" s="9">
        <v>17.2</v>
      </c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40" t="s">
        <v>175</v>
      </c>
      <c r="AX146" s="40" t="s">
        <v>175</v>
      </c>
      <c r="AY146" s="5" t="s">
        <v>175</v>
      </c>
      <c r="AZ146" s="10" t="s">
        <v>440</v>
      </c>
      <c r="BA146" s="40" t="s">
        <v>1336</v>
      </c>
      <c r="BB146" s="2" t="s">
        <v>441</v>
      </c>
    </row>
    <row r="147" spans="1:54" ht="21">
      <c r="A147" s="1" t="s">
        <v>453</v>
      </c>
      <c r="B147" s="39" t="s">
        <v>171</v>
      </c>
      <c r="C147" s="8">
        <v>65.28166666666667</v>
      </c>
      <c r="D147" s="8">
        <v>126.84166666666667</v>
      </c>
      <c r="E147" s="1">
        <v>61</v>
      </c>
      <c r="F147" s="2" t="s">
        <v>181</v>
      </c>
      <c r="G147" s="2" t="s">
        <v>1708</v>
      </c>
      <c r="H147" s="4" t="s">
        <v>1341</v>
      </c>
      <c r="I147" s="5">
        <v>-6.2</v>
      </c>
      <c r="J147" s="5" t="s">
        <v>175</v>
      </c>
      <c r="K147" s="9" t="s">
        <v>175</v>
      </c>
      <c r="L147" s="9" t="s">
        <v>175</v>
      </c>
      <c r="M147" s="9" t="s">
        <v>175</v>
      </c>
      <c r="N147" s="9" t="s">
        <v>175</v>
      </c>
      <c r="O147" s="9" t="s">
        <v>175</v>
      </c>
      <c r="P147" s="9" t="s">
        <v>171</v>
      </c>
      <c r="Q147" s="10" t="s">
        <v>175</v>
      </c>
      <c r="R147" s="9">
        <v>0</v>
      </c>
      <c r="S147" s="26" t="s">
        <v>454</v>
      </c>
      <c r="T147" s="26" t="s">
        <v>171</v>
      </c>
      <c r="U147" s="9">
        <v>137.2</v>
      </c>
      <c r="V147" s="9">
        <v>4.61</v>
      </c>
      <c r="W147" s="9">
        <v>182.9</v>
      </c>
      <c r="X147" s="9">
        <v>7.33</v>
      </c>
      <c r="Y147" s="9">
        <v>213.4</v>
      </c>
      <c r="Z147" s="9">
        <v>9.16</v>
      </c>
      <c r="AA147" s="9">
        <v>243.8</v>
      </c>
      <c r="AB147" s="9">
        <v>12.2</v>
      </c>
      <c r="AC147" s="9">
        <v>276.1</v>
      </c>
      <c r="AD147" s="9">
        <v>13.1</v>
      </c>
      <c r="AE147" s="9">
        <v>307.5</v>
      </c>
      <c r="AF147" s="9">
        <v>16.2</v>
      </c>
      <c r="AG147" s="9">
        <v>373.4</v>
      </c>
      <c r="AH147" s="9">
        <v>20.2</v>
      </c>
      <c r="AI147" s="9">
        <v>408.4</v>
      </c>
      <c r="AJ147" s="9">
        <v>21.6</v>
      </c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40" t="s">
        <v>175</v>
      </c>
      <c r="AX147" s="40" t="s">
        <v>175</v>
      </c>
      <c r="AY147" s="5" t="s">
        <v>175</v>
      </c>
      <c r="AZ147" s="10" t="s">
        <v>440</v>
      </c>
      <c r="BA147" s="40" t="s">
        <v>1342</v>
      </c>
      <c r="BB147" s="2" t="s">
        <v>441</v>
      </c>
    </row>
    <row r="148" spans="1:54" ht="21">
      <c r="A148" s="1" t="s">
        <v>455</v>
      </c>
      <c r="B148" s="39" t="s">
        <v>447</v>
      </c>
      <c r="C148" s="8">
        <v>65.25833333333334</v>
      </c>
      <c r="D148" s="8">
        <v>126.88833333333334</v>
      </c>
      <c r="E148" s="1">
        <v>54</v>
      </c>
      <c r="F148" s="2" t="s">
        <v>181</v>
      </c>
      <c r="G148" s="2" t="s">
        <v>1708</v>
      </c>
      <c r="H148" s="4" t="s">
        <v>1334</v>
      </c>
      <c r="I148" s="5">
        <v>-6.2</v>
      </c>
      <c r="J148" s="5" t="s">
        <v>175</v>
      </c>
      <c r="K148" s="9" t="s">
        <v>175</v>
      </c>
      <c r="L148" s="9" t="s">
        <v>175</v>
      </c>
      <c r="M148" s="9" t="s">
        <v>175</v>
      </c>
      <c r="N148" s="9" t="s">
        <v>175</v>
      </c>
      <c r="O148" s="9" t="s">
        <v>175</v>
      </c>
      <c r="P148" s="9" t="s">
        <v>171</v>
      </c>
      <c r="Q148" s="10" t="s">
        <v>175</v>
      </c>
      <c r="R148" s="9">
        <v>0</v>
      </c>
      <c r="S148" s="26" t="s">
        <v>456</v>
      </c>
      <c r="T148" s="26" t="s">
        <v>171</v>
      </c>
      <c r="U148" s="9">
        <v>0</v>
      </c>
      <c r="V148" s="9">
        <v>-4.1</v>
      </c>
      <c r="W148" s="9">
        <v>30.5</v>
      </c>
      <c r="X148" s="9">
        <v>-1.9</v>
      </c>
      <c r="Y148" s="9">
        <v>61</v>
      </c>
      <c r="Z148" s="9">
        <v>-0.3</v>
      </c>
      <c r="AA148" s="9">
        <v>91.4</v>
      </c>
      <c r="AB148" s="9">
        <v>1.4</v>
      </c>
      <c r="AC148" s="9">
        <v>121.9</v>
      </c>
      <c r="AD148" s="9">
        <v>3.2</v>
      </c>
      <c r="AE148" s="9">
        <v>152.4</v>
      </c>
      <c r="AF148" s="9">
        <v>4.6</v>
      </c>
      <c r="AG148" s="9">
        <v>213.4</v>
      </c>
      <c r="AH148" s="9">
        <v>7.4</v>
      </c>
      <c r="AI148" s="9">
        <v>304.8</v>
      </c>
      <c r="AJ148" s="9">
        <v>14.4</v>
      </c>
      <c r="AK148" s="9">
        <v>396.2</v>
      </c>
      <c r="AL148" s="9">
        <v>22.2</v>
      </c>
      <c r="AM148" s="9">
        <v>487.7</v>
      </c>
      <c r="AN148" s="9">
        <v>27.2</v>
      </c>
      <c r="AO148" s="9">
        <v>579.1</v>
      </c>
      <c r="AP148" s="9">
        <v>29.8</v>
      </c>
      <c r="AQ148" s="9"/>
      <c r="AR148" s="9"/>
      <c r="AS148" s="9"/>
      <c r="AT148" s="9"/>
      <c r="AU148" s="9"/>
      <c r="AV148" s="9"/>
      <c r="AW148" s="40" t="s">
        <v>175</v>
      </c>
      <c r="AX148" s="40" t="s">
        <v>175</v>
      </c>
      <c r="AY148" s="5" t="s">
        <v>175</v>
      </c>
      <c r="AZ148" s="10" t="s">
        <v>440</v>
      </c>
      <c r="BA148" s="40" t="s">
        <v>1337</v>
      </c>
      <c r="BB148" s="2" t="s">
        <v>441</v>
      </c>
    </row>
    <row r="149" spans="1:54" ht="21">
      <c r="A149" s="1" t="s">
        <v>457</v>
      </c>
      <c r="B149" s="39" t="s">
        <v>447</v>
      </c>
      <c r="C149" s="8">
        <v>65.25666666666666</v>
      </c>
      <c r="D149" s="8">
        <v>126.88166666666666</v>
      </c>
      <c r="E149" s="1">
        <v>52</v>
      </c>
      <c r="F149" s="2" t="s">
        <v>181</v>
      </c>
      <c r="G149" s="2" t="s">
        <v>1708</v>
      </c>
      <c r="H149" s="4" t="s">
        <v>1334</v>
      </c>
      <c r="I149" s="5">
        <v>-6.2</v>
      </c>
      <c r="J149" s="5" t="s">
        <v>175</v>
      </c>
      <c r="K149" s="9" t="s">
        <v>175</v>
      </c>
      <c r="L149" s="9" t="s">
        <v>175</v>
      </c>
      <c r="M149" s="9" t="s">
        <v>175</v>
      </c>
      <c r="N149" s="9" t="s">
        <v>175</v>
      </c>
      <c r="O149" s="9" t="s">
        <v>175</v>
      </c>
      <c r="P149" s="9" t="s">
        <v>171</v>
      </c>
      <c r="Q149" s="10" t="s">
        <v>175</v>
      </c>
      <c r="R149" s="9">
        <v>0</v>
      </c>
      <c r="S149" s="26" t="s">
        <v>425</v>
      </c>
      <c r="T149" s="26" t="s">
        <v>171</v>
      </c>
      <c r="U149" s="9">
        <v>0</v>
      </c>
      <c r="V149" s="9">
        <v>-3.8</v>
      </c>
      <c r="W149" s="9">
        <v>30.5</v>
      </c>
      <c r="X149" s="9">
        <v>-1.3</v>
      </c>
      <c r="Y149" s="9">
        <v>61</v>
      </c>
      <c r="Z149" s="9">
        <v>0.3</v>
      </c>
      <c r="AA149" s="9">
        <v>91.4</v>
      </c>
      <c r="AB149" s="9">
        <v>2.4</v>
      </c>
      <c r="AC149" s="9">
        <v>121.9</v>
      </c>
      <c r="AD149" s="9">
        <v>4.2</v>
      </c>
      <c r="AE149" s="9">
        <v>152.4</v>
      </c>
      <c r="AF149" s="9">
        <v>5.3</v>
      </c>
      <c r="AG149" s="9">
        <v>213.4</v>
      </c>
      <c r="AH149" s="9">
        <v>7.8</v>
      </c>
      <c r="AI149" s="9">
        <v>304.8</v>
      </c>
      <c r="AJ149" s="9">
        <v>13</v>
      </c>
      <c r="AK149" s="9">
        <v>396.2</v>
      </c>
      <c r="AL149" s="9">
        <v>22.8</v>
      </c>
      <c r="AM149" s="9">
        <v>487.7</v>
      </c>
      <c r="AN149" s="9">
        <v>27.6</v>
      </c>
      <c r="AO149" s="9">
        <v>579.1</v>
      </c>
      <c r="AP149" s="9">
        <v>30.2</v>
      </c>
      <c r="AQ149" s="9"/>
      <c r="AR149" s="9"/>
      <c r="AS149" s="9"/>
      <c r="AT149" s="9"/>
      <c r="AU149" s="9"/>
      <c r="AV149" s="9"/>
      <c r="AW149" s="40" t="s">
        <v>175</v>
      </c>
      <c r="AX149" s="40" t="s">
        <v>175</v>
      </c>
      <c r="AY149" s="5" t="s">
        <v>175</v>
      </c>
      <c r="AZ149" s="10" t="s">
        <v>440</v>
      </c>
      <c r="BA149" s="40" t="s">
        <v>1335</v>
      </c>
      <c r="BB149" s="2" t="s">
        <v>441</v>
      </c>
    </row>
    <row r="150" spans="1:54" ht="21">
      <c r="A150" s="1" t="s">
        <v>458</v>
      </c>
      <c r="B150" s="39" t="s">
        <v>459</v>
      </c>
      <c r="C150" s="8">
        <v>63.88333333333333</v>
      </c>
      <c r="D150" s="8">
        <v>124.655</v>
      </c>
      <c r="E150" s="1">
        <v>248</v>
      </c>
      <c r="F150" s="2" t="s">
        <v>181</v>
      </c>
      <c r="G150" s="2" t="s">
        <v>1708</v>
      </c>
      <c r="H150" s="4" t="s">
        <v>171</v>
      </c>
      <c r="I150" s="5" t="s">
        <v>175</v>
      </c>
      <c r="J150" s="5" t="s">
        <v>175</v>
      </c>
      <c r="K150" s="9" t="s">
        <v>175</v>
      </c>
      <c r="L150" s="9" t="s">
        <v>175</v>
      </c>
      <c r="M150" s="9" t="s">
        <v>175</v>
      </c>
      <c r="N150" s="9" t="s">
        <v>175</v>
      </c>
      <c r="O150" s="9" t="s">
        <v>175</v>
      </c>
      <c r="P150" s="9" t="s">
        <v>171</v>
      </c>
      <c r="Q150" s="10" t="s">
        <v>175</v>
      </c>
      <c r="R150" s="9">
        <v>0</v>
      </c>
      <c r="S150" s="26" t="s">
        <v>460</v>
      </c>
      <c r="T150" s="26" t="s">
        <v>171</v>
      </c>
      <c r="U150" s="9">
        <v>50</v>
      </c>
      <c r="V150" s="9">
        <v>-0.05</v>
      </c>
      <c r="W150" s="9">
        <v>75</v>
      </c>
      <c r="X150" s="9">
        <v>1.07</v>
      </c>
      <c r="Y150" s="9">
        <v>100</v>
      </c>
      <c r="Z150" s="9">
        <v>2.24</v>
      </c>
      <c r="AA150" s="9">
        <v>125</v>
      </c>
      <c r="AB150" s="9">
        <v>3.45</v>
      </c>
      <c r="AC150" s="9">
        <v>150</v>
      </c>
      <c r="AD150" s="9">
        <v>4.65</v>
      </c>
      <c r="AE150" s="9">
        <v>175</v>
      </c>
      <c r="AF150" s="9">
        <v>6.23</v>
      </c>
      <c r="AG150" s="9">
        <v>200</v>
      </c>
      <c r="AH150" s="9">
        <v>7.73</v>
      </c>
      <c r="AI150" s="9">
        <v>225</v>
      </c>
      <c r="AJ150" s="9">
        <v>8.82</v>
      </c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40" t="s">
        <v>175</v>
      </c>
      <c r="AX150" s="40" t="s">
        <v>381</v>
      </c>
      <c r="AY150" s="5" t="s">
        <v>175</v>
      </c>
      <c r="AZ150" s="10" t="s">
        <v>440</v>
      </c>
      <c r="BA150" s="40" t="s">
        <v>1753</v>
      </c>
      <c r="BB150" s="2" t="s">
        <v>370</v>
      </c>
    </row>
    <row r="151" spans="1:54" ht="21">
      <c r="A151" s="1" t="s">
        <v>461</v>
      </c>
      <c r="B151" s="39" t="s">
        <v>462</v>
      </c>
      <c r="C151" s="8">
        <v>62.50833333333333</v>
      </c>
      <c r="D151" s="8">
        <v>114.42166666666667</v>
      </c>
      <c r="E151" s="1">
        <v>207</v>
      </c>
      <c r="F151" s="2" t="s">
        <v>181</v>
      </c>
      <c r="G151" s="2" t="s">
        <v>1708</v>
      </c>
      <c r="H151" s="49">
        <v>25055</v>
      </c>
      <c r="I151" s="5" t="s">
        <v>463</v>
      </c>
      <c r="J151" s="5" t="s">
        <v>175</v>
      </c>
      <c r="K151" s="9" t="s">
        <v>175</v>
      </c>
      <c r="L151" s="9" t="s">
        <v>175</v>
      </c>
      <c r="M151" s="9" t="s">
        <v>175</v>
      </c>
      <c r="N151" s="9" t="s">
        <v>175</v>
      </c>
      <c r="O151" s="9" t="s">
        <v>175</v>
      </c>
      <c r="P151" s="9" t="s">
        <v>171</v>
      </c>
      <c r="Q151" s="10" t="s">
        <v>175</v>
      </c>
      <c r="R151" s="9">
        <v>0</v>
      </c>
      <c r="S151" s="26" t="s">
        <v>464</v>
      </c>
      <c r="T151" s="26" t="s">
        <v>171</v>
      </c>
      <c r="U151" s="9">
        <v>7.6</v>
      </c>
      <c r="V151" s="9">
        <v>2.23</v>
      </c>
      <c r="W151" s="9">
        <v>15.2</v>
      </c>
      <c r="X151" s="9">
        <v>1.89</v>
      </c>
      <c r="Y151" s="9">
        <v>23.2</v>
      </c>
      <c r="Z151" s="9">
        <v>2.23</v>
      </c>
      <c r="AA151" s="9">
        <v>46</v>
      </c>
      <c r="AB151" s="9">
        <v>3</v>
      </c>
      <c r="AC151" s="9">
        <v>92</v>
      </c>
      <c r="AD151" s="9">
        <v>4.4</v>
      </c>
      <c r="AE151" s="9">
        <v>122.8</v>
      </c>
      <c r="AF151" s="9">
        <v>5.04</v>
      </c>
      <c r="AG151" s="9">
        <v>153.6</v>
      </c>
      <c r="AH151" s="9">
        <v>5.55</v>
      </c>
      <c r="AI151" s="9">
        <v>214.9</v>
      </c>
      <c r="AJ151" s="9">
        <v>6.39</v>
      </c>
      <c r="AK151" s="9">
        <v>307.2</v>
      </c>
      <c r="AL151" s="9">
        <v>7.53</v>
      </c>
      <c r="AM151" s="9">
        <v>399.3</v>
      </c>
      <c r="AN151" s="9">
        <v>8.66</v>
      </c>
      <c r="AO151" s="9">
        <v>491.3</v>
      </c>
      <c r="AP151" s="9">
        <v>9.84</v>
      </c>
      <c r="AQ151" s="9">
        <v>614.2</v>
      </c>
      <c r="AR151" s="9">
        <v>11.46</v>
      </c>
      <c r="AS151" s="9">
        <v>798.6</v>
      </c>
      <c r="AT151" s="9">
        <v>14</v>
      </c>
      <c r="AU151" s="9">
        <v>921.4</v>
      </c>
      <c r="AV151" s="9">
        <v>15.75</v>
      </c>
      <c r="AW151" s="40" t="s">
        <v>175</v>
      </c>
      <c r="AX151" s="40" t="s">
        <v>465</v>
      </c>
      <c r="AY151" s="5" t="s">
        <v>175</v>
      </c>
      <c r="AZ151" s="10" t="s">
        <v>440</v>
      </c>
      <c r="BA151" s="40" t="s">
        <v>1333</v>
      </c>
      <c r="BB151" s="2" t="s">
        <v>441</v>
      </c>
    </row>
    <row r="152" spans="1:54" ht="21">
      <c r="A152" s="1" t="s">
        <v>466</v>
      </c>
      <c r="B152" s="39" t="s">
        <v>467</v>
      </c>
      <c r="C152" s="8">
        <v>61.43666666666667</v>
      </c>
      <c r="D152" s="8">
        <v>117.375</v>
      </c>
      <c r="E152" s="1">
        <v>162</v>
      </c>
      <c r="F152" s="2" t="s">
        <v>181</v>
      </c>
      <c r="G152" s="2" t="s">
        <v>1708</v>
      </c>
      <c r="H152" s="4" t="s">
        <v>171</v>
      </c>
      <c r="I152" s="5" t="s">
        <v>175</v>
      </c>
      <c r="J152" s="5" t="s">
        <v>175</v>
      </c>
      <c r="K152" s="9" t="s">
        <v>175</v>
      </c>
      <c r="L152" s="9" t="s">
        <v>175</v>
      </c>
      <c r="M152" s="9" t="s">
        <v>175</v>
      </c>
      <c r="N152" s="9" t="s">
        <v>175</v>
      </c>
      <c r="O152" s="9" t="s">
        <v>175</v>
      </c>
      <c r="P152" s="9" t="s">
        <v>171</v>
      </c>
      <c r="Q152" s="10" t="s">
        <v>171</v>
      </c>
      <c r="R152" s="9">
        <v>0</v>
      </c>
      <c r="S152" s="26" t="s">
        <v>468</v>
      </c>
      <c r="T152" s="26" t="s">
        <v>171</v>
      </c>
      <c r="U152" s="9">
        <v>50</v>
      </c>
      <c r="V152" s="9">
        <v>1.84</v>
      </c>
      <c r="W152" s="9">
        <v>100</v>
      </c>
      <c r="X152" s="9">
        <v>5.05</v>
      </c>
      <c r="Y152" s="9">
        <v>150</v>
      </c>
      <c r="Z152" s="9">
        <v>8.83</v>
      </c>
      <c r="AA152" s="9">
        <v>200</v>
      </c>
      <c r="AB152" s="9">
        <v>12.84</v>
      </c>
      <c r="AC152" s="9">
        <v>250</v>
      </c>
      <c r="AD152" s="9">
        <v>16.47</v>
      </c>
      <c r="AE152" s="9">
        <v>300</v>
      </c>
      <c r="AF152" s="9">
        <v>20.29</v>
      </c>
      <c r="AG152" s="9">
        <v>350</v>
      </c>
      <c r="AH152" s="9">
        <v>22.92</v>
      </c>
      <c r="AI152" s="9">
        <v>400</v>
      </c>
      <c r="AJ152" s="9">
        <v>24.71</v>
      </c>
      <c r="AK152" s="9">
        <v>450</v>
      </c>
      <c r="AL152" s="9">
        <v>25.92</v>
      </c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40" t="s">
        <v>175</v>
      </c>
      <c r="AX152" s="40" t="s">
        <v>381</v>
      </c>
      <c r="AY152" s="5" t="s">
        <v>175</v>
      </c>
      <c r="AZ152" s="10" t="s">
        <v>440</v>
      </c>
      <c r="BA152" s="40" t="s">
        <v>1753</v>
      </c>
      <c r="BB152" s="2" t="s">
        <v>441</v>
      </c>
    </row>
    <row r="153" spans="1:54" ht="21">
      <c r="A153" s="1" t="s">
        <v>469</v>
      </c>
      <c r="B153" s="39" t="s">
        <v>470</v>
      </c>
      <c r="C153" s="8">
        <v>60.03666666666667</v>
      </c>
      <c r="D153" s="8">
        <v>117.04666666666667</v>
      </c>
      <c r="E153" s="1">
        <v>213</v>
      </c>
      <c r="F153" s="2" t="s">
        <v>181</v>
      </c>
      <c r="G153" s="2" t="s">
        <v>1708</v>
      </c>
      <c r="H153" s="49">
        <v>29483</v>
      </c>
      <c r="I153" s="5" t="s">
        <v>175</v>
      </c>
      <c r="J153" s="5" t="s">
        <v>175</v>
      </c>
      <c r="K153" s="9" t="s">
        <v>175</v>
      </c>
      <c r="L153" s="9" t="s">
        <v>175</v>
      </c>
      <c r="M153" s="9" t="s">
        <v>175</v>
      </c>
      <c r="N153" s="9" t="s">
        <v>175</v>
      </c>
      <c r="O153" s="9" t="s">
        <v>175</v>
      </c>
      <c r="P153" s="9" t="s">
        <v>171</v>
      </c>
      <c r="Q153" s="10" t="s">
        <v>171</v>
      </c>
      <c r="R153" s="9">
        <v>0</v>
      </c>
      <c r="S153" s="26" t="s">
        <v>471</v>
      </c>
      <c r="T153" s="26" t="s">
        <v>171</v>
      </c>
      <c r="U153" s="9">
        <v>30.8</v>
      </c>
      <c r="V153" s="9">
        <v>3.93</v>
      </c>
      <c r="W153" s="9">
        <v>46.2</v>
      </c>
      <c r="X153" s="9">
        <v>4.56</v>
      </c>
      <c r="Y153" s="9">
        <v>61.6</v>
      </c>
      <c r="Z153" s="9">
        <v>5.26</v>
      </c>
      <c r="AA153" s="9">
        <v>77</v>
      </c>
      <c r="AB153" s="9">
        <v>5.71</v>
      </c>
      <c r="AC153" s="9">
        <v>92.4</v>
      </c>
      <c r="AD153" s="9">
        <v>6.3</v>
      </c>
      <c r="AE153" s="9">
        <v>107.7</v>
      </c>
      <c r="AF153" s="9">
        <v>6.78</v>
      </c>
      <c r="AG153" s="9">
        <v>153.9</v>
      </c>
      <c r="AH153" s="9">
        <v>8.55</v>
      </c>
      <c r="AI153" s="9">
        <v>171.5</v>
      </c>
      <c r="AJ153" s="9">
        <v>9.1</v>
      </c>
      <c r="AK153" s="9"/>
      <c r="AL153" s="9"/>
      <c r="AM153" s="9" t="s">
        <v>168</v>
      </c>
      <c r="AN153" s="9"/>
      <c r="AO153" s="9"/>
      <c r="AP153" s="9"/>
      <c r="AQ153" s="9"/>
      <c r="AR153" s="9"/>
      <c r="AS153" s="9"/>
      <c r="AT153" s="9"/>
      <c r="AU153" s="9"/>
      <c r="AV153" s="9"/>
      <c r="AW153" s="40" t="s">
        <v>175</v>
      </c>
      <c r="AX153" s="40" t="s">
        <v>175</v>
      </c>
      <c r="AY153" s="5" t="s">
        <v>175</v>
      </c>
      <c r="AZ153" s="10" t="s">
        <v>440</v>
      </c>
      <c r="BA153" s="40" t="s">
        <v>1324</v>
      </c>
      <c r="BB153" s="2" t="s">
        <v>182</v>
      </c>
    </row>
    <row r="154" spans="1:54" ht="21">
      <c r="A154" s="1" t="s">
        <v>472</v>
      </c>
      <c r="B154" s="39" t="s">
        <v>473</v>
      </c>
      <c r="C154" s="8">
        <v>62.58833333333333</v>
      </c>
      <c r="D154" s="8">
        <v>98.64166666666667</v>
      </c>
      <c r="E154" s="1">
        <v>199</v>
      </c>
      <c r="F154" s="2" t="s">
        <v>181</v>
      </c>
      <c r="G154" s="2" t="s">
        <v>1708</v>
      </c>
      <c r="H154" s="4" t="s">
        <v>171</v>
      </c>
      <c r="I154" s="5" t="s">
        <v>175</v>
      </c>
      <c r="J154" s="5" t="s">
        <v>175</v>
      </c>
      <c r="K154" s="9" t="s">
        <v>175</v>
      </c>
      <c r="L154" s="9" t="s">
        <v>175</v>
      </c>
      <c r="M154" s="9" t="s">
        <v>175</v>
      </c>
      <c r="N154" s="9" t="s">
        <v>175</v>
      </c>
      <c r="O154" s="9" t="s">
        <v>175</v>
      </c>
      <c r="P154" s="9" t="s">
        <v>171</v>
      </c>
      <c r="Q154" s="10" t="s">
        <v>171</v>
      </c>
      <c r="R154" s="9">
        <v>0</v>
      </c>
      <c r="S154" s="26" t="s">
        <v>474</v>
      </c>
      <c r="T154" s="26" t="s">
        <v>171</v>
      </c>
      <c r="U154" s="9">
        <v>5.9</v>
      </c>
      <c r="V154" s="9">
        <v>-1.34</v>
      </c>
      <c r="W154" s="9">
        <v>11.7</v>
      </c>
      <c r="X154" s="9">
        <v>-3.78</v>
      </c>
      <c r="Y154" s="9">
        <v>17.5</v>
      </c>
      <c r="Z154" s="9">
        <v>-3.82</v>
      </c>
      <c r="AA154" s="9">
        <v>23.3</v>
      </c>
      <c r="AB154" s="9">
        <v>3.99</v>
      </c>
      <c r="AC154" s="9">
        <v>58.4</v>
      </c>
      <c r="AD154" s="9">
        <v>-4.81</v>
      </c>
      <c r="AE154" s="9">
        <v>70</v>
      </c>
      <c r="AF154" s="9">
        <v>-4.84</v>
      </c>
      <c r="AG154" s="9">
        <v>105.1</v>
      </c>
      <c r="AH154" s="9">
        <v>-4.58</v>
      </c>
      <c r="AI154" s="9">
        <v>151.8</v>
      </c>
      <c r="AJ154" s="9">
        <v>5.56</v>
      </c>
      <c r="AK154" s="9">
        <v>198.5</v>
      </c>
      <c r="AL154" s="9">
        <v>-4.96</v>
      </c>
      <c r="AM154" s="9">
        <v>233.5</v>
      </c>
      <c r="AN154" s="9">
        <v>4.3</v>
      </c>
      <c r="AO154" s="9"/>
      <c r="AP154" s="9"/>
      <c r="AQ154" s="9"/>
      <c r="AR154" s="9"/>
      <c r="AS154" s="9"/>
      <c r="AT154" s="9"/>
      <c r="AU154" s="9"/>
      <c r="AV154" s="9"/>
      <c r="AW154" s="40" t="s">
        <v>175</v>
      </c>
      <c r="AX154" s="40" t="s">
        <v>175</v>
      </c>
      <c r="AY154" s="5" t="s">
        <v>175</v>
      </c>
      <c r="AZ154" s="10" t="s">
        <v>178</v>
      </c>
      <c r="BA154" s="40" t="s">
        <v>1753</v>
      </c>
      <c r="BB154" s="2" t="s">
        <v>182</v>
      </c>
    </row>
    <row r="155" spans="1:54" ht="21">
      <c r="A155" s="1" t="s">
        <v>475</v>
      </c>
      <c r="B155" s="39" t="s">
        <v>473</v>
      </c>
      <c r="C155" s="8">
        <v>62.586666666666666</v>
      </c>
      <c r="D155" s="8">
        <v>98.63333333333334</v>
      </c>
      <c r="E155" s="1">
        <v>196</v>
      </c>
      <c r="F155" s="2" t="s">
        <v>181</v>
      </c>
      <c r="G155" s="2" t="s">
        <v>1708</v>
      </c>
      <c r="H155" s="49">
        <v>29425</v>
      </c>
      <c r="I155" s="5" t="s">
        <v>175</v>
      </c>
      <c r="J155" s="5" t="s">
        <v>175</v>
      </c>
      <c r="K155" s="9" t="s">
        <v>175</v>
      </c>
      <c r="L155" s="9" t="s">
        <v>175</v>
      </c>
      <c r="M155" s="9" t="s">
        <v>175</v>
      </c>
      <c r="N155" s="9" t="s">
        <v>175</v>
      </c>
      <c r="O155" s="9" t="s">
        <v>175</v>
      </c>
      <c r="P155" s="9" t="s">
        <v>171</v>
      </c>
      <c r="Q155" s="10" t="s">
        <v>171</v>
      </c>
      <c r="R155" s="9">
        <v>0</v>
      </c>
      <c r="S155" s="26" t="s">
        <v>476</v>
      </c>
      <c r="T155" s="26" t="s">
        <v>171</v>
      </c>
      <c r="U155" s="9">
        <v>5.4</v>
      </c>
      <c r="V155" s="9">
        <v>3.22</v>
      </c>
      <c r="W155" s="9">
        <v>10.8</v>
      </c>
      <c r="X155" s="9">
        <v>-0.84</v>
      </c>
      <c r="Y155" s="9">
        <v>16.2</v>
      </c>
      <c r="Z155" s="9">
        <v>-1.05</v>
      </c>
      <c r="AA155" s="9">
        <v>21.5</v>
      </c>
      <c r="AB155" s="9">
        <v>-1.42</v>
      </c>
      <c r="AC155" s="9">
        <v>32.3</v>
      </c>
      <c r="AD155" s="9">
        <v>-2.22</v>
      </c>
      <c r="AE155" s="9">
        <v>53.9</v>
      </c>
      <c r="AF155" s="9">
        <v>-2.95</v>
      </c>
      <c r="AG155" s="9">
        <v>75.4</v>
      </c>
      <c r="AH155" s="9">
        <v>-2.68</v>
      </c>
      <c r="AI155" s="9">
        <v>97</v>
      </c>
      <c r="AJ155" s="9">
        <v>-3.42</v>
      </c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40" t="s">
        <v>175</v>
      </c>
      <c r="AX155" s="40" t="s">
        <v>175</v>
      </c>
      <c r="AY155" s="5" t="s">
        <v>175</v>
      </c>
      <c r="AZ155" s="10" t="s">
        <v>178</v>
      </c>
      <c r="BA155" s="40" t="s">
        <v>1325</v>
      </c>
      <c r="BB155" s="2" t="s">
        <v>182</v>
      </c>
    </row>
    <row r="156" spans="1:54" ht="15">
      <c r="A156" s="1" t="s">
        <v>477</v>
      </c>
      <c r="B156" s="39" t="s">
        <v>478</v>
      </c>
      <c r="C156" s="8">
        <v>69.11666666666666</v>
      </c>
      <c r="D156" s="8">
        <v>105.05</v>
      </c>
      <c r="E156" s="1" t="s">
        <v>171</v>
      </c>
      <c r="F156" s="2" t="s">
        <v>181</v>
      </c>
      <c r="G156" s="2" t="s">
        <v>1708</v>
      </c>
      <c r="H156" s="4" t="s">
        <v>171</v>
      </c>
      <c r="I156" s="5" t="s">
        <v>175</v>
      </c>
      <c r="J156" s="5" t="s">
        <v>175</v>
      </c>
      <c r="K156" s="9" t="s">
        <v>175</v>
      </c>
      <c r="L156" s="9" t="s">
        <v>175</v>
      </c>
      <c r="M156" s="9" t="s">
        <v>175</v>
      </c>
      <c r="N156" s="9" t="s">
        <v>175</v>
      </c>
      <c r="O156" s="9" t="s">
        <v>175</v>
      </c>
      <c r="P156" s="9" t="s">
        <v>171</v>
      </c>
      <c r="Q156" s="10" t="s">
        <v>171</v>
      </c>
      <c r="R156" s="9">
        <v>0</v>
      </c>
      <c r="S156" s="26" t="s">
        <v>171</v>
      </c>
      <c r="T156" s="26" t="s">
        <v>479</v>
      </c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40" t="s">
        <v>175</v>
      </c>
      <c r="AX156" s="40" t="s">
        <v>175</v>
      </c>
      <c r="AY156" s="5" t="s">
        <v>175</v>
      </c>
      <c r="AZ156" s="10" t="s">
        <v>178</v>
      </c>
      <c r="BA156" s="40"/>
      <c r="BB156" s="2" t="s">
        <v>480</v>
      </c>
    </row>
    <row r="157" spans="1:54" ht="15">
      <c r="A157" s="1" t="s">
        <v>477</v>
      </c>
      <c r="B157" s="39" t="s">
        <v>481</v>
      </c>
      <c r="C157" s="8">
        <v>69.11666666666666</v>
      </c>
      <c r="D157" s="8">
        <v>105.05</v>
      </c>
      <c r="E157" s="1" t="s">
        <v>171</v>
      </c>
      <c r="F157" s="2" t="s">
        <v>181</v>
      </c>
      <c r="G157" s="2" t="s">
        <v>1708</v>
      </c>
      <c r="H157" s="4" t="s">
        <v>171</v>
      </c>
      <c r="I157" s="5" t="s">
        <v>175</v>
      </c>
      <c r="J157" s="5" t="s">
        <v>175</v>
      </c>
      <c r="K157" s="9" t="s">
        <v>175</v>
      </c>
      <c r="L157" s="9" t="s">
        <v>175</v>
      </c>
      <c r="M157" s="9" t="s">
        <v>175</v>
      </c>
      <c r="N157" s="9" t="s">
        <v>175</v>
      </c>
      <c r="O157" s="9" t="s">
        <v>175</v>
      </c>
      <c r="P157" s="9" t="s">
        <v>171</v>
      </c>
      <c r="Q157" s="10" t="s">
        <v>171</v>
      </c>
      <c r="R157" s="9">
        <v>0</v>
      </c>
      <c r="S157" s="26" t="s">
        <v>171</v>
      </c>
      <c r="T157" s="26" t="s">
        <v>482</v>
      </c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40" t="s">
        <v>175</v>
      </c>
      <c r="AX157" s="40" t="s">
        <v>175</v>
      </c>
      <c r="AY157" s="5" t="s">
        <v>175</v>
      </c>
      <c r="AZ157" s="10" t="s">
        <v>178</v>
      </c>
      <c r="BA157" s="40"/>
      <c r="BB157" s="2" t="s">
        <v>480</v>
      </c>
    </row>
    <row r="158" spans="1:54" ht="15">
      <c r="A158" s="1" t="s">
        <v>483</v>
      </c>
      <c r="B158" s="41" t="s">
        <v>484</v>
      </c>
      <c r="C158" s="8">
        <v>65.3</v>
      </c>
      <c r="D158" s="8">
        <v>126.75</v>
      </c>
      <c r="E158" s="1" t="s">
        <v>171</v>
      </c>
      <c r="F158" s="2" t="s">
        <v>174</v>
      </c>
      <c r="G158" s="2" t="s">
        <v>1708</v>
      </c>
      <c r="H158" s="4" t="s">
        <v>1399</v>
      </c>
      <c r="I158" s="4" t="s">
        <v>175</v>
      </c>
      <c r="J158" s="5" t="s">
        <v>175</v>
      </c>
      <c r="K158" s="9" t="s">
        <v>175</v>
      </c>
      <c r="L158" s="9" t="s">
        <v>175</v>
      </c>
      <c r="M158" s="9" t="s">
        <v>175</v>
      </c>
      <c r="N158" s="9" t="s">
        <v>175</v>
      </c>
      <c r="O158" s="9" t="s">
        <v>175</v>
      </c>
      <c r="P158" s="9" t="s">
        <v>171</v>
      </c>
      <c r="Q158" s="10" t="s">
        <v>171</v>
      </c>
      <c r="R158" s="9">
        <v>0</v>
      </c>
      <c r="S158" s="26" t="s">
        <v>171</v>
      </c>
      <c r="T158" s="4">
        <v>-1.7</v>
      </c>
      <c r="U158" s="1">
        <v>1.52</v>
      </c>
      <c r="V158" s="1">
        <v>-0.05</v>
      </c>
      <c r="W158" s="1">
        <v>6.096</v>
      </c>
      <c r="X158" s="1">
        <v>-1.33</v>
      </c>
      <c r="Y158" s="1">
        <v>10.36</v>
      </c>
      <c r="Z158" s="1">
        <v>-1.11</v>
      </c>
      <c r="AA158" s="1">
        <v>12.19</v>
      </c>
      <c r="AB158" s="1">
        <v>-1.22</v>
      </c>
      <c r="AC158" s="1">
        <v>16.46</v>
      </c>
      <c r="AD158" s="1">
        <v>-0.89</v>
      </c>
      <c r="AE158" s="1">
        <v>22.55</v>
      </c>
      <c r="AF158" s="1">
        <v>-0.78</v>
      </c>
      <c r="AG158" s="1">
        <v>28.65</v>
      </c>
      <c r="AH158" s="1">
        <v>-0.67</v>
      </c>
      <c r="AI158" s="1">
        <v>45.72</v>
      </c>
      <c r="AJ158" s="1">
        <v>0.22</v>
      </c>
      <c r="AW158" s="40" t="s">
        <v>175</v>
      </c>
      <c r="AX158" s="40" t="s">
        <v>175</v>
      </c>
      <c r="AY158" s="5" t="s">
        <v>175</v>
      </c>
      <c r="AZ158" s="10" t="s">
        <v>440</v>
      </c>
      <c r="BA158" s="40"/>
      <c r="BB158" s="2">
        <v>37</v>
      </c>
    </row>
    <row r="159" spans="1:54" ht="30.75">
      <c r="A159" s="1" t="s">
        <v>483</v>
      </c>
      <c r="B159" s="41" t="s">
        <v>1397</v>
      </c>
      <c r="C159" s="8">
        <v>65.3</v>
      </c>
      <c r="D159" s="8">
        <v>126.75</v>
      </c>
      <c r="E159" s="1" t="s">
        <v>171</v>
      </c>
      <c r="F159" s="2" t="s">
        <v>174</v>
      </c>
      <c r="G159" s="2" t="s">
        <v>1708</v>
      </c>
      <c r="H159" s="50">
        <v>23986</v>
      </c>
      <c r="I159" s="4" t="s">
        <v>175</v>
      </c>
      <c r="J159" s="5" t="s">
        <v>175</v>
      </c>
      <c r="K159" s="9" t="s">
        <v>175</v>
      </c>
      <c r="L159" s="9" t="s">
        <v>175</v>
      </c>
      <c r="M159" s="9" t="s">
        <v>175</v>
      </c>
      <c r="N159" s="9" t="s">
        <v>175</v>
      </c>
      <c r="O159" s="9" t="s">
        <v>175</v>
      </c>
      <c r="P159" s="9" t="s">
        <v>171</v>
      </c>
      <c r="Q159" s="10" t="s">
        <v>171</v>
      </c>
      <c r="R159" s="9">
        <v>0</v>
      </c>
      <c r="S159" s="26" t="s">
        <v>171</v>
      </c>
      <c r="T159" s="4">
        <v>-4.2</v>
      </c>
      <c r="U159" s="1">
        <v>1.52</v>
      </c>
      <c r="V159" s="1">
        <v>2</v>
      </c>
      <c r="W159" s="1">
        <v>3.048</v>
      </c>
      <c r="X159" s="1">
        <v>-1.94</v>
      </c>
      <c r="Y159" s="1">
        <v>6.096</v>
      </c>
      <c r="Z159" s="1">
        <v>-3.61</v>
      </c>
      <c r="AA159" s="1">
        <v>9.14</v>
      </c>
      <c r="AB159" s="1">
        <v>-3.89</v>
      </c>
      <c r="AC159" s="1">
        <v>18.29</v>
      </c>
      <c r="AD159" s="1">
        <v>-2.5</v>
      </c>
      <c r="AE159" s="1">
        <v>38.1</v>
      </c>
      <c r="AF159" s="1">
        <v>-1.11</v>
      </c>
      <c r="AG159" s="1">
        <v>60.96</v>
      </c>
      <c r="AH159" s="1">
        <v>-0.28</v>
      </c>
      <c r="AW159" s="40" t="s">
        <v>175</v>
      </c>
      <c r="AX159" s="40" t="s">
        <v>175</v>
      </c>
      <c r="AY159" s="5" t="s">
        <v>175</v>
      </c>
      <c r="AZ159" s="10" t="s">
        <v>440</v>
      </c>
      <c r="BA159" s="40"/>
      <c r="BB159" s="2">
        <v>37</v>
      </c>
    </row>
    <row r="160" spans="1:54" ht="30.75">
      <c r="A160" s="1" t="s">
        <v>483</v>
      </c>
      <c r="B160" s="41" t="s">
        <v>1398</v>
      </c>
      <c r="C160" s="8">
        <v>65.3</v>
      </c>
      <c r="D160" s="8">
        <v>126.75</v>
      </c>
      <c r="E160" s="1" t="s">
        <v>171</v>
      </c>
      <c r="F160" s="2" t="s">
        <v>174</v>
      </c>
      <c r="G160" s="2" t="s">
        <v>1708</v>
      </c>
      <c r="H160" s="50">
        <v>23986</v>
      </c>
      <c r="I160" s="4" t="s">
        <v>175</v>
      </c>
      <c r="J160" s="5" t="s">
        <v>175</v>
      </c>
      <c r="K160" s="9" t="s">
        <v>175</v>
      </c>
      <c r="L160" s="9" t="s">
        <v>175</v>
      </c>
      <c r="M160" s="9" t="s">
        <v>175</v>
      </c>
      <c r="N160" s="9" t="s">
        <v>175</v>
      </c>
      <c r="O160" s="9" t="s">
        <v>175</v>
      </c>
      <c r="P160" s="9" t="s">
        <v>171</v>
      </c>
      <c r="Q160" s="10" t="s">
        <v>171</v>
      </c>
      <c r="R160" s="9">
        <v>0</v>
      </c>
      <c r="S160" s="26" t="s">
        <v>171</v>
      </c>
      <c r="T160" s="4">
        <v>-1.25</v>
      </c>
      <c r="U160" s="1">
        <v>1.52</v>
      </c>
      <c r="V160" s="1">
        <v>2.22</v>
      </c>
      <c r="W160" s="1">
        <v>3.048</v>
      </c>
      <c r="X160" s="1">
        <v>-0.55</v>
      </c>
      <c r="Y160" s="1">
        <v>6.096</v>
      </c>
      <c r="Z160" s="1">
        <v>-0.83</v>
      </c>
      <c r="AA160" s="1">
        <v>9.14</v>
      </c>
      <c r="AB160" s="1">
        <v>0</v>
      </c>
      <c r="AC160" s="1">
        <v>60.96</v>
      </c>
      <c r="AD160" s="1">
        <v>0.83</v>
      </c>
      <c r="AW160" s="40" t="s">
        <v>175</v>
      </c>
      <c r="AX160" s="40" t="s">
        <v>175</v>
      </c>
      <c r="AY160" s="5" t="s">
        <v>175</v>
      </c>
      <c r="AZ160" s="10" t="s">
        <v>440</v>
      </c>
      <c r="BA160" s="40"/>
      <c r="BB160" s="2">
        <v>37</v>
      </c>
    </row>
    <row r="161" spans="1:54" ht="15">
      <c r="A161" s="1" t="s">
        <v>483</v>
      </c>
      <c r="B161" s="41" t="s">
        <v>487</v>
      </c>
      <c r="C161" s="8">
        <v>65.3</v>
      </c>
      <c r="D161" s="8">
        <v>126.75</v>
      </c>
      <c r="E161" s="1" t="s">
        <v>171</v>
      </c>
      <c r="F161" s="2" t="s">
        <v>174</v>
      </c>
      <c r="G161" s="2" t="s">
        <v>1708</v>
      </c>
      <c r="H161" s="4" t="s">
        <v>1399</v>
      </c>
      <c r="I161" s="4" t="s">
        <v>175</v>
      </c>
      <c r="J161" s="5" t="s">
        <v>175</v>
      </c>
      <c r="K161" s="9" t="s">
        <v>175</v>
      </c>
      <c r="L161" s="9" t="s">
        <v>175</v>
      </c>
      <c r="M161" s="9" t="s">
        <v>175</v>
      </c>
      <c r="N161" s="9" t="s">
        <v>175</v>
      </c>
      <c r="O161" s="9" t="s">
        <v>175</v>
      </c>
      <c r="P161" s="9" t="s">
        <v>171</v>
      </c>
      <c r="Q161" s="10" t="s">
        <v>171</v>
      </c>
      <c r="R161" s="9">
        <v>0</v>
      </c>
      <c r="S161" s="26" t="s">
        <v>171</v>
      </c>
      <c r="T161" s="4">
        <v>-2.6</v>
      </c>
      <c r="U161" s="1">
        <v>1.52</v>
      </c>
      <c r="V161" s="1">
        <v>-0.44</v>
      </c>
      <c r="W161" s="1">
        <v>12.19</v>
      </c>
      <c r="X161" s="1">
        <v>-2.28</v>
      </c>
      <c r="Y161" s="1">
        <v>18.29</v>
      </c>
      <c r="Z161" s="1">
        <v>-1.89</v>
      </c>
      <c r="AA161" s="1">
        <v>24.38</v>
      </c>
      <c r="AB161" s="1">
        <v>-1.89</v>
      </c>
      <c r="AC161" s="1">
        <v>30.48</v>
      </c>
      <c r="AD161" s="1">
        <v>-1.89</v>
      </c>
      <c r="AE161" s="1">
        <v>36.58</v>
      </c>
      <c r="AF161" s="1">
        <v>-1.44</v>
      </c>
      <c r="AG161" s="1">
        <v>42.67</v>
      </c>
      <c r="AH161" s="1">
        <v>-1.44</v>
      </c>
      <c r="AI161" s="1">
        <v>48.77</v>
      </c>
      <c r="AJ161" s="1">
        <v>-1.22</v>
      </c>
      <c r="AK161" s="1">
        <v>54.86</v>
      </c>
      <c r="AL161" s="1">
        <v>-0.11</v>
      </c>
      <c r="AM161" s="1">
        <v>60.96</v>
      </c>
      <c r="AN161" s="1">
        <v>0</v>
      </c>
      <c r="AO161" s="1">
        <v>67.06</v>
      </c>
      <c r="AP161" s="1">
        <v>0.44</v>
      </c>
      <c r="AQ161" s="1">
        <v>73.15</v>
      </c>
      <c r="AR161" s="1">
        <v>0.89</v>
      </c>
      <c r="AW161" s="40" t="s">
        <v>175</v>
      </c>
      <c r="AX161" s="40" t="s">
        <v>175</v>
      </c>
      <c r="AY161" s="5" t="s">
        <v>175</v>
      </c>
      <c r="AZ161" s="10" t="s">
        <v>440</v>
      </c>
      <c r="BA161" s="40"/>
      <c r="BB161" s="2">
        <v>37</v>
      </c>
    </row>
    <row r="162" spans="1:54" ht="15">
      <c r="A162" s="1" t="s">
        <v>483</v>
      </c>
      <c r="B162" s="41" t="s">
        <v>488</v>
      </c>
      <c r="C162" s="8">
        <v>65.3</v>
      </c>
      <c r="D162" s="8">
        <v>126.75</v>
      </c>
      <c r="E162" s="1" t="s">
        <v>171</v>
      </c>
      <c r="F162" s="2" t="s">
        <v>174</v>
      </c>
      <c r="G162" s="2" t="s">
        <v>1708</v>
      </c>
      <c r="H162" s="4" t="s">
        <v>1399</v>
      </c>
      <c r="I162" s="4" t="s">
        <v>175</v>
      </c>
      <c r="J162" s="5" t="s">
        <v>175</v>
      </c>
      <c r="K162" s="9" t="s">
        <v>175</v>
      </c>
      <c r="L162" s="9" t="s">
        <v>175</v>
      </c>
      <c r="M162" s="9" t="s">
        <v>175</v>
      </c>
      <c r="N162" s="9" t="s">
        <v>175</v>
      </c>
      <c r="O162" s="9" t="s">
        <v>175</v>
      </c>
      <c r="P162" s="9" t="s">
        <v>171</v>
      </c>
      <c r="Q162" s="10" t="s">
        <v>171</v>
      </c>
      <c r="R162" s="9">
        <v>0</v>
      </c>
      <c r="S162" s="26" t="s">
        <v>171</v>
      </c>
      <c r="T162" s="4">
        <v>-3.1</v>
      </c>
      <c r="U162" s="1">
        <v>1.52</v>
      </c>
      <c r="V162" s="1">
        <v>-0.05</v>
      </c>
      <c r="W162" s="1">
        <v>6.096</v>
      </c>
      <c r="X162" s="1">
        <v>-1.11</v>
      </c>
      <c r="Y162" s="1">
        <v>12.19</v>
      </c>
      <c r="Z162" s="1">
        <v>-2.22</v>
      </c>
      <c r="AA162" s="1">
        <v>18.29</v>
      </c>
      <c r="AB162" s="1">
        <v>-2.22</v>
      </c>
      <c r="AC162" s="1">
        <v>24.38</v>
      </c>
      <c r="AD162" s="1">
        <v>-1.89</v>
      </c>
      <c r="AE162" s="1">
        <v>30.48</v>
      </c>
      <c r="AF162" s="1">
        <v>-1.11</v>
      </c>
      <c r="AG162" s="1">
        <v>36.58</v>
      </c>
      <c r="AH162" s="1">
        <v>-1.44</v>
      </c>
      <c r="AI162" s="1">
        <v>42.67</v>
      </c>
      <c r="AJ162" s="1">
        <v>0</v>
      </c>
      <c r="AK162" s="1">
        <v>45.72</v>
      </c>
      <c r="AL162" s="1">
        <v>-1.11</v>
      </c>
      <c r="AM162" s="1">
        <v>48.77</v>
      </c>
      <c r="AN162" s="1">
        <v>0</v>
      </c>
      <c r="AO162" s="1">
        <v>54.86</v>
      </c>
      <c r="AP162" s="1">
        <v>0.28</v>
      </c>
      <c r="AW162" s="40" t="s">
        <v>175</v>
      </c>
      <c r="AX162" s="40" t="s">
        <v>175</v>
      </c>
      <c r="AY162" s="5" t="s">
        <v>175</v>
      </c>
      <c r="AZ162" s="10" t="s">
        <v>440</v>
      </c>
      <c r="BA162" s="40"/>
      <c r="BB162" s="2" t="s">
        <v>1759</v>
      </c>
    </row>
    <row r="163" spans="1:54" s="17" customFormat="1" ht="9.75">
      <c r="A163" s="17" t="s">
        <v>157</v>
      </c>
      <c r="B163" s="46"/>
      <c r="C163" s="23">
        <v>61.4366</v>
      </c>
      <c r="D163" s="23">
        <v>117.375</v>
      </c>
      <c r="F163" s="2" t="s">
        <v>174</v>
      </c>
      <c r="G163" s="2" t="s">
        <v>1708</v>
      </c>
      <c r="H163" s="45">
        <v>1994</v>
      </c>
      <c r="I163" s="4" t="s">
        <v>175</v>
      </c>
      <c r="J163" s="5" t="s">
        <v>175</v>
      </c>
      <c r="K163" s="9" t="s">
        <v>175</v>
      </c>
      <c r="L163" s="9" t="s">
        <v>175</v>
      </c>
      <c r="M163" s="9" t="s">
        <v>175</v>
      </c>
      <c r="N163" s="9" t="s">
        <v>175</v>
      </c>
      <c r="O163" s="9" t="s">
        <v>175</v>
      </c>
      <c r="P163" s="9" t="s">
        <v>171</v>
      </c>
      <c r="Q163" s="10" t="s">
        <v>171</v>
      </c>
      <c r="R163" s="17">
        <v>0</v>
      </c>
      <c r="S163" s="27">
        <v>0.4</v>
      </c>
      <c r="T163" s="45"/>
      <c r="AW163" s="40" t="s">
        <v>175</v>
      </c>
      <c r="AX163" s="40" t="s">
        <v>175</v>
      </c>
      <c r="AY163" s="5" t="s">
        <v>175</v>
      </c>
      <c r="AZ163" s="10" t="s">
        <v>440</v>
      </c>
      <c r="BA163" s="46"/>
      <c r="BB163" s="2" t="s">
        <v>1759</v>
      </c>
    </row>
    <row r="164" spans="1:54" s="17" customFormat="1" ht="9.75">
      <c r="A164" s="17" t="s">
        <v>1471</v>
      </c>
      <c r="B164" s="46"/>
      <c r="C164" s="23">
        <v>62.66666666</v>
      </c>
      <c r="D164" s="23">
        <v>128.5416</v>
      </c>
      <c r="F164" s="2" t="s">
        <v>174</v>
      </c>
      <c r="G164" s="2" t="s">
        <v>1708</v>
      </c>
      <c r="H164" s="45">
        <v>1994</v>
      </c>
      <c r="I164" s="4" t="s">
        <v>175</v>
      </c>
      <c r="J164" s="5" t="s">
        <v>175</v>
      </c>
      <c r="K164" s="9" t="s">
        <v>175</v>
      </c>
      <c r="L164" s="9" t="s">
        <v>175</v>
      </c>
      <c r="M164" s="9" t="s">
        <v>175</v>
      </c>
      <c r="N164" s="9" t="s">
        <v>175</v>
      </c>
      <c r="O164" s="9" t="s">
        <v>175</v>
      </c>
      <c r="P164" s="9" t="s">
        <v>171</v>
      </c>
      <c r="Q164" s="10" t="s">
        <v>171</v>
      </c>
      <c r="R164" s="17">
        <v>0</v>
      </c>
      <c r="S164" s="27">
        <v>2.51</v>
      </c>
      <c r="T164" s="45"/>
      <c r="AW164" s="40" t="s">
        <v>175</v>
      </c>
      <c r="AX164" s="40" t="s">
        <v>175</v>
      </c>
      <c r="AY164" s="5" t="s">
        <v>175</v>
      </c>
      <c r="AZ164" s="10" t="s">
        <v>440</v>
      </c>
      <c r="BA164" s="46"/>
      <c r="BB164" s="2" t="s">
        <v>1759</v>
      </c>
    </row>
    <row r="165" spans="1:54" s="17" customFormat="1" ht="9.75">
      <c r="A165" s="17" t="s">
        <v>1869</v>
      </c>
      <c r="B165" s="46"/>
      <c r="C165" s="23">
        <v>59.9783</v>
      </c>
      <c r="D165" s="23">
        <v>117.15</v>
      </c>
      <c r="F165" s="2" t="s">
        <v>174</v>
      </c>
      <c r="G165" s="2" t="s">
        <v>1708</v>
      </c>
      <c r="H165" s="45">
        <v>1994</v>
      </c>
      <c r="I165" s="4" t="s">
        <v>175</v>
      </c>
      <c r="J165" s="5" t="s">
        <v>175</v>
      </c>
      <c r="K165" s="9" t="s">
        <v>175</v>
      </c>
      <c r="L165" s="9" t="s">
        <v>175</v>
      </c>
      <c r="M165" s="9" t="s">
        <v>175</v>
      </c>
      <c r="N165" s="9" t="s">
        <v>175</v>
      </c>
      <c r="O165" s="9" t="s">
        <v>175</v>
      </c>
      <c r="P165" s="9" t="s">
        <v>171</v>
      </c>
      <c r="Q165" s="10" t="s">
        <v>171</v>
      </c>
      <c r="R165" s="17">
        <v>0</v>
      </c>
      <c r="S165" s="27">
        <v>2.7</v>
      </c>
      <c r="T165" s="45"/>
      <c r="AW165" s="40" t="s">
        <v>175</v>
      </c>
      <c r="AX165" s="40" t="s">
        <v>175</v>
      </c>
      <c r="AY165" s="5" t="s">
        <v>175</v>
      </c>
      <c r="AZ165" s="10" t="s">
        <v>440</v>
      </c>
      <c r="BA165" s="46"/>
      <c r="BB165" s="2" t="s">
        <v>1759</v>
      </c>
    </row>
    <row r="166" spans="1:54" s="17" customFormat="1" ht="9.75">
      <c r="A166" s="17" t="s">
        <v>0</v>
      </c>
      <c r="B166" s="46"/>
      <c r="C166" s="23">
        <v>60.35555555</v>
      </c>
      <c r="D166" s="23">
        <v>127.3966</v>
      </c>
      <c r="F166" s="2" t="s">
        <v>174</v>
      </c>
      <c r="G166" s="2" t="s">
        <v>1708</v>
      </c>
      <c r="H166" s="45">
        <v>1994</v>
      </c>
      <c r="I166" s="4" t="s">
        <v>175</v>
      </c>
      <c r="J166" s="5" t="s">
        <v>175</v>
      </c>
      <c r="K166" s="9" t="s">
        <v>175</v>
      </c>
      <c r="L166" s="9" t="s">
        <v>175</v>
      </c>
      <c r="M166" s="9" t="s">
        <v>175</v>
      </c>
      <c r="N166" s="9" t="s">
        <v>175</v>
      </c>
      <c r="O166" s="9" t="s">
        <v>175</v>
      </c>
      <c r="P166" s="9" t="s">
        <v>171</v>
      </c>
      <c r="Q166" s="10" t="s">
        <v>171</v>
      </c>
      <c r="R166" s="17">
        <v>0</v>
      </c>
      <c r="S166" s="27">
        <v>2</v>
      </c>
      <c r="T166" s="45"/>
      <c r="AW166" s="40" t="s">
        <v>175</v>
      </c>
      <c r="AX166" s="40" t="s">
        <v>175</v>
      </c>
      <c r="AY166" s="5" t="s">
        <v>175</v>
      </c>
      <c r="AZ166" s="10" t="s">
        <v>440</v>
      </c>
      <c r="BA166" s="46"/>
      <c r="BB166" s="2" t="s">
        <v>1759</v>
      </c>
    </row>
    <row r="167" spans="2:54" ht="15">
      <c r="B167" s="39"/>
      <c r="C167" s="8"/>
      <c r="D167" s="8"/>
      <c r="F167" s="2"/>
      <c r="G167" s="2"/>
      <c r="H167" s="4"/>
      <c r="I167" s="5"/>
      <c r="J167" s="5"/>
      <c r="K167" s="9"/>
      <c r="L167" s="9"/>
      <c r="M167" s="9"/>
      <c r="N167" s="9"/>
      <c r="O167" s="9"/>
      <c r="P167" s="9"/>
      <c r="Q167" s="10"/>
      <c r="R167" s="9"/>
      <c r="S167" s="26"/>
      <c r="T167" s="26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40"/>
      <c r="AX167" s="40"/>
      <c r="AY167" s="5"/>
      <c r="AZ167" s="10"/>
      <c r="BA167" s="40"/>
      <c r="BB167" s="10"/>
    </row>
    <row r="168" spans="1:54" ht="15">
      <c r="A168" s="31" t="s">
        <v>489</v>
      </c>
      <c r="B168" s="39"/>
      <c r="C168" s="8"/>
      <c r="D168" s="8"/>
      <c r="F168" s="2"/>
      <c r="G168" s="2"/>
      <c r="H168" s="4"/>
      <c r="I168" s="5"/>
      <c r="J168" s="5"/>
      <c r="K168" s="9"/>
      <c r="L168" s="9"/>
      <c r="M168" s="9"/>
      <c r="N168" s="9"/>
      <c r="O168" s="9"/>
      <c r="P168" s="9"/>
      <c r="Q168" s="10"/>
      <c r="R168" s="9"/>
      <c r="S168" s="26"/>
      <c r="T168" s="26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40"/>
      <c r="AX168" s="40"/>
      <c r="AY168" s="5"/>
      <c r="AZ168" s="10"/>
      <c r="BA168" s="40"/>
      <c r="BB168" s="10"/>
    </row>
    <row r="169" spans="1:54" ht="21">
      <c r="A169" s="1" t="s">
        <v>490</v>
      </c>
      <c r="B169" s="39" t="s">
        <v>491</v>
      </c>
      <c r="C169" s="8">
        <v>66.18666666666667</v>
      </c>
      <c r="D169" s="8">
        <v>138.69333333333333</v>
      </c>
      <c r="E169" s="1">
        <v>535</v>
      </c>
      <c r="F169" s="2" t="s">
        <v>181</v>
      </c>
      <c r="G169" s="2" t="s">
        <v>1708</v>
      </c>
      <c r="H169" s="4" t="s">
        <v>171</v>
      </c>
      <c r="I169" s="5" t="s">
        <v>175</v>
      </c>
      <c r="J169" s="5" t="s">
        <v>175</v>
      </c>
      <c r="K169" s="9" t="s">
        <v>175</v>
      </c>
      <c r="L169" s="9" t="s">
        <v>175</v>
      </c>
      <c r="M169" s="9" t="s">
        <v>175</v>
      </c>
      <c r="N169" s="9" t="s">
        <v>175</v>
      </c>
      <c r="O169" s="9" t="s">
        <v>175</v>
      </c>
      <c r="P169" s="9" t="s">
        <v>171</v>
      </c>
      <c r="Q169" s="10" t="s">
        <v>171</v>
      </c>
      <c r="R169" s="9">
        <v>0</v>
      </c>
      <c r="S169" s="26" t="s">
        <v>171</v>
      </c>
      <c r="T169" s="26" t="s">
        <v>492</v>
      </c>
      <c r="U169" s="9">
        <v>61</v>
      </c>
      <c r="V169" s="9">
        <v>-1.45</v>
      </c>
      <c r="W169" s="9">
        <v>152.4</v>
      </c>
      <c r="X169" s="9">
        <v>3.25</v>
      </c>
      <c r="Y169" s="9">
        <v>243.8</v>
      </c>
      <c r="Z169" s="9">
        <v>7.98</v>
      </c>
      <c r="AA169" s="9">
        <v>335.3</v>
      </c>
      <c r="AB169" s="9">
        <v>12.6</v>
      </c>
      <c r="AC169" s="9">
        <v>426.7</v>
      </c>
      <c r="AD169" s="9">
        <v>16.14</v>
      </c>
      <c r="AE169" s="9">
        <v>518.2</v>
      </c>
      <c r="AF169" s="9">
        <v>19.5</v>
      </c>
      <c r="AG169" s="9">
        <v>609.6</v>
      </c>
      <c r="AH169" s="9">
        <v>22.57</v>
      </c>
      <c r="AI169" s="9">
        <v>701</v>
      </c>
      <c r="AJ169" s="9">
        <v>25.94</v>
      </c>
      <c r="AK169" s="9">
        <v>792.5</v>
      </c>
      <c r="AL169" s="9">
        <v>29.22</v>
      </c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40" t="s">
        <v>175</v>
      </c>
      <c r="AX169" s="40" t="s">
        <v>175</v>
      </c>
      <c r="AY169" s="5" t="s">
        <v>175</v>
      </c>
      <c r="AZ169" s="10" t="s">
        <v>440</v>
      </c>
      <c r="BA169" s="40" t="s">
        <v>1753</v>
      </c>
      <c r="BB169" s="2" t="s">
        <v>187</v>
      </c>
    </row>
    <row r="170" spans="1:54" ht="21">
      <c r="A170" s="1" t="s">
        <v>493</v>
      </c>
      <c r="B170" s="39" t="s">
        <v>494</v>
      </c>
      <c r="C170" s="8">
        <v>63.14833333333333</v>
      </c>
      <c r="D170" s="8">
        <v>130.25333333333333</v>
      </c>
      <c r="E170" s="1">
        <v>1193</v>
      </c>
      <c r="F170" s="2" t="s">
        <v>181</v>
      </c>
      <c r="G170" s="2" t="s">
        <v>1708</v>
      </c>
      <c r="H170" s="49">
        <v>29808</v>
      </c>
      <c r="I170" s="5" t="s">
        <v>175</v>
      </c>
      <c r="J170" s="5" t="s">
        <v>175</v>
      </c>
      <c r="K170" s="9" t="s">
        <v>175</v>
      </c>
      <c r="L170" s="9" t="s">
        <v>175</v>
      </c>
      <c r="M170" s="9" t="s">
        <v>175</v>
      </c>
      <c r="N170" s="9" t="s">
        <v>175</v>
      </c>
      <c r="O170" s="9" t="s">
        <v>175</v>
      </c>
      <c r="P170" s="9" t="s">
        <v>171</v>
      </c>
      <c r="Q170" s="10" t="s">
        <v>171</v>
      </c>
      <c r="R170" s="9">
        <v>0</v>
      </c>
      <c r="S170" s="26" t="s">
        <v>495</v>
      </c>
      <c r="T170" s="26" t="s">
        <v>171</v>
      </c>
      <c r="U170" s="9">
        <v>14.3</v>
      </c>
      <c r="V170" s="9">
        <v>2.64</v>
      </c>
      <c r="W170" s="9">
        <v>21.9</v>
      </c>
      <c r="X170" s="9">
        <v>2.69</v>
      </c>
      <c r="Y170" s="9">
        <v>28.8</v>
      </c>
      <c r="Z170" s="9">
        <v>2.72</v>
      </c>
      <c r="AA170" s="9">
        <v>51</v>
      </c>
      <c r="AB170" s="9">
        <v>3.18</v>
      </c>
      <c r="AC170" s="9">
        <v>72.2</v>
      </c>
      <c r="AD170" s="9">
        <v>3.82</v>
      </c>
      <c r="AE170" s="9">
        <v>100.6</v>
      </c>
      <c r="AF170" s="9">
        <v>4.69</v>
      </c>
      <c r="AG170" s="9">
        <v>121.8</v>
      </c>
      <c r="AH170" s="9">
        <v>5.37</v>
      </c>
      <c r="AI170" s="9">
        <v>149.4</v>
      </c>
      <c r="AJ170" s="9">
        <v>6.25</v>
      </c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40" t="s">
        <v>175</v>
      </c>
      <c r="AX170" s="40" t="s">
        <v>175</v>
      </c>
      <c r="AY170" s="5" t="s">
        <v>175</v>
      </c>
      <c r="AZ170" s="10" t="s">
        <v>440</v>
      </c>
      <c r="BA170" s="40" t="s">
        <v>1313</v>
      </c>
      <c r="BB170" s="2" t="s">
        <v>226</v>
      </c>
    </row>
    <row r="171" spans="1:54" ht="21">
      <c r="A171" s="1" t="s">
        <v>496</v>
      </c>
      <c r="B171" s="39" t="s">
        <v>494</v>
      </c>
      <c r="C171" s="8">
        <v>63.15</v>
      </c>
      <c r="D171" s="8">
        <v>130.26</v>
      </c>
      <c r="E171" s="1">
        <v>1276</v>
      </c>
      <c r="F171" s="2" t="s">
        <v>181</v>
      </c>
      <c r="G171" s="2" t="s">
        <v>1708</v>
      </c>
      <c r="H171" s="49">
        <v>29808</v>
      </c>
      <c r="I171" s="5" t="s">
        <v>175</v>
      </c>
      <c r="J171" s="5" t="s">
        <v>175</v>
      </c>
      <c r="K171" s="9" t="s">
        <v>175</v>
      </c>
      <c r="L171" s="9" t="s">
        <v>175</v>
      </c>
      <c r="M171" s="9" t="s">
        <v>175</v>
      </c>
      <c r="N171" s="9" t="s">
        <v>175</v>
      </c>
      <c r="O171" s="9" t="s">
        <v>175</v>
      </c>
      <c r="P171" s="9" t="s">
        <v>171</v>
      </c>
      <c r="Q171" s="10" t="s">
        <v>171</v>
      </c>
      <c r="R171" s="9">
        <v>0</v>
      </c>
      <c r="S171" s="26" t="s">
        <v>497</v>
      </c>
      <c r="T171" s="26" t="s">
        <v>171</v>
      </c>
      <c r="U171" s="9">
        <v>22.3</v>
      </c>
      <c r="V171" s="9">
        <v>2.01</v>
      </c>
      <c r="W171" s="9">
        <v>29.7</v>
      </c>
      <c r="X171" s="9">
        <v>1.86</v>
      </c>
      <c r="Y171" s="9">
        <v>51.6</v>
      </c>
      <c r="Z171" s="9">
        <v>1.98</v>
      </c>
      <c r="AA171" s="9">
        <v>74.2</v>
      </c>
      <c r="AB171" s="9">
        <v>2.29</v>
      </c>
      <c r="AC171" s="9">
        <v>103.2</v>
      </c>
      <c r="AD171" s="9">
        <v>2.79</v>
      </c>
      <c r="AE171" s="9">
        <v>124.3</v>
      </c>
      <c r="AF171" s="9">
        <v>3.18</v>
      </c>
      <c r="AG171" s="9">
        <v>145.8</v>
      </c>
      <c r="AH171" s="9">
        <v>3.6</v>
      </c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40" t="s">
        <v>175</v>
      </c>
      <c r="AX171" s="40" t="s">
        <v>175</v>
      </c>
      <c r="AY171" s="5" t="s">
        <v>175</v>
      </c>
      <c r="AZ171" s="10" t="s">
        <v>440</v>
      </c>
      <c r="BA171" s="40" t="s">
        <v>1314</v>
      </c>
      <c r="BB171" s="2" t="s">
        <v>226</v>
      </c>
    </row>
    <row r="172" spans="1:54" ht="21">
      <c r="A172" s="1" t="s">
        <v>498</v>
      </c>
      <c r="B172" s="39" t="s">
        <v>494</v>
      </c>
      <c r="C172" s="8">
        <v>63.151666666666664</v>
      </c>
      <c r="D172" s="8">
        <v>130.26333333333332</v>
      </c>
      <c r="E172" s="1">
        <v>1293</v>
      </c>
      <c r="F172" s="2" t="s">
        <v>181</v>
      </c>
      <c r="G172" s="2" t="s">
        <v>1708</v>
      </c>
      <c r="H172" s="49">
        <v>29808</v>
      </c>
      <c r="I172" s="5" t="s">
        <v>175</v>
      </c>
      <c r="J172" s="5" t="s">
        <v>175</v>
      </c>
      <c r="K172" s="9" t="s">
        <v>175</v>
      </c>
      <c r="L172" s="9" t="s">
        <v>175</v>
      </c>
      <c r="M172" s="9" t="s">
        <v>175</v>
      </c>
      <c r="N172" s="9" t="s">
        <v>175</v>
      </c>
      <c r="O172" s="9" t="s">
        <v>175</v>
      </c>
      <c r="P172" s="9" t="s">
        <v>171</v>
      </c>
      <c r="Q172" s="10" t="s">
        <v>171</v>
      </c>
      <c r="R172" s="9">
        <v>0</v>
      </c>
      <c r="S172" s="26" t="s">
        <v>499</v>
      </c>
      <c r="T172" s="26" t="s">
        <v>171</v>
      </c>
      <c r="U172" s="9">
        <v>21.7</v>
      </c>
      <c r="V172" s="9">
        <v>1.68</v>
      </c>
      <c r="W172" s="9">
        <v>36.7</v>
      </c>
      <c r="X172" s="9">
        <v>1.72</v>
      </c>
      <c r="Y172" s="9">
        <v>51.7</v>
      </c>
      <c r="Z172" s="9">
        <v>1.86</v>
      </c>
      <c r="AA172" s="9">
        <v>73.2</v>
      </c>
      <c r="AB172" s="9">
        <v>2.19</v>
      </c>
      <c r="AC172" s="9">
        <v>102.1</v>
      </c>
      <c r="AD172" s="9">
        <v>2.73</v>
      </c>
      <c r="AE172" s="9">
        <v>152.2</v>
      </c>
      <c r="AF172" s="9">
        <v>3.78</v>
      </c>
      <c r="AG172" s="9">
        <v>188.2</v>
      </c>
      <c r="AH172" s="9">
        <v>4.53</v>
      </c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40" t="s">
        <v>175</v>
      </c>
      <c r="AX172" s="40" t="s">
        <v>175</v>
      </c>
      <c r="AY172" s="5" t="s">
        <v>175</v>
      </c>
      <c r="AZ172" s="10" t="s">
        <v>440</v>
      </c>
      <c r="BA172" s="40" t="s">
        <v>1315</v>
      </c>
      <c r="BB172" s="2" t="s">
        <v>226</v>
      </c>
    </row>
    <row r="173" spans="1:54" ht="21">
      <c r="A173" s="1" t="s">
        <v>500</v>
      </c>
      <c r="B173" s="39" t="s">
        <v>494</v>
      </c>
      <c r="C173" s="8">
        <v>63.14833333333333</v>
      </c>
      <c r="D173" s="8">
        <v>130.25</v>
      </c>
      <c r="E173" s="1">
        <v>1168</v>
      </c>
      <c r="F173" s="2" t="s">
        <v>181</v>
      </c>
      <c r="G173" s="2" t="s">
        <v>1708</v>
      </c>
      <c r="H173" s="49">
        <v>29808</v>
      </c>
      <c r="I173" s="5" t="s">
        <v>175</v>
      </c>
      <c r="J173" s="5" t="s">
        <v>175</v>
      </c>
      <c r="K173" s="9" t="s">
        <v>175</v>
      </c>
      <c r="L173" s="9" t="s">
        <v>175</v>
      </c>
      <c r="M173" s="9" t="s">
        <v>175</v>
      </c>
      <c r="N173" s="9" t="s">
        <v>175</v>
      </c>
      <c r="O173" s="9" t="s">
        <v>175</v>
      </c>
      <c r="P173" s="9" t="s">
        <v>171</v>
      </c>
      <c r="Q173" s="10" t="s">
        <v>171</v>
      </c>
      <c r="R173" s="9">
        <v>0</v>
      </c>
      <c r="S173" s="26" t="s">
        <v>501</v>
      </c>
      <c r="T173" s="26" t="s">
        <v>171</v>
      </c>
      <c r="U173" s="9">
        <v>14.9</v>
      </c>
      <c r="V173" s="9">
        <v>4.25</v>
      </c>
      <c r="W173" s="9">
        <v>22.3</v>
      </c>
      <c r="X173" s="9">
        <v>4.51</v>
      </c>
      <c r="Y173" s="9">
        <v>51.6</v>
      </c>
      <c r="Z173" s="9">
        <v>5.58</v>
      </c>
      <c r="AA173" s="9">
        <v>73.8</v>
      </c>
      <c r="AB173" s="9">
        <v>6.27</v>
      </c>
      <c r="AC173" s="9">
        <v>102.6</v>
      </c>
      <c r="AD173" s="9">
        <v>7.12</v>
      </c>
      <c r="AE173" s="9">
        <v>152.8</v>
      </c>
      <c r="AF173" s="9">
        <v>8.57</v>
      </c>
      <c r="AG173" s="9">
        <v>187.9</v>
      </c>
      <c r="AH173" s="9">
        <v>9.35</v>
      </c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40" t="s">
        <v>175</v>
      </c>
      <c r="AX173" s="40" t="s">
        <v>175</v>
      </c>
      <c r="AY173" s="5" t="s">
        <v>175</v>
      </c>
      <c r="AZ173" s="10" t="s">
        <v>440</v>
      </c>
      <c r="BA173" s="40" t="s">
        <v>1316</v>
      </c>
      <c r="BB173" s="2" t="s">
        <v>226</v>
      </c>
    </row>
    <row r="174" spans="1:54" ht="21">
      <c r="A174" s="1" t="s">
        <v>502</v>
      </c>
      <c r="B174" s="39" t="s">
        <v>503</v>
      </c>
      <c r="C174" s="8">
        <v>63.14833333333333</v>
      </c>
      <c r="D174" s="8">
        <v>130.26333333333332</v>
      </c>
      <c r="E174" s="1">
        <v>1277</v>
      </c>
      <c r="F174" s="2" t="s">
        <v>181</v>
      </c>
      <c r="G174" s="2" t="s">
        <v>1708</v>
      </c>
      <c r="H174" s="49">
        <v>29808</v>
      </c>
      <c r="I174" s="5" t="s">
        <v>175</v>
      </c>
      <c r="J174" s="5" t="s">
        <v>175</v>
      </c>
      <c r="K174" s="9" t="s">
        <v>175</v>
      </c>
      <c r="L174" s="9" t="s">
        <v>175</v>
      </c>
      <c r="M174" s="9" t="s">
        <v>175</v>
      </c>
      <c r="N174" s="9" t="s">
        <v>175</v>
      </c>
      <c r="O174" s="9" t="s">
        <v>175</v>
      </c>
      <c r="P174" s="9" t="s">
        <v>171</v>
      </c>
      <c r="Q174" s="10" t="s">
        <v>171</v>
      </c>
      <c r="R174" s="9">
        <v>0</v>
      </c>
      <c r="S174" s="26" t="s">
        <v>504</v>
      </c>
      <c r="T174" s="26" t="s">
        <v>171</v>
      </c>
      <c r="U174" s="9">
        <v>22.7</v>
      </c>
      <c r="V174" s="9">
        <v>1.65</v>
      </c>
      <c r="W174" s="9">
        <v>37.8</v>
      </c>
      <c r="X174" s="9">
        <v>1.81</v>
      </c>
      <c r="Y174" s="9">
        <v>53.1</v>
      </c>
      <c r="Z174" s="9">
        <v>2.08</v>
      </c>
      <c r="AA174" s="9">
        <v>74.5</v>
      </c>
      <c r="AB174" s="9">
        <v>2.53</v>
      </c>
      <c r="AC174" s="9">
        <v>103.4</v>
      </c>
      <c r="AD174" s="9">
        <v>3.17</v>
      </c>
      <c r="AE174" s="9">
        <v>124.9</v>
      </c>
      <c r="AF174" s="9">
        <v>3.64</v>
      </c>
      <c r="AG174" s="9">
        <v>152.7</v>
      </c>
      <c r="AH174" s="9">
        <v>4.28</v>
      </c>
      <c r="AI174" s="9">
        <v>173</v>
      </c>
      <c r="AJ174" s="9">
        <v>4.79</v>
      </c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40" t="s">
        <v>175</v>
      </c>
      <c r="AX174" s="40" t="s">
        <v>505</v>
      </c>
      <c r="AY174" s="5" t="s">
        <v>175</v>
      </c>
      <c r="AZ174" s="10" t="s">
        <v>440</v>
      </c>
      <c r="BA174" s="40" t="s">
        <v>1317</v>
      </c>
      <c r="BB174" s="2">
        <v>18</v>
      </c>
    </row>
    <row r="175" spans="1:54" ht="21">
      <c r="A175" s="1" t="s">
        <v>506</v>
      </c>
      <c r="B175" s="39" t="s">
        <v>503</v>
      </c>
      <c r="C175" s="8">
        <v>63.155</v>
      </c>
      <c r="D175" s="8">
        <v>130.27</v>
      </c>
      <c r="E175" s="1">
        <v>1284</v>
      </c>
      <c r="F175" s="2" t="s">
        <v>181</v>
      </c>
      <c r="G175" s="2" t="s">
        <v>1708</v>
      </c>
      <c r="H175" s="49">
        <v>29808</v>
      </c>
      <c r="I175" s="5" t="s">
        <v>175</v>
      </c>
      <c r="J175" s="5" t="s">
        <v>175</v>
      </c>
      <c r="K175" s="9" t="s">
        <v>175</v>
      </c>
      <c r="L175" s="9" t="s">
        <v>175</v>
      </c>
      <c r="M175" s="9" t="s">
        <v>175</v>
      </c>
      <c r="N175" s="9" t="s">
        <v>175</v>
      </c>
      <c r="O175" s="9" t="s">
        <v>175</v>
      </c>
      <c r="P175" s="9" t="s">
        <v>171</v>
      </c>
      <c r="Q175" s="10" t="s">
        <v>171</v>
      </c>
      <c r="R175" s="9">
        <v>0</v>
      </c>
      <c r="S175" s="26" t="s">
        <v>507</v>
      </c>
      <c r="T175" s="26" t="s">
        <v>171</v>
      </c>
      <c r="U175" s="9">
        <v>19.4</v>
      </c>
      <c r="V175" s="9">
        <v>1.76</v>
      </c>
      <c r="W175" s="9">
        <v>26.2</v>
      </c>
      <c r="X175" s="9">
        <v>1.8</v>
      </c>
      <c r="Y175" s="9">
        <v>32.7</v>
      </c>
      <c r="Z175" s="9">
        <v>1.87</v>
      </c>
      <c r="AA175" s="9">
        <v>38.9</v>
      </c>
      <c r="AB175" s="9">
        <v>2.01</v>
      </c>
      <c r="AC175" s="9">
        <v>45.4</v>
      </c>
      <c r="AD175" s="9">
        <v>2.14</v>
      </c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40" t="s">
        <v>175</v>
      </c>
      <c r="AX175" s="40" t="s">
        <v>175</v>
      </c>
      <c r="AY175" s="5" t="s">
        <v>175</v>
      </c>
      <c r="AZ175" s="10" t="s">
        <v>440</v>
      </c>
      <c r="BA175" s="40" t="s">
        <v>1318</v>
      </c>
      <c r="BB175" s="2">
        <v>18</v>
      </c>
    </row>
    <row r="176" spans="1:54" ht="21">
      <c r="A176" s="1" t="s">
        <v>508</v>
      </c>
      <c r="B176" s="39" t="s">
        <v>503</v>
      </c>
      <c r="C176" s="8">
        <v>63.16166666666667</v>
      </c>
      <c r="D176" s="8">
        <v>130.265</v>
      </c>
      <c r="E176" s="1">
        <v>1202</v>
      </c>
      <c r="F176" s="2" t="s">
        <v>181</v>
      </c>
      <c r="G176" s="2" t="s">
        <v>1708</v>
      </c>
      <c r="H176" s="49">
        <v>29808</v>
      </c>
      <c r="I176" s="5" t="s">
        <v>175</v>
      </c>
      <c r="J176" s="5" t="s">
        <v>175</v>
      </c>
      <c r="K176" s="9" t="s">
        <v>175</v>
      </c>
      <c r="L176" s="9" t="s">
        <v>175</v>
      </c>
      <c r="M176" s="9" t="s">
        <v>175</v>
      </c>
      <c r="N176" s="9" t="s">
        <v>175</v>
      </c>
      <c r="O176" s="9" t="s">
        <v>175</v>
      </c>
      <c r="P176" s="9" t="s">
        <v>171</v>
      </c>
      <c r="Q176" s="10" t="s">
        <v>171</v>
      </c>
      <c r="R176" s="9">
        <v>0</v>
      </c>
      <c r="S176" s="26" t="s">
        <v>509</v>
      </c>
      <c r="T176" s="26" t="s">
        <v>171</v>
      </c>
      <c r="U176" s="9">
        <v>13.7</v>
      </c>
      <c r="V176" s="9">
        <v>2.34</v>
      </c>
      <c r="W176" s="9">
        <v>20.3</v>
      </c>
      <c r="X176" s="9">
        <v>2.39</v>
      </c>
      <c r="Y176" s="9">
        <v>26.8</v>
      </c>
      <c r="Z176" s="9">
        <v>2.45</v>
      </c>
      <c r="AA176" s="9">
        <v>33.5</v>
      </c>
      <c r="AB176" s="9">
        <v>2.64</v>
      </c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40" t="s">
        <v>175</v>
      </c>
      <c r="AX176" s="40" t="s">
        <v>175</v>
      </c>
      <c r="AY176" s="5" t="s">
        <v>175</v>
      </c>
      <c r="AZ176" s="10" t="s">
        <v>440</v>
      </c>
      <c r="BA176" s="40" t="s">
        <v>1320</v>
      </c>
      <c r="BB176" s="2">
        <v>18</v>
      </c>
    </row>
    <row r="177" spans="1:54" ht="21">
      <c r="A177" s="1" t="s">
        <v>510</v>
      </c>
      <c r="B177" s="39" t="s">
        <v>503</v>
      </c>
      <c r="C177" s="8">
        <v>63.14666666666667</v>
      </c>
      <c r="D177" s="8">
        <v>130.24666666666667</v>
      </c>
      <c r="E177" s="1">
        <v>1156</v>
      </c>
      <c r="F177" s="2" t="s">
        <v>181</v>
      </c>
      <c r="G177" s="2" t="s">
        <v>1708</v>
      </c>
      <c r="H177" s="49">
        <v>29808</v>
      </c>
      <c r="I177" s="5" t="s">
        <v>175</v>
      </c>
      <c r="J177" s="5" t="s">
        <v>175</v>
      </c>
      <c r="K177" s="9" t="s">
        <v>175</v>
      </c>
      <c r="L177" s="9" t="s">
        <v>175</v>
      </c>
      <c r="M177" s="9" t="s">
        <v>175</v>
      </c>
      <c r="N177" s="9" t="s">
        <v>175</v>
      </c>
      <c r="O177" s="9" t="s">
        <v>175</v>
      </c>
      <c r="P177" s="9" t="s">
        <v>171</v>
      </c>
      <c r="Q177" s="10" t="s">
        <v>171</v>
      </c>
      <c r="R177" s="9">
        <v>0</v>
      </c>
      <c r="S177" s="26" t="s">
        <v>511</v>
      </c>
      <c r="T177" s="26" t="s">
        <v>171</v>
      </c>
      <c r="U177" s="9">
        <v>12.6</v>
      </c>
      <c r="V177" s="9">
        <v>3.72</v>
      </c>
      <c r="W177" s="9">
        <v>19.4</v>
      </c>
      <c r="X177" s="9">
        <v>3.86</v>
      </c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40" t="s">
        <v>175</v>
      </c>
      <c r="AX177" s="40" t="s">
        <v>175</v>
      </c>
      <c r="AY177" s="5" t="s">
        <v>175</v>
      </c>
      <c r="AZ177" s="10" t="s">
        <v>440</v>
      </c>
      <c r="BA177" s="40" t="s">
        <v>1319</v>
      </c>
      <c r="BB177" s="2">
        <v>18</v>
      </c>
    </row>
    <row r="178" spans="1:54" ht="21">
      <c r="A178" s="1" t="s">
        <v>512</v>
      </c>
      <c r="B178" s="39" t="s">
        <v>513</v>
      </c>
      <c r="C178" s="8">
        <v>62.56666666666667</v>
      </c>
      <c r="D178" s="8">
        <v>129.54166666666666</v>
      </c>
      <c r="E178" s="1">
        <v>1497</v>
      </c>
      <c r="F178" s="2" t="s">
        <v>181</v>
      </c>
      <c r="G178" s="2" t="s">
        <v>1708</v>
      </c>
      <c r="H178" s="49">
        <v>29069</v>
      </c>
      <c r="I178" s="5" t="s">
        <v>175</v>
      </c>
      <c r="J178" s="5" t="s">
        <v>175</v>
      </c>
      <c r="K178" s="9" t="s">
        <v>175</v>
      </c>
      <c r="L178" s="9" t="s">
        <v>175</v>
      </c>
      <c r="M178" s="9" t="s">
        <v>175</v>
      </c>
      <c r="N178" s="9" t="s">
        <v>175</v>
      </c>
      <c r="O178" s="9" t="s">
        <v>175</v>
      </c>
      <c r="P178" s="9" t="s">
        <v>171</v>
      </c>
      <c r="Q178" s="10" t="s">
        <v>171</v>
      </c>
      <c r="R178" s="9">
        <v>0</v>
      </c>
      <c r="S178" s="26" t="s">
        <v>507</v>
      </c>
      <c r="T178" s="26" t="s">
        <v>171</v>
      </c>
      <c r="U178" s="9">
        <v>16</v>
      </c>
      <c r="V178" s="9">
        <v>2.24</v>
      </c>
      <c r="W178" s="9">
        <v>30</v>
      </c>
      <c r="X178" s="9">
        <v>2.15</v>
      </c>
      <c r="Y178" s="9">
        <v>45</v>
      </c>
      <c r="Z178" s="9">
        <v>2.24</v>
      </c>
      <c r="AA178" s="9">
        <v>61</v>
      </c>
      <c r="AB178" s="9">
        <v>2.43</v>
      </c>
      <c r="AC178" s="9">
        <v>75</v>
      </c>
      <c r="AD178" s="9">
        <v>2.68</v>
      </c>
      <c r="AE178" s="9">
        <v>89</v>
      </c>
      <c r="AF178" s="9">
        <v>2.9</v>
      </c>
      <c r="AG178" s="9">
        <v>104</v>
      </c>
      <c r="AH178" s="9">
        <v>3.11</v>
      </c>
      <c r="AI178" s="9">
        <v>118</v>
      </c>
      <c r="AJ178" s="9">
        <v>3.32</v>
      </c>
      <c r="AK178" s="9">
        <v>132</v>
      </c>
      <c r="AL178" s="9">
        <v>3.54</v>
      </c>
      <c r="AM178" s="9">
        <v>146</v>
      </c>
      <c r="AN178" s="9">
        <v>3.76</v>
      </c>
      <c r="AO178" s="9">
        <v>161</v>
      </c>
      <c r="AP178" s="9">
        <v>3.96</v>
      </c>
      <c r="AQ178" s="9">
        <v>175</v>
      </c>
      <c r="AR178" s="9">
        <v>4.19</v>
      </c>
      <c r="AS178" s="9">
        <v>189</v>
      </c>
      <c r="AT178" s="9">
        <v>4.44</v>
      </c>
      <c r="AU178" s="9">
        <v>218</v>
      </c>
      <c r="AV178" s="9">
        <v>5.01</v>
      </c>
      <c r="AW178" s="40" t="s">
        <v>175</v>
      </c>
      <c r="AX178" s="40" t="s">
        <v>175</v>
      </c>
      <c r="AY178" s="5" t="s">
        <v>175</v>
      </c>
      <c r="AZ178" s="10" t="s">
        <v>440</v>
      </c>
      <c r="BA178" s="40" t="s">
        <v>1746</v>
      </c>
      <c r="BB178" s="2" t="s">
        <v>182</v>
      </c>
    </row>
    <row r="179" spans="1:54" ht="21">
      <c r="A179" s="1" t="s">
        <v>514</v>
      </c>
      <c r="B179" s="39" t="s">
        <v>513</v>
      </c>
      <c r="C179" s="8">
        <v>62.45</v>
      </c>
      <c r="D179" s="8">
        <v>129.4</v>
      </c>
      <c r="E179" s="1">
        <v>1631</v>
      </c>
      <c r="F179" s="2" t="s">
        <v>181</v>
      </c>
      <c r="G179" s="2" t="s">
        <v>1708</v>
      </c>
      <c r="H179" s="49">
        <v>29803</v>
      </c>
      <c r="I179" s="5" t="s">
        <v>175</v>
      </c>
      <c r="J179" s="5" t="s">
        <v>175</v>
      </c>
      <c r="K179" s="9" t="s">
        <v>175</v>
      </c>
      <c r="L179" s="9" t="s">
        <v>175</v>
      </c>
      <c r="M179" s="9" t="s">
        <v>175</v>
      </c>
      <c r="N179" s="9" t="s">
        <v>175</v>
      </c>
      <c r="O179" s="9" t="s">
        <v>175</v>
      </c>
      <c r="P179" s="9" t="s">
        <v>171</v>
      </c>
      <c r="Q179" s="10" t="s">
        <v>171</v>
      </c>
      <c r="R179" s="9">
        <v>0</v>
      </c>
      <c r="S179" s="26" t="s">
        <v>515</v>
      </c>
      <c r="T179" s="26" t="s">
        <v>171</v>
      </c>
      <c r="U179" s="9">
        <v>46.4</v>
      </c>
      <c r="V179" s="9">
        <v>1.23</v>
      </c>
      <c r="W179" s="9">
        <v>54.1</v>
      </c>
      <c r="X179" s="9">
        <v>1.22</v>
      </c>
      <c r="Y179" s="9">
        <v>77.3</v>
      </c>
      <c r="Z179" s="9">
        <v>1.49</v>
      </c>
      <c r="AA179" s="9">
        <v>100.8</v>
      </c>
      <c r="AB179" s="9">
        <v>1.55</v>
      </c>
      <c r="AC179" s="9">
        <v>123.6</v>
      </c>
      <c r="AD179" s="9">
        <v>1.66</v>
      </c>
      <c r="AE179" s="9">
        <v>154.8</v>
      </c>
      <c r="AF179" s="9">
        <v>1.74</v>
      </c>
      <c r="AG179" s="9">
        <v>193.2</v>
      </c>
      <c r="AH179" s="9">
        <v>2.12</v>
      </c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40" t="s">
        <v>175</v>
      </c>
      <c r="AX179" s="40" t="s">
        <v>175</v>
      </c>
      <c r="AY179" s="5" t="s">
        <v>175</v>
      </c>
      <c r="AZ179" s="10" t="s">
        <v>440</v>
      </c>
      <c r="BA179" s="40" t="s">
        <v>1747</v>
      </c>
      <c r="BB179" s="2" t="s">
        <v>226</v>
      </c>
    </row>
    <row r="180" spans="1:54" ht="21">
      <c r="A180" s="1" t="s">
        <v>516</v>
      </c>
      <c r="B180" s="39" t="s">
        <v>517</v>
      </c>
      <c r="C180" s="8">
        <v>60.99333333333333</v>
      </c>
      <c r="D180" s="8">
        <v>133.755</v>
      </c>
      <c r="E180" s="1">
        <v>1500</v>
      </c>
      <c r="F180" s="2" t="s">
        <v>181</v>
      </c>
      <c r="G180" s="2" t="s">
        <v>1708</v>
      </c>
      <c r="H180" s="4" t="s">
        <v>171</v>
      </c>
      <c r="I180" s="5" t="s">
        <v>175</v>
      </c>
      <c r="J180" s="5" t="s">
        <v>175</v>
      </c>
      <c r="K180" s="9" t="s">
        <v>175</v>
      </c>
      <c r="L180" s="9" t="s">
        <v>175</v>
      </c>
      <c r="M180" s="9" t="s">
        <v>175</v>
      </c>
      <c r="N180" s="9" t="s">
        <v>175</v>
      </c>
      <c r="O180" s="9" t="s">
        <v>175</v>
      </c>
      <c r="P180" s="9" t="s">
        <v>171</v>
      </c>
      <c r="Q180" s="10" t="s">
        <v>171</v>
      </c>
      <c r="R180" s="9">
        <v>0</v>
      </c>
      <c r="S180" s="26">
        <v>0.8</v>
      </c>
      <c r="T180" s="26" t="s">
        <v>171</v>
      </c>
      <c r="U180" s="9">
        <v>50</v>
      </c>
      <c r="V180" s="9">
        <v>1.27</v>
      </c>
      <c r="W180" s="9">
        <v>75</v>
      </c>
      <c r="X180" s="9">
        <v>1.47</v>
      </c>
      <c r="Y180" s="9">
        <v>100</v>
      </c>
      <c r="Z180" s="9">
        <v>1.73</v>
      </c>
      <c r="AA180" s="9">
        <v>150</v>
      </c>
      <c r="AB180" s="9">
        <v>2.64</v>
      </c>
      <c r="AC180" s="9">
        <v>200</v>
      </c>
      <c r="AD180" s="9">
        <v>3.71</v>
      </c>
      <c r="AE180" s="9">
        <v>300</v>
      </c>
      <c r="AF180" s="9">
        <v>5.71</v>
      </c>
      <c r="AG180" s="9">
        <v>400</v>
      </c>
      <c r="AH180" s="9">
        <v>7.78</v>
      </c>
      <c r="AI180" s="9">
        <v>475</v>
      </c>
      <c r="AJ180" s="9">
        <v>9.28</v>
      </c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40" t="s">
        <v>175</v>
      </c>
      <c r="AX180" s="40" t="s">
        <v>175</v>
      </c>
      <c r="AY180" s="5" t="s">
        <v>175</v>
      </c>
      <c r="AZ180" s="10" t="s">
        <v>440</v>
      </c>
      <c r="BA180" s="40" t="s">
        <v>1753</v>
      </c>
      <c r="BB180" s="2" t="s">
        <v>226</v>
      </c>
    </row>
    <row r="181" spans="1:54" ht="21">
      <c r="A181" s="1" t="s">
        <v>518</v>
      </c>
      <c r="B181" s="39" t="s">
        <v>517</v>
      </c>
      <c r="C181" s="8">
        <v>60.99333333333333</v>
      </c>
      <c r="D181" s="8">
        <v>133.745</v>
      </c>
      <c r="E181" s="1">
        <v>1436</v>
      </c>
      <c r="F181" s="2" t="s">
        <v>181</v>
      </c>
      <c r="G181" s="2" t="s">
        <v>1708</v>
      </c>
      <c r="H181" s="4" t="s">
        <v>171</v>
      </c>
      <c r="I181" s="5" t="s">
        <v>175</v>
      </c>
      <c r="J181" s="5" t="s">
        <v>175</v>
      </c>
      <c r="K181" s="9" t="s">
        <v>175</v>
      </c>
      <c r="L181" s="9" t="s">
        <v>175</v>
      </c>
      <c r="M181" s="9" t="s">
        <v>175</v>
      </c>
      <c r="N181" s="9" t="s">
        <v>175</v>
      </c>
      <c r="O181" s="9" t="s">
        <v>175</v>
      </c>
      <c r="P181" s="9" t="s">
        <v>171</v>
      </c>
      <c r="Q181" s="10" t="s">
        <v>171</v>
      </c>
      <c r="R181" s="9">
        <v>0</v>
      </c>
      <c r="S181" s="26">
        <v>1.6</v>
      </c>
      <c r="T181" s="26">
        <v>0.7</v>
      </c>
      <c r="U181" s="9">
        <v>25</v>
      </c>
      <c r="V181" s="9">
        <v>1.62</v>
      </c>
      <c r="W181" s="9">
        <v>50</v>
      </c>
      <c r="X181" s="9">
        <v>1.59</v>
      </c>
      <c r="Y181" s="9">
        <v>75</v>
      </c>
      <c r="Z181" s="9">
        <v>2.11</v>
      </c>
      <c r="AA181" s="9">
        <v>100</v>
      </c>
      <c r="AB181" s="9">
        <v>2.55</v>
      </c>
      <c r="AC181" s="9">
        <v>150</v>
      </c>
      <c r="AD181" s="9">
        <v>3.38</v>
      </c>
      <c r="AE181" s="9">
        <v>200</v>
      </c>
      <c r="AF181" s="9">
        <v>4.29</v>
      </c>
      <c r="AG181" s="9">
        <v>250</v>
      </c>
      <c r="AH181" s="9">
        <v>5.23</v>
      </c>
      <c r="AI181" s="9">
        <v>300</v>
      </c>
      <c r="AJ181" s="9">
        <v>6.26</v>
      </c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40" t="s">
        <v>175</v>
      </c>
      <c r="AX181" s="40" t="s">
        <v>175</v>
      </c>
      <c r="AY181" s="5" t="s">
        <v>175</v>
      </c>
      <c r="AZ181" s="10" t="s">
        <v>440</v>
      </c>
      <c r="BA181" s="40" t="s">
        <v>1753</v>
      </c>
      <c r="BB181" s="2" t="s">
        <v>226</v>
      </c>
    </row>
    <row r="182" spans="1:54" ht="21">
      <c r="A182" s="1" t="s">
        <v>519</v>
      </c>
      <c r="B182" s="39" t="s">
        <v>517</v>
      </c>
      <c r="C182" s="8">
        <v>60.99333333333333</v>
      </c>
      <c r="D182" s="8">
        <v>133.745</v>
      </c>
      <c r="E182" s="1">
        <v>1414</v>
      </c>
      <c r="F182" s="2" t="s">
        <v>181</v>
      </c>
      <c r="G182" s="2" t="s">
        <v>1708</v>
      </c>
      <c r="H182" s="4" t="s">
        <v>171</v>
      </c>
      <c r="I182" s="5" t="s">
        <v>175</v>
      </c>
      <c r="J182" s="5" t="s">
        <v>175</v>
      </c>
      <c r="K182" s="9" t="s">
        <v>175</v>
      </c>
      <c r="L182" s="9" t="s">
        <v>175</v>
      </c>
      <c r="M182" s="9" t="s">
        <v>175</v>
      </c>
      <c r="N182" s="9" t="s">
        <v>175</v>
      </c>
      <c r="O182" s="9" t="s">
        <v>175</v>
      </c>
      <c r="P182" s="9" t="s">
        <v>171</v>
      </c>
      <c r="Q182" s="10" t="s">
        <v>171</v>
      </c>
      <c r="R182" s="9">
        <v>0</v>
      </c>
      <c r="S182" s="26">
        <v>1.6</v>
      </c>
      <c r="T182" s="26" t="s">
        <v>171</v>
      </c>
      <c r="U182" s="9">
        <v>25</v>
      </c>
      <c r="V182" s="9">
        <v>1.43</v>
      </c>
      <c r="W182" s="9">
        <v>50</v>
      </c>
      <c r="X182" s="9">
        <v>1.9</v>
      </c>
      <c r="Y182" s="9">
        <v>75</v>
      </c>
      <c r="Z182" s="9">
        <v>2.26</v>
      </c>
      <c r="AA182" s="9">
        <v>100</v>
      </c>
      <c r="AB182" s="9">
        <v>2.71</v>
      </c>
      <c r="AC182" s="9">
        <v>150</v>
      </c>
      <c r="AD182" s="9">
        <v>3.58</v>
      </c>
      <c r="AE182" s="9">
        <v>200</v>
      </c>
      <c r="AF182" s="9">
        <v>4.54</v>
      </c>
      <c r="AG182" s="9">
        <v>300</v>
      </c>
      <c r="AH182" s="9">
        <v>6.53</v>
      </c>
      <c r="AI182" s="9">
        <v>400</v>
      </c>
      <c r="AJ182" s="9">
        <v>8.61</v>
      </c>
      <c r="AK182" s="9">
        <v>500</v>
      </c>
      <c r="AL182" s="9">
        <v>10.81</v>
      </c>
      <c r="AM182" s="9">
        <v>600</v>
      </c>
      <c r="AN182" s="9">
        <v>12.7</v>
      </c>
      <c r="AO182" s="9"/>
      <c r="AP182" s="9"/>
      <c r="AQ182" s="9"/>
      <c r="AR182" s="9"/>
      <c r="AS182" s="9"/>
      <c r="AT182" s="9"/>
      <c r="AU182" s="9"/>
      <c r="AV182" s="9"/>
      <c r="AW182" s="40" t="s">
        <v>175</v>
      </c>
      <c r="AX182" s="40" t="s">
        <v>175</v>
      </c>
      <c r="AY182" s="5" t="s">
        <v>175</v>
      </c>
      <c r="AZ182" s="10" t="s">
        <v>440</v>
      </c>
      <c r="BA182" s="40" t="s">
        <v>1753</v>
      </c>
      <c r="BB182" s="2" t="s">
        <v>226</v>
      </c>
    </row>
    <row r="183" spans="1:54" ht="21">
      <c r="A183" s="1" t="s">
        <v>520</v>
      </c>
      <c r="B183" s="39" t="s">
        <v>517</v>
      </c>
      <c r="C183" s="8">
        <v>60.99333333333333</v>
      </c>
      <c r="D183" s="8">
        <v>133.75333333333333</v>
      </c>
      <c r="E183" s="1">
        <v>1517</v>
      </c>
      <c r="F183" s="2" t="s">
        <v>181</v>
      </c>
      <c r="G183" s="2" t="s">
        <v>1708</v>
      </c>
      <c r="H183" s="49">
        <v>29799</v>
      </c>
      <c r="I183" s="5" t="s">
        <v>175</v>
      </c>
      <c r="J183" s="5" t="s">
        <v>175</v>
      </c>
      <c r="K183" s="9" t="s">
        <v>175</v>
      </c>
      <c r="L183" s="9" t="s">
        <v>175</v>
      </c>
      <c r="M183" s="9" t="s">
        <v>175</v>
      </c>
      <c r="N183" s="9" t="s">
        <v>175</v>
      </c>
      <c r="O183" s="9" t="s">
        <v>175</v>
      </c>
      <c r="P183" s="9" t="s">
        <v>171</v>
      </c>
      <c r="Q183" s="10" t="s">
        <v>171</v>
      </c>
      <c r="R183" s="9">
        <v>0</v>
      </c>
      <c r="S183" s="26" t="s">
        <v>521</v>
      </c>
      <c r="T183" s="26" t="s">
        <v>171</v>
      </c>
      <c r="U183" s="9">
        <v>46.9</v>
      </c>
      <c r="V183" s="9">
        <v>0.26</v>
      </c>
      <c r="W183" s="9">
        <v>62.1</v>
      </c>
      <c r="X183" s="9">
        <v>0.54</v>
      </c>
      <c r="Y183" s="9">
        <v>77.5</v>
      </c>
      <c r="Z183" s="9">
        <v>0.85</v>
      </c>
      <c r="AA183" s="9">
        <v>92.4</v>
      </c>
      <c r="AB183" s="9">
        <v>1.24</v>
      </c>
      <c r="AC183" s="9">
        <v>154.4</v>
      </c>
      <c r="AD183" s="9">
        <v>2.27</v>
      </c>
      <c r="AE183" s="9">
        <v>201.1</v>
      </c>
      <c r="AF183" s="9">
        <v>3.23</v>
      </c>
      <c r="AG183" s="9">
        <v>293.4</v>
      </c>
      <c r="AH183" s="9">
        <v>5.05</v>
      </c>
      <c r="AI183" s="9">
        <v>401.5</v>
      </c>
      <c r="AJ183" s="9">
        <v>7.25</v>
      </c>
      <c r="AK183" s="9">
        <v>478.8</v>
      </c>
      <c r="AL183" s="9">
        <v>8.85</v>
      </c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40" t="s">
        <v>175</v>
      </c>
      <c r="AX183" s="40" t="s">
        <v>175</v>
      </c>
      <c r="AY183" s="5" t="s">
        <v>175</v>
      </c>
      <c r="AZ183" s="10" t="s">
        <v>440</v>
      </c>
      <c r="BA183" s="40" t="s">
        <v>1311</v>
      </c>
      <c r="BB183" s="2" t="s">
        <v>226</v>
      </c>
    </row>
    <row r="184" spans="1:54" ht="21">
      <c r="A184" s="1" t="s">
        <v>522</v>
      </c>
      <c r="B184" s="39" t="s">
        <v>517</v>
      </c>
      <c r="C184" s="8">
        <v>60.99333333333333</v>
      </c>
      <c r="D184" s="8">
        <v>133.74833333333333</v>
      </c>
      <c r="E184" s="1">
        <v>1514</v>
      </c>
      <c r="F184" s="2" t="s">
        <v>181</v>
      </c>
      <c r="G184" s="2" t="s">
        <v>1708</v>
      </c>
      <c r="H184" s="49">
        <v>29799</v>
      </c>
      <c r="I184" s="5" t="s">
        <v>175</v>
      </c>
      <c r="J184" s="5" t="s">
        <v>175</v>
      </c>
      <c r="K184" s="9" t="s">
        <v>175</v>
      </c>
      <c r="L184" s="9" t="s">
        <v>175</v>
      </c>
      <c r="M184" s="9" t="s">
        <v>175</v>
      </c>
      <c r="N184" s="9" t="s">
        <v>175</v>
      </c>
      <c r="O184" s="9" t="s">
        <v>175</v>
      </c>
      <c r="P184" s="9" t="s">
        <v>171</v>
      </c>
      <c r="Q184" s="10" t="s">
        <v>171</v>
      </c>
      <c r="R184" s="9">
        <v>0</v>
      </c>
      <c r="S184" s="26" t="s">
        <v>523</v>
      </c>
      <c r="T184" s="26" t="s">
        <v>171</v>
      </c>
      <c r="U184" s="9">
        <v>30.9</v>
      </c>
      <c r="V184" s="9">
        <v>0.34</v>
      </c>
      <c r="W184" s="9">
        <v>46.3</v>
      </c>
      <c r="X184" s="9">
        <v>0.02</v>
      </c>
      <c r="Y184" s="9">
        <v>61.8</v>
      </c>
      <c r="Z184" s="9">
        <v>0.64</v>
      </c>
      <c r="AA184" s="9">
        <v>77.5</v>
      </c>
      <c r="AB184" s="9">
        <v>0.86</v>
      </c>
      <c r="AC184" s="9">
        <v>93</v>
      </c>
      <c r="AD184" s="9">
        <v>1.14</v>
      </c>
      <c r="AE184" s="9">
        <v>154.7</v>
      </c>
      <c r="AF184" s="9">
        <v>2.28</v>
      </c>
      <c r="AG184" s="9">
        <v>201.1</v>
      </c>
      <c r="AH184" s="9">
        <v>3.23</v>
      </c>
      <c r="AI184" s="9">
        <v>308.9</v>
      </c>
      <c r="AJ184" s="9">
        <v>5.45</v>
      </c>
      <c r="AK184" s="9">
        <v>401.5</v>
      </c>
      <c r="AL184" s="9">
        <v>7.33</v>
      </c>
      <c r="AM184" s="9">
        <v>447.9</v>
      </c>
      <c r="AN184" s="9">
        <v>8.3</v>
      </c>
      <c r="AO184" s="9"/>
      <c r="AP184" s="9"/>
      <c r="AQ184" s="9"/>
      <c r="AR184" s="9"/>
      <c r="AS184" s="9"/>
      <c r="AT184" s="9"/>
      <c r="AU184" s="9"/>
      <c r="AV184" s="9"/>
      <c r="AW184" s="40" t="s">
        <v>175</v>
      </c>
      <c r="AX184" s="40" t="s">
        <v>175</v>
      </c>
      <c r="AY184" s="5" t="s">
        <v>175</v>
      </c>
      <c r="AZ184" s="10" t="s">
        <v>440</v>
      </c>
      <c r="BA184" s="40" t="s">
        <v>1312</v>
      </c>
      <c r="BB184" s="2" t="s">
        <v>226</v>
      </c>
    </row>
    <row r="185" spans="1:54" ht="21">
      <c r="A185" s="1" t="s">
        <v>524</v>
      </c>
      <c r="B185" s="39" t="s">
        <v>525</v>
      </c>
      <c r="C185" s="8">
        <v>60.348333333333336</v>
      </c>
      <c r="D185" s="8">
        <v>127.39666666666666</v>
      </c>
      <c r="E185" s="1">
        <v>915</v>
      </c>
      <c r="F185" s="2" t="s">
        <v>181</v>
      </c>
      <c r="G185" s="2" t="s">
        <v>1708</v>
      </c>
      <c r="H185" s="49">
        <v>29806</v>
      </c>
      <c r="I185" s="5" t="s">
        <v>175</v>
      </c>
      <c r="J185" s="5" t="s">
        <v>175</v>
      </c>
      <c r="K185" s="9" t="s">
        <v>175</v>
      </c>
      <c r="L185" s="9" t="s">
        <v>175</v>
      </c>
      <c r="M185" s="9" t="s">
        <v>175</v>
      </c>
      <c r="N185" s="9" t="s">
        <v>175</v>
      </c>
      <c r="O185" s="9" t="s">
        <v>175</v>
      </c>
      <c r="P185" s="9" t="s">
        <v>171</v>
      </c>
      <c r="Q185" s="10" t="s">
        <v>171</v>
      </c>
      <c r="R185" s="9">
        <v>0</v>
      </c>
      <c r="S185" s="26" t="s">
        <v>526</v>
      </c>
      <c r="T185" s="26" t="s">
        <v>171</v>
      </c>
      <c r="U185" s="9">
        <v>20.1</v>
      </c>
      <c r="V185" s="9">
        <v>1.35</v>
      </c>
      <c r="W185" s="9">
        <v>26.8</v>
      </c>
      <c r="X185" s="9">
        <v>1.45</v>
      </c>
      <c r="Y185" s="9">
        <v>33.5</v>
      </c>
      <c r="Z185" s="9">
        <v>1.56</v>
      </c>
      <c r="AA185" s="9">
        <v>40.2</v>
      </c>
      <c r="AB185" s="9">
        <v>1.72</v>
      </c>
      <c r="AC185" s="9">
        <v>53.6</v>
      </c>
      <c r="AD185" s="9">
        <v>1.99</v>
      </c>
      <c r="AE185" s="9">
        <v>73.7</v>
      </c>
      <c r="AF185" s="9">
        <v>2.48</v>
      </c>
      <c r="AG185" s="9">
        <v>86.8</v>
      </c>
      <c r="AH185" s="9">
        <v>2.89</v>
      </c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40" t="s">
        <v>175</v>
      </c>
      <c r="AX185" s="40" t="s">
        <v>175</v>
      </c>
      <c r="AY185" s="5" t="s">
        <v>175</v>
      </c>
      <c r="AZ185" s="10" t="s">
        <v>440</v>
      </c>
      <c r="BA185" s="40" t="s">
        <v>1350</v>
      </c>
      <c r="BB185" s="2">
        <v>18</v>
      </c>
    </row>
    <row r="186" spans="1:54" ht="21">
      <c r="A186" s="1" t="s">
        <v>527</v>
      </c>
      <c r="B186" s="39" t="s">
        <v>528</v>
      </c>
      <c r="C186" s="8">
        <v>60.35333333333333</v>
      </c>
      <c r="D186" s="8">
        <v>127.39666666666666</v>
      </c>
      <c r="E186" s="1">
        <v>910</v>
      </c>
      <c r="F186" s="2" t="s">
        <v>181</v>
      </c>
      <c r="G186" s="2" t="s">
        <v>1708</v>
      </c>
      <c r="H186" s="49">
        <v>29806</v>
      </c>
      <c r="I186" s="5" t="s">
        <v>175</v>
      </c>
      <c r="J186" s="5" t="s">
        <v>175</v>
      </c>
      <c r="K186" s="9" t="s">
        <v>175</v>
      </c>
      <c r="L186" s="9" t="s">
        <v>175</v>
      </c>
      <c r="M186" s="9" t="s">
        <v>175</v>
      </c>
      <c r="N186" s="9" t="s">
        <v>175</v>
      </c>
      <c r="O186" s="9" t="s">
        <v>175</v>
      </c>
      <c r="P186" s="9" t="s">
        <v>171</v>
      </c>
      <c r="Q186" s="10" t="s">
        <v>171</v>
      </c>
      <c r="R186" s="9">
        <v>0</v>
      </c>
      <c r="S186" s="26" t="s">
        <v>529</v>
      </c>
      <c r="T186" s="26" t="s">
        <v>171</v>
      </c>
      <c r="U186" s="9">
        <v>15.5</v>
      </c>
      <c r="V186" s="9">
        <v>2.62</v>
      </c>
      <c r="W186" s="9">
        <v>23.5</v>
      </c>
      <c r="X186" s="9">
        <v>5.87</v>
      </c>
      <c r="Y186" s="9">
        <v>54</v>
      </c>
      <c r="Z186" s="9">
        <v>3.44</v>
      </c>
      <c r="AA186" s="9">
        <v>77.4</v>
      </c>
      <c r="AB186" s="9">
        <v>4.06</v>
      </c>
      <c r="AC186" s="9">
        <v>100.1</v>
      </c>
      <c r="AD186" s="9">
        <v>4.68</v>
      </c>
      <c r="AE186" s="9">
        <v>123.1</v>
      </c>
      <c r="AF186" s="9">
        <v>5.32</v>
      </c>
      <c r="AG186" s="9">
        <v>154.1</v>
      </c>
      <c r="AH186" s="9">
        <v>6.2</v>
      </c>
      <c r="AI186" s="9">
        <v>192.2</v>
      </c>
      <c r="AJ186" s="9">
        <v>7.37</v>
      </c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40" t="s">
        <v>175</v>
      </c>
      <c r="AX186" s="40" t="s">
        <v>175</v>
      </c>
      <c r="AY186" s="5" t="s">
        <v>175</v>
      </c>
      <c r="AZ186" s="10" t="s">
        <v>440</v>
      </c>
      <c r="BA186" s="40" t="s">
        <v>1350</v>
      </c>
      <c r="BB186" s="2" t="s">
        <v>226</v>
      </c>
    </row>
    <row r="187" spans="1:54" ht="21">
      <c r="A187" s="1" t="s">
        <v>530</v>
      </c>
      <c r="B187" s="39" t="s">
        <v>528</v>
      </c>
      <c r="C187" s="8">
        <v>60.355</v>
      </c>
      <c r="D187" s="8">
        <v>127.39666666666666</v>
      </c>
      <c r="E187" s="1">
        <v>942</v>
      </c>
      <c r="F187" s="2" t="s">
        <v>181</v>
      </c>
      <c r="G187" s="2" t="s">
        <v>1708</v>
      </c>
      <c r="H187" s="49">
        <v>29806</v>
      </c>
      <c r="I187" s="5" t="s">
        <v>175</v>
      </c>
      <c r="J187" s="5" t="s">
        <v>175</v>
      </c>
      <c r="K187" s="9" t="s">
        <v>175</v>
      </c>
      <c r="L187" s="9" t="s">
        <v>175</v>
      </c>
      <c r="M187" s="9" t="s">
        <v>175</v>
      </c>
      <c r="N187" s="9" t="s">
        <v>175</v>
      </c>
      <c r="O187" s="9" t="s">
        <v>175</v>
      </c>
      <c r="P187" s="9" t="s">
        <v>171</v>
      </c>
      <c r="Q187" s="10" t="s">
        <v>171</v>
      </c>
      <c r="R187" s="9">
        <v>0</v>
      </c>
      <c r="S187" s="26" t="s">
        <v>497</v>
      </c>
      <c r="T187" s="26" t="s">
        <v>171</v>
      </c>
      <c r="U187" s="9">
        <v>30.9</v>
      </c>
      <c r="V187" s="9">
        <v>2.14</v>
      </c>
      <c r="W187" s="9">
        <v>54.4</v>
      </c>
      <c r="X187" s="9">
        <v>2.62</v>
      </c>
      <c r="Y187" s="9">
        <v>77.6</v>
      </c>
      <c r="Z187" s="9">
        <v>3.24</v>
      </c>
      <c r="AA187" s="9">
        <v>100.5</v>
      </c>
      <c r="AB187" s="9">
        <v>3.89</v>
      </c>
      <c r="AC187" s="9">
        <v>154.5</v>
      </c>
      <c r="AD187" s="9">
        <v>5.31</v>
      </c>
      <c r="AE187" s="9">
        <v>201.2</v>
      </c>
      <c r="AF187" s="9">
        <v>6.53</v>
      </c>
      <c r="AG187" s="9">
        <v>270.8</v>
      </c>
      <c r="AH187" s="9">
        <v>8.53</v>
      </c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40" t="s">
        <v>175</v>
      </c>
      <c r="AX187" s="40" t="s">
        <v>175</v>
      </c>
      <c r="AY187" s="5" t="s">
        <v>175</v>
      </c>
      <c r="AZ187" s="10" t="s">
        <v>440</v>
      </c>
      <c r="BA187" s="40" t="s">
        <v>1353</v>
      </c>
      <c r="BB187" s="2" t="s">
        <v>226</v>
      </c>
    </row>
    <row r="188" spans="1:54" ht="21">
      <c r="A188" s="1" t="s">
        <v>531</v>
      </c>
      <c r="B188" s="39" t="s">
        <v>532</v>
      </c>
      <c r="C188" s="8">
        <v>60.00833333333333</v>
      </c>
      <c r="D188" s="8">
        <v>131.6</v>
      </c>
      <c r="E188" s="1">
        <v>1477</v>
      </c>
      <c r="F188" s="2" t="s">
        <v>181</v>
      </c>
      <c r="G188" s="2" t="s">
        <v>1708</v>
      </c>
      <c r="H188" s="49">
        <v>29448</v>
      </c>
      <c r="I188" s="5" t="s">
        <v>175</v>
      </c>
      <c r="J188" s="5" t="s">
        <v>175</v>
      </c>
      <c r="K188" s="9" t="s">
        <v>175</v>
      </c>
      <c r="L188" s="9" t="s">
        <v>175</v>
      </c>
      <c r="M188" s="9" t="s">
        <v>175</v>
      </c>
      <c r="N188" s="9" t="s">
        <v>175</v>
      </c>
      <c r="O188" s="9" t="s">
        <v>175</v>
      </c>
      <c r="P188" s="9" t="s">
        <v>171</v>
      </c>
      <c r="Q188" s="10" t="s">
        <v>171</v>
      </c>
      <c r="R188" s="9">
        <v>0</v>
      </c>
      <c r="S188" s="26" t="s">
        <v>533</v>
      </c>
      <c r="T188" s="26" t="s">
        <v>171</v>
      </c>
      <c r="U188" s="9">
        <v>15.7</v>
      </c>
      <c r="V188" s="9">
        <v>2.37</v>
      </c>
      <c r="W188" s="9">
        <v>23.7</v>
      </c>
      <c r="X188" s="9">
        <v>2.35</v>
      </c>
      <c r="Y188" s="9">
        <v>53.9</v>
      </c>
      <c r="Z188" s="9">
        <v>2.51</v>
      </c>
      <c r="AA188" s="9">
        <v>76.7</v>
      </c>
      <c r="AB188" s="9">
        <v>3.63</v>
      </c>
      <c r="AC188" s="9">
        <v>100.1</v>
      </c>
      <c r="AD188" s="9">
        <v>4.28</v>
      </c>
      <c r="AE188" s="9">
        <v>122.9</v>
      </c>
      <c r="AF188" s="9">
        <v>4.9</v>
      </c>
      <c r="AG188" s="9">
        <v>153.6</v>
      </c>
      <c r="AH188" s="9">
        <v>5.73</v>
      </c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40" t="s">
        <v>175</v>
      </c>
      <c r="AX188" s="40" t="s">
        <v>175</v>
      </c>
      <c r="AY188" s="5" t="s">
        <v>175</v>
      </c>
      <c r="AZ188" s="10" t="s">
        <v>440</v>
      </c>
      <c r="BA188" s="40" t="s">
        <v>1354</v>
      </c>
      <c r="BB188" s="2" t="s">
        <v>182</v>
      </c>
    </row>
    <row r="189" spans="1:54" ht="21">
      <c r="A189" s="1" t="s">
        <v>534</v>
      </c>
      <c r="B189" s="39" t="s">
        <v>532</v>
      </c>
      <c r="C189" s="8">
        <v>60.00833333333333</v>
      </c>
      <c r="D189" s="8">
        <v>131.60666666666665</v>
      </c>
      <c r="E189" s="1">
        <v>1575</v>
      </c>
      <c r="F189" s="2" t="s">
        <v>181</v>
      </c>
      <c r="G189" s="2" t="s">
        <v>1708</v>
      </c>
      <c r="H189" s="49">
        <v>29448</v>
      </c>
      <c r="I189" s="5" t="s">
        <v>175</v>
      </c>
      <c r="J189" s="5" t="s">
        <v>175</v>
      </c>
      <c r="K189" s="9" t="s">
        <v>175</v>
      </c>
      <c r="L189" s="9" t="s">
        <v>175</v>
      </c>
      <c r="M189" s="9" t="s">
        <v>175</v>
      </c>
      <c r="N189" s="9" t="s">
        <v>175</v>
      </c>
      <c r="O189" s="9" t="s">
        <v>175</v>
      </c>
      <c r="P189" s="9" t="s">
        <v>171</v>
      </c>
      <c r="Q189" s="10" t="s">
        <v>171</v>
      </c>
      <c r="R189" s="9">
        <v>0</v>
      </c>
      <c r="S189" s="26" t="s">
        <v>468</v>
      </c>
      <c r="T189" s="26" t="s">
        <v>171</v>
      </c>
      <c r="U189" s="9">
        <v>60.4</v>
      </c>
      <c r="V189" s="9">
        <v>1.21</v>
      </c>
      <c r="W189" s="9">
        <v>75.5</v>
      </c>
      <c r="X189" s="9">
        <v>1.46</v>
      </c>
      <c r="Y189" s="9">
        <v>90.2</v>
      </c>
      <c r="Z189" s="9">
        <v>1.69</v>
      </c>
      <c r="AA189" s="9">
        <v>107.5</v>
      </c>
      <c r="AB189" s="9">
        <v>1.81</v>
      </c>
      <c r="AC189" s="9">
        <v>120.7</v>
      </c>
      <c r="AD189" s="9">
        <v>2.51</v>
      </c>
      <c r="AE189" s="9">
        <v>150.6</v>
      </c>
      <c r="AF189" s="9">
        <v>3.24</v>
      </c>
      <c r="AG189" s="9">
        <v>195.9</v>
      </c>
      <c r="AH189" s="9">
        <v>4.32</v>
      </c>
      <c r="AI189" s="9">
        <v>218.8</v>
      </c>
      <c r="AJ189" s="9">
        <v>4.95</v>
      </c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40" t="s">
        <v>175</v>
      </c>
      <c r="AX189" s="40" t="s">
        <v>175</v>
      </c>
      <c r="AY189" s="5" t="s">
        <v>175</v>
      </c>
      <c r="AZ189" s="10" t="s">
        <v>440</v>
      </c>
      <c r="BA189" s="40" t="s">
        <v>1355</v>
      </c>
      <c r="BB189" s="2" t="s">
        <v>182</v>
      </c>
    </row>
    <row r="190" spans="1:54" ht="21">
      <c r="A190" s="1" t="s">
        <v>535</v>
      </c>
      <c r="B190" s="39" t="s">
        <v>532</v>
      </c>
      <c r="C190" s="8">
        <v>60.01</v>
      </c>
      <c r="D190" s="8">
        <v>131.60333333333332</v>
      </c>
      <c r="E190" s="1">
        <v>1567</v>
      </c>
      <c r="F190" s="2" t="s">
        <v>181</v>
      </c>
      <c r="G190" s="2" t="s">
        <v>1708</v>
      </c>
      <c r="H190" s="49">
        <v>29448</v>
      </c>
      <c r="I190" s="5" t="s">
        <v>175</v>
      </c>
      <c r="J190" s="5" t="s">
        <v>175</v>
      </c>
      <c r="K190" s="9" t="s">
        <v>175</v>
      </c>
      <c r="L190" s="9" t="s">
        <v>175</v>
      </c>
      <c r="M190" s="9" t="s">
        <v>175</v>
      </c>
      <c r="N190" s="9" t="s">
        <v>175</v>
      </c>
      <c r="O190" s="9" t="s">
        <v>175</v>
      </c>
      <c r="P190" s="9" t="s">
        <v>171</v>
      </c>
      <c r="Q190" s="10" t="s">
        <v>171</v>
      </c>
      <c r="R190" s="9">
        <v>0</v>
      </c>
      <c r="S190" s="26" t="s">
        <v>476</v>
      </c>
      <c r="T190" s="26" t="s">
        <v>171</v>
      </c>
      <c r="U190" s="9">
        <v>29.9</v>
      </c>
      <c r="V190" s="9">
        <v>1</v>
      </c>
      <c r="W190" s="9">
        <v>45</v>
      </c>
      <c r="X190" s="9">
        <v>1.07</v>
      </c>
      <c r="Y190" s="9">
        <v>60.4</v>
      </c>
      <c r="Z190" s="9">
        <v>1.42</v>
      </c>
      <c r="AA190" s="9">
        <v>75.5</v>
      </c>
      <c r="AB190" s="9">
        <v>1.81</v>
      </c>
      <c r="AC190" s="9">
        <v>90.2</v>
      </c>
      <c r="AD190" s="9">
        <v>2.25</v>
      </c>
      <c r="AE190" s="9">
        <v>105.9</v>
      </c>
      <c r="AF190" s="9">
        <v>2.59</v>
      </c>
      <c r="AG190" s="9">
        <v>150.9</v>
      </c>
      <c r="AH190" s="9">
        <v>3.63</v>
      </c>
      <c r="AI190" s="9">
        <v>196.1</v>
      </c>
      <c r="AJ190" s="9">
        <v>4.82</v>
      </c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40" t="s">
        <v>175</v>
      </c>
      <c r="AX190" s="40" t="s">
        <v>175</v>
      </c>
      <c r="AY190" s="5" t="s">
        <v>175</v>
      </c>
      <c r="AZ190" s="10" t="s">
        <v>440</v>
      </c>
      <c r="BA190" s="40" t="s">
        <v>1356</v>
      </c>
      <c r="BB190" s="2" t="s">
        <v>182</v>
      </c>
    </row>
    <row r="191" spans="1:54" ht="21">
      <c r="A191" s="1" t="s">
        <v>536</v>
      </c>
      <c r="B191" s="39" t="s">
        <v>532</v>
      </c>
      <c r="C191" s="8">
        <v>60.01166666666666</v>
      </c>
      <c r="D191" s="8">
        <v>131.605</v>
      </c>
      <c r="E191" s="1">
        <v>1522</v>
      </c>
      <c r="F191" s="2" t="s">
        <v>181</v>
      </c>
      <c r="G191" s="2" t="s">
        <v>1708</v>
      </c>
      <c r="H191" s="49">
        <v>29448</v>
      </c>
      <c r="I191" s="5" t="s">
        <v>175</v>
      </c>
      <c r="J191" s="5" t="s">
        <v>175</v>
      </c>
      <c r="K191" s="9" t="s">
        <v>175</v>
      </c>
      <c r="L191" s="9" t="s">
        <v>175</v>
      </c>
      <c r="M191" s="9" t="s">
        <v>175</v>
      </c>
      <c r="N191" s="9" t="s">
        <v>175</v>
      </c>
      <c r="O191" s="9" t="s">
        <v>175</v>
      </c>
      <c r="P191" s="9" t="s">
        <v>171</v>
      </c>
      <c r="Q191" s="10" t="s">
        <v>171</v>
      </c>
      <c r="R191" s="9">
        <v>0</v>
      </c>
      <c r="S191" s="26" t="s">
        <v>537</v>
      </c>
      <c r="T191" s="26" t="s">
        <v>171</v>
      </c>
      <c r="U191" s="9">
        <v>22.6</v>
      </c>
      <c r="V191" s="9">
        <v>0.93</v>
      </c>
      <c r="W191" s="9">
        <v>29.9</v>
      </c>
      <c r="X191" s="9">
        <v>0.98</v>
      </c>
      <c r="Y191" s="9">
        <v>52.5</v>
      </c>
      <c r="Z191" s="9">
        <v>1.21</v>
      </c>
      <c r="AA191" s="9">
        <v>75.8</v>
      </c>
      <c r="AB191" s="9">
        <v>1.62</v>
      </c>
      <c r="AC191" s="9">
        <v>105.9</v>
      </c>
      <c r="AD191" s="9">
        <v>2.61</v>
      </c>
      <c r="AE191" s="9">
        <v>150.2</v>
      </c>
      <c r="AF191" s="9">
        <v>3.84</v>
      </c>
      <c r="AG191" s="9">
        <v>186.8</v>
      </c>
      <c r="AH191" s="9">
        <v>4.96</v>
      </c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40" t="s">
        <v>175</v>
      </c>
      <c r="AX191" s="40" t="s">
        <v>175</v>
      </c>
      <c r="AY191" s="5" t="s">
        <v>175</v>
      </c>
      <c r="AZ191" s="10" t="s">
        <v>440</v>
      </c>
      <c r="BA191" s="40" t="s">
        <v>1357</v>
      </c>
      <c r="BB191" s="2" t="s">
        <v>182</v>
      </c>
    </row>
    <row r="192" spans="1:54" ht="21">
      <c r="A192" s="1" t="s">
        <v>538</v>
      </c>
      <c r="B192" s="39" t="s">
        <v>171</v>
      </c>
      <c r="C192" s="8">
        <v>68.77166666666666</v>
      </c>
      <c r="D192" s="8">
        <v>137.45333333333335</v>
      </c>
      <c r="E192" s="1">
        <v>125</v>
      </c>
      <c r="F192" s="2" t="s">
        <v>181</v>
      </c>
      <c r="G192" s="2" t="s">
        <v>1708</v>
      </c>
      <c r="H192" s="4" t="s">
        <v>171</v>
      </c>
      <c r="I192" s="5" t="s">
        <v>175</v>
      </c>
      <c r="J192" s="5" t="s">
        <v>175</v>
      </c>
      <c r="K192" s="9" t="s">
        <v>175</v>
      </c>
      <c r="L192" s="9" t="s">
        <v>175</v>
      </c>
      <c r="M192" s="9" t="s">
        <v>175</v>
      </c>
      <c r="N192" s="9" t="s">
        <v>175</v>
      </c>
      <c r="O192" s="9" t="s">
        <v>175</v>
      </c>
      <c r="P192" s="9" t="s">
        <v>171</v>
      </c>
      <c r="Q192" s="10" t="s">
        <v>171</v>
      </c>
      <c r="R192" s="9">
        <v>0</v>
      </c>
      <c r="S192" s="26">
        <v>-4.78</v>
      </c>
      <c r="T192" s="26">
        <v>-4.07</v>
      </c>
      <c r="U192" s="9">
        <v>30.5</v>
      </c>
      <c r="V192" s="9">
        <v>-3.98</v>
      </c>
      <c r="W192" s="9">
        <v>45.7</v>
      </c>
      <c r="X192" s="9">
        <v>-3.31</v>
      </c>
      <c r="Y192" s="9">
        <v>76.2</v>
      </c>
      <c r="Z192" s="9">
        <v>-2.32</v>
      </c>
      <c r="AA192" s="9">
        <v>106.7</v>
      </c>
      <c r="AB192" s="9">
        <v>-1.79</v>
      </c>
      <c r="AC192" s="9">
        <v>167.6</v>
      </c>
      <c r="AD192" s="9">
        <v>-1.28</v>
      </c>
      <c r="AE192" s="9">
        <v>198.1</v>
      </c>
      <c r="AF192" s="9">
        <v>-0.55</v>
      </c>
      <c r="AG192" s="9">
        <v>228.6</v>
      </c>
      <c r="AH192" s="9">
        <v>-0.015</v>
      </c>
      <c r="AI192" s="9">
        <v>350.5</v>
      </c>
      <c r="AJ192" s="9">
        <v>3.33</v>
      </c>
      <c r="AK192" s="9">
        <v>396.2</v>
      </c>
      <c r="AL192" s="9">
        <v>5.14</v>
      </c>
      <c r="AM192" s="9">
        <v>502.9</v>
      </c>
      <c r="AN192" s="9">
        <v>8.47</v>
      </c>
      <c r="AO192" s="9">
        <v>548.6</v>
      </c>
      <c r="AP192" s="9">
        <v>10.47</v>
      </c>
      <c r="AQ192" s="9"/>
      <c r="AR192" s="9"/>
      <c r="AS192" s="9"/>
      <c r="AT192" s="9"/>
      <c r="AU192" s="9"/>
      <c r="AV192" s="9"/>
      <c r="AW192" s="40" t="s">
        <v>175</v>
      </c>
      <c r="AX192" s="40" t="s">
        <v>175</v>
      </c>
      <c r="AY192" s="5" t="s">
        <v>175</v>
      </c>
      <c r="AZ192" s="10" t="s">
        <v>178</v>
      </c>
      <c r="BA192" s="40" t="s">
        <v>1753</v>
      </c>
      <c r="BB192" s="2">
        <v>18</v>
      </c>
    </row>
    <row r="193" spans="1:54" ht="21">
      <c r="A193" s="1" t="s">
        <v>540</v>
      </c>
      <c r="B193" s="39" t="s">
        <v>541</v>
      </c>
      <c r="C193" s="8">
        <v>64.43833333333333</v>
      </c>
      <c r="D193" s="8">
        <v>140.74166666666667</v>
      </c>
      <c r="E193" s="1">
        <v>557</v>
      </c>
      <c r="F193" s="2" t="s">
        <v>181</v>
      </c>
      <c r="G193" s="2" t="s">
        <v>1708</v>
      </c>
      <c r="H193" s="49">
        <v>27115</v>
      </c>
      <c r="I193" s="4" t="s">
        <v>175</v>
      </c>
      <c r="J193" s="4" t="s">
        <v>175</v>
      </c>
      <c r="K193" s="1" t="s">
        <v>175</v>
      </c>
      <c r="L193" s="1" t="s">
        <v>175</v>
      </c>
      <c r="M193" s="1" t="s">
        <v>175</v>
      </c>
      <c r="N193" s="1" t="s">
        <v>175</v>
      </c>
      <c r="O193" s="1" t="s">
        <v>175</v>
      </c>
      <c r="P193" s="1" t="s">
        <v>171</v>
      </c>
      <c r="Q193" s="2" t="s">
        <v>171</v>
      </c>
      <c r="R193" s="9">
        <v>0</v>
      </c>
      <c r="S193" s="4" t="s">
        <v>542</v>
      </c>
      <c r="T193" s="26" t="s">
        <v>171</v>
      </c>
      <c r="U193" s="9">
        <v>15.2</v>
      </c>
      <c r="V193" s="9">
        <v>-0.1</v>
      </c>
      <c r="W193" s="9">
        <v>30.5</v>
      </c>
      <c r="X193" s="9">
        <v>0</v>
      </c>
      <c r="Y193" s="9">
        <v>45.7</v>
      </c>
      <c r="Z193" s="9">
        <v>-0.1</v>
      </c>
      <c r="AA193" s="9">
        <v>61</v>
      </c>
      <c r="AB193" s="9">
        <v>0</v>
      </c>
      <c r="AC193" s="9">
        <v>76.2</v>
      </c>
      <c r="AD193" s="9">
        <v>0.1</v>
      </c>
      <c r="AE193" s="9">
        <v>91.4</v>
      </c>
      <c r="AF193" s="9">
        <v>0.1</v>
      </c>
      <c r="AG193" s="9">
        <v>106.7</v>
      </c>
      <c r="AH193" s="9">
        <v>0.6</v>
      </c>
      <c r="AI193" s="9">
        <v>152.4</v>
      </c>
      <c r="AJ193" s="9">
        <v>1.5</v>
      </c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39" t="s">
        <v>175</v>
      </c>
      <c r="AX193" s="39" t="s">
        <v>175</v>
      </c>
      <c r="AY193" s="4" t="s">
        <v>175</v>
      </c>
      <c r="AZ193" s="2" t="s">
        <v>543</v>
      </c>
      <c r="BA193" s="39" t="s">
        <v>1350</v>
      </c>
      <c r="BB193" s="2">
        <v>18</v>
      </c>
    </row>
    <row r="194" spans="1:54" ht="21">
      <c r="A194" s="1" t="s">
        <v>544</v>
      </c>
      <c r="B194" s="39" t="s">
        <v>545</v>
      </c>
      <c r="C194" s="8">
        <v>60.623333333333335</v>
      </c>
      <c r="D194" s="8">
        <v>135.05333333333334</v>
      </c>
      <c r="E194" s="1">
        <v>870</v>
      </c>
      <c r="F194" s="2" t="s">
        <v>181</v>
      </c>
      <c r="G194" s="2" t="s">
        <v>1708</v>
      </c>
      <c r="H194" s="49">
        <v>27956</v>
      </c>
      <c r="I194" s="4" t="s">
        <v>175</v>
      </c>
      <c r="J194" s="4" t="s">
        <v>175</v>
      </c>
      <c r="K194" s="1" t="s">
        <v>175</v>
      </c>
      <c r="L194" s="1" t="s">
        <v>175</v>
      </c>
      <c r="M194" s="1" t="s">
        <v>175</v>
      </c>
      <c r="N194" s="1" t="s">
        <v>175</v>
      </c>
      <c r="O194" s="1" t="s">
        <v>175</v>
      </c>
      <c r="P194" s="1" t="s">
        <v>171</v>
      </c>
      <c r="Q194" s="2" t="s">
        <v>171</v>
      </c>
      <c r="R194" s="9">
        <v>0</v>
      </c>
      <c r="S194" s="4" t="s">
        <v>526</v>
      </c>
      <c r="T194" s="26" t="s">
        <v>171</v>
      </c>
      <c r="U194" s="9">
        <v>15.2</v>
      </c>
      <c r="V194" s="9">
        <v>1.19</v>
      </c>
      <c r="W194" s="9">
        <v>30.2</v>
      </c>
      <c r="X194" s="9">
        <v>1.41</v>
      </c>
      <c r="Y194" s="9">
        <v>61.3</v>
      </c>
      <c r="Z194" s="9">
        <v>2.3</v>
      </c>
      <c r="AA194" s="9">
        <v>107.6</v>
      </c>
      <c r="AB194" s="9">
        <v>3.53</v>
      </c>
      <c r="AC194" s="9">
        <v>153.9</v>
      </c>
      <c r="AD194" s="9">
        <v>4.65</v>
      </c>
      <c r="AE194" s="9">
        <v>199.3</v>
      </c>
      <c r="AF194" s="9">
        <v>5.83</v>
      </c>
      <c r="AG194" s="9">
        <v>307.8</v>
      </c>
      <c r="AH194" s="9">
        <v>8.47</v>
      </c>
      <c r="AI194" s="9">
        <v>399.9</v>
      </c>
      <c r="AJ194" s="9">
        <v>10.48</v>
      </c>
      <c r="AK194" s="9">
        <v>476.4</v>
      </c>
      <c r="AL194" s="9">
        <v>12.25</v>
      </c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39" t="s">
        <v>175</v>
      </c>
      <c r="AX194" s="39" t="s">
        <v>175</v>
      </c>
      <c r="AY194" s="4" t="s">
        <v>175</v>
      </c>
      <c r="AZ194" s="2" t="s">
        <v>543</v>
      </c>
      <c r="BA194" s="39" t="s">
        <v>1350</v>
      </c>
      <c r="BB194" s="2">
        <v>18</v>
      </c>
    </row>
    <row r="195" spans="1:54" ht="21">
      <c r="A195" s="1" t="s">
        <v>546</v>
      </c>
      <c r="B195" s="39" t="s">
        <v>545</v>
      </c>
      <c r="C195" s="8">
        <v>60.751666666666665</v>
      </c>
      <c r="D195" s="8">
        <v>135.13166666666666</v>
      </c>
      <c r="E195" s="1">
        <v>825</v>
      </c>
      <c r="F195" s="2" t="s">
        <v>181</v>
      </c>
      <c r="G195" s="2" t="s">
        <v>1708</v>
      </c>
      <c r="H195" s="49">
        <v>27957</v>
      </c>
      <c r="I195" s="4" t="s">
        <v>175</v>
      </c>
      <c r="J195" s="4" t="s">
        <v>175</v>
      </c>
      <c r="K195" s="1" t="s">
        <v>175</v>
      </c>
      <c r="L195" s="1" t="s">
        <v>175</v>
      </c>
      <c r="M195" s="1" t="s">
        <v>175</v>
      </c>
      <c r="N195" s="1" t="s">
        <v>175</v>
      </c>
      <c r="O195" s="1" t="s">
        <v>175</v>
      </c>
      <c r="P195" s="1" t="s">
        <v>171</v>
      </c>
      <c r="Q195" s="2" t="s">
        <v>171</v>
      </c>
      <c r="R195" s="9">
        <v>0</v>
      </c>
      <c r="S195" s="4" t="s">
        <v>547</v>
      </c>
      <c r="T195" s="26" t="s">
        <v>171</v>
      </c>
      <c r="U195" s="9">
        <v>29.4</v>
      </c>
      <c r="V195" s="9">
        <v>2.81</v>
      </c>
      <c r="W195" s="9">
        <v>44.2</v>
      </c>
      <c r="X195" s="9">
        <v>3.05</v>
      </c>
      <c r="Y195" s="9">
        <v>58.6</v>
      </c>
      <c r="Z195" s="9">
        <v>3.28</v>
      </c>
      <c r="AA195" s="9">
        <v>88.3</v>
      </c>
      <c r="AB195" s="9">
        <v>3.83</v>
      </c>
      <c r="AC195" s="9">
        <v>102.7</v>
      </c>
      <c r="AD195" s="9">
        <v>4.11</v>
      </c>
      <c r="AE195" s="9">
        <v>147.2</v>
      </c>
      <c r="AF195" s="9">
        <v>5.09</v>
      </c>
      <c r="AG195" s="9">
        <v>191.4</v>
      </c>
      <c r="AH195" s="9">
        <v>6.13</v>
      </c>
      <c r="AI195" s="9">
        <v>212.9</v>
      </c>
      <c r="AJ195" s="9">
        <v>6.64</v>
      </c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39" t="s">
        <v>175</v>
      </c>
      <c r="AX195" s="39" t="s">
        <v>175</v>
      </c>
      <c r="AY195" s="4" t="s">
        <v>175</v>
      </c>
      <c r="AZ195" s="2" t="s">
        <v>543</v>
      </c>
      <c r="BA195" s="39" t="s">
        <v>1350</v>
      </c>
      <c r="BB195" s="2">
        <v>18</v>
      </c>
    </row>
    <row r="196" spans="1:54" ht="21">
      <c r="A196" s="1" t="s">
        <v>548</v>
      </c>
      <c r="B196" s="39" t="s">
        <v>545</v>
      </c>
      <c r="C196" s="8">
        <v>60.75</v>
      </c>
      <c r="D196" s="8">
        <v>135.18333333333334</v>
      </c>
      <c r="E196" s="1">
        <v>885</v>
      </c>
      <c r="F196" s="2" t="s">
        <v>181</v>
      </c>
      <c r="G196" s="2" t="s">
        <v>1708</v>
      </c>
      <c r="H196" s="49">
        <v>28431</v>
      </c>
      <c r="I196" s="4" t="s">
        <v>175</v>
      </c>
      <c r="J196" s="4" t="s">
        <v>175</v>
      </c>
      <c r="K196" s="1" t="s">
        <v>175</v>
      </c>
      <c r="L196" s="1" t="s">
        <v>175</v>
      </c>
      <c r="M196" s="1" t="s">
        <v>175</v>
      </c>
      <c r="N196" s="1" t="s">
        <v>175</v>
      </c>
      <c r="O196" s="1" t="s">
        <v>175</v>
      </c>
      <c r="P196" s="1" t="s">
        <v>171</v>
      </c>
      <c r="Q196" s="2" t="s">
        <v>171</v>
      </c>
      <c r="R196" s="9">
        <v>0</v>
      </c>
      <c r="S196" s="4" t="s">
        <v>499</v>
      </c>
      <c r="T196" s="26" t="s">
        <v>171</v>
      </c>
      <c r="U196" s="9">
        <v>13.2</v>
      </c>
      <c r="V196" s="9">
        <v>4.51</v>
      </c>
      <c r="W196" s="9">
        <v>26.4</v>
      </c>
      <c r="X196" s="9">
        <v>1.83</v>
      </c>
      <c r="Y196" s="9">
        <v>52.8</v>
      </c>
      <c r="Z196" s="9">
        <v>2.18</v>
      </c>
      <c r="AA196" s="9">
        <v>79.2</v>
      </c>
      <c r="AB196" s="9">
        <v>2.63</v>
      </c>
      <c r="AC196" s="9">
        <v>105.9</v>
      </c>
      <c r="AD196" s="9">
        <v>3.19</v>
      </c>
      <c r="AE196" s="9">
        <v>145.2</v>
      </c>
      <c r="AF196" s="9">
        <v>3.89</v>
      </c>
      <c r="AG196" s="9">
        <v>198</v>
      </c>
      <c r="AH196" s="9">
        <v>4.97</v>
      </c>
      <c r="AI196" s="9">
        <v>303.6</v>
      </c>
      <c r="AJ196" s="9">
        <v>7.24</v>
      </c>
      <c r="AK196" s="9">
        <v>335.8</v>
      </c>
      <c r="AL196" s="9">
        <v>7.89</v>
      </c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39" t="s">
        <v>175</v>
      </c>
      <c r="AX196" s="39" t="s">
        <v>175</v>
      </c>
      <c r="AY196" s="4" t="s">
        <v>175</v>
      </c>
      <c r="AZ196" s="2" t="s">
        <v>543</v>
      </c>
      <c r="BA196" s="39" t="s">
        <v>1350</v>
      </c>
      <c r="BB196" s="2">
        <v>18</v>
      </c>
    </row>
    <row r="197" spans="1:54" ht="15">
      <c r="A197" s="1" t="s">
        <v>549</v>
      </c>
      <c r="B197" s="39" t="s">
        <v>550</v>
      </c>
      <c r="C197" s="8">
        <v>69.25</v>
      </c>
      <c r="D197" s="8">
        <v>138.36166666666668</v>
      </c>
      <c r="E197" s="1">
        <v>60</v>
      </c>
      <c r="F197" s="2" t="s">
        <v>181</v>
      </c>
      <c r="G197" s="2" t="s">
        <v>1708</v>
      </c>
      <c r="H197" s="49">
        <v>27852</v>
      </c>
      <c r="I197" s="4" t="s">
        <v>175</v>
      </c>
      <c r="J197" s="4" t="s">
        <v>175</v>
      </c>
      <c r="K197" s="1" t="s">
        <v>175</v>
      </c>
      <c r="L197" s="1" t="s">
        <v>175</v>
      </c>
      <c r="M197" s="1" t="s">
        <v>175</v>
      </c>
      <c r="N197" s="1" t="s">
        <v>175</v>
      </c>
      <c r="O197" s="1" t="s">
        <v>175</v>
      </c>
      <c r="P197" s="1" t="s">
        <v>171</v>
      </c>
      <c r="Q197" s="2" t="s">
        <v>171</v>
      </c>
      <c r="R197" s="9">
        <v>0</v>
      </c>
      <c r="S197" s="4" t="s">
        <v>551</v>
      </c>
      <c r="T197" s="26" t="s">
        <v>171</v>
      </c>
      <c r="U197" s="9">
        <v>0.5</v>
      </c>
      <c r="V197" s="9">
        <v>-16.61</v>
      </c>
      <c r="W197" s="9">
        <v>1.5</v>
      </c>
      <c r="X197" s="9">
        <v>-14.55</v>
      </c>
      <c r="Y197" s="9">
        <v>3</v>
      </c>
      <c r="Z197" s="9">
        <v>-13.08</v>
      </c>
      <c r="AA197" s="9">
        <v>6</v>
      </c>
      <c r="AB197" s="9">
        <v>-9.06</v>
      </c>
      <c r="AC197" s="9">
        <v>9</v>
      </c>
      <c r="AD197" s="9">
        <v>-8.75</v>
      </c>
      <c r="AE197" s="9">
        <v>12</v>
      </c>
      <c r="AF197" s="9">
        <v>-8.65</v>
      </c>
      <c r="AG197" s="9">
        <v>15</v>
      </c>
      <c r="AH197" s="9">
        <v>-8.67</v>
      </c>
      <c r="AI197" s="9">
        <v>24</v>
      </c>
      <c r="AJ197" s="9">
        <v>-8.56</v>
      </c>
      <c r="AK197" s="9">
        <v>51</v>
      </c>
      <c r="AL197" s="9">
        <v>-8.68</v>
      </c>
      <c r="AM197" s="9">
        <v>60</v>
      </c>
      <c r="AN197" s="9">
        <v>-8.67</v>
      </c>
      <c r="AO197" s="9"/>
      <c r="AP197" s="9"/>
      <c r="AQ197" s="9"/>
      <c r="AR197" s="9"/>
      <c r="AS197" s="9"/>
      <c r="AT197" s="9"/>
      <c r="AU197" s="9"/>
      <c r="AV197" s="9"/>
      <c r="AW197" s="39" t="s">
        <v>175</v>
      </c>
      <c r="AX197" s="39" t="s">
        <v>175</v>
      </c>
      <c r="AY197" s="4" t="s">
        <v>175</v>
      </c>
      <c r="AZ197" s="2" t="s">
        <v>178</v>
      </c>
      <c r="BA197" s="39" t="s">
        <v>1358</v>
      </c>
      <c r="BB197" s="2">
        <v>18</v>
      </c>
    </row>
    <row r="198" spans="1:54" ht="15">
      <c r="A198" s="1" t="s">
        <v>552</v>
      </c>
      <c r="B198" s="39" t="s">
        <v>550</v>
      </c>
      <c r="C198" s="8">
        <v>69.25166666666667</v>
      </c>
      <c r="D198" s="8">
        <v>138.33166666666668</v>
      </c>
      <c r="E198" s="1">
        <v>60</v>
      </c>
      <c r="F198" s="2" t="s">
        <v>181</v>
      </c>
      <c r="G198" s="2" t="s">
        <v>1708</v>
      </c>
      <c r="H198" s="49" t="s">
        <v>1359</v>
      </c>
      <c r="I198" s="4" t="s">
        <v>175</v>
      </c>
      <c r="J198" s="4" t="s">
        <v>175</v>
      </c>
      <c r="K198" s="1" t="s">
        <v>175</v>
      </c>
      <c r="L198" s="1" t="s">
        <v>175</v>
      </c>
      <c r="M198" s="1" t="s">
        <v>175</v>
      </c>
      <c r="N198" s="1" t="s">
        <v>175</v>
      </c>
      <c r="O198" s="1" t="s">
        <v>175</v>
      </c>
      <c r="P198" s="1" t="s">
        <v>171</v>
      </c>
      <c r="Q198" s="2" t="s">
        <v>171</v>
      </c>
      <c r="R198" s="9">
        <v>0</v>
      </c>
      <c r="S198" s="4" t="s">
        <v>553</v>
      </c>
      <c r="T198" s="26" t="s">
        <v>171</v>
      </c>
      <c r="U198" s="9">
        <v>0.5</v>
      </c>
      <c r="V198" s="9">
        <v>-6.41</v>
      </c>
      <c r="W198" s="9">
        <v>1.5</v>
      </c>
      <c r="X198" s="9">
        <v>-8.65</v>
      </c>
      <c r="Y198" s="9">
        <v>3</v>
      </c>
      <c r="Z198" s="9">
        <v>-10.72</v>
      </c>
      <c r="AA198" s="9">
        <v>6</v>
      </c>
      <c r="AB198" s="9">
        <v>-11.25</v>
      </c>
      <c r="AC198" s="9">
        <v>9</v>
      </c>
      <c r="AD198" s="9">
        <v>-10.13</v>
      </c>
      <c r="AE198" s="9">
        <v>12</v>
      </c>
      <c r="AF198" s="9">
        <v>-9.37</v>
      </c>
      <c r="AG198" s="9">
        <v>15</v>
      </c>
      <c r="AH198" s="9">
        <v>-9.21</v>
      </c>
      <c r="AI198" s="9">
        <v>24</v>
      </c>
      <c r="AJ198" s="9">
        <v>-8.85</v>
      </c>
      <c r="AK198" s="9">
        <v>51</v>
      </c>
      <c r="AL198" s="9">
        <v>-8.73</v>
      </c>
      <c r="AM198" s="9">
        <v>60</v>
      </c>
      <c r="AN198" s="9">
        <v>-8.65</v>
      </c>
      <c r="AO198" s="9"/>
      <c r="AP198" s="9"/>
      <c r="AQ198" s="9"/>
      <c r="AR198" s="9"/>
      <c r="AS198" s="9"/>
      <c r="AT198" s="9"/>
      <c r="AU198" s="9"/>
      <c r="AV198" s="9"/>
      <c r="AW198" s="39" t="s">
        <v>175</v>
      </c>
      <c r="AX198" s="39" t="s">
        <v>175</v>
      </c>
      <c r="AY198" s="4" t="s">
        <v>175</v>
      </c>
      <c r="AZ198" s="2" t="s">
        <v>178</v>
      </c>
      <c r="BA198" s="39" t="s">
        <v>1358</v>
      </c>
      <c r="BB198" s="2">
        <v>18</v>
      </c>
    </row>
    <row r="199" spans="1:54" ht="15">
      <c r="A199" s="1" t="s">
        <v>1220</v>
      </c>
      <c r="B199" s="39" t="s">
        <v>550</v>
      </c>
      <c r="C199" s="6">
        <v>69.29166666666667</v>
      </c>
      <c r="D199" s="6">
        <v>138.38666666666666</v>
      </c>
      <c r="E199" s="4">
        <v>10</v>
      </c>
      <c r="F199" s="2" t="s">
        <v>181</v>
      </c>
      <c r="G199" s="2" t="s">
        <v>1708</v>
      </c>
      <c r="H199" s="49">
        <v>27882</v>
      </c>
      <c r="I199" s="4" t="s">
        <v>175</v>
      </c>
      <c r="J199" s="4" t="s">
        <v>175</v>
      </c>
      <c r="K199" s="1" t="s">
        <v>175</v>
      </c>
      <c r="L199" s="1" t="s">
        <v>175</v>
      </c>
      <c r="M199" s="1" t="s">
        <v>175</v>
      </c>
      <c r="N199" s="1" t="s">
        <v>175</v>
      </c>
      <c r="O199" s="1" t="s">
        <v>175</v>
      </c>
      <c r="P199" s="1" t="s">
        <v>171</v>
      </c>
      <c r="Q199" s="2" t="s">
        <v>171</v>
      </c>
      <c r="R199" s="9">
        <v>0</v>
      </c>
      <c r="S199" s="4" t="s">
        <v>1749</v>
      </c>
      <c r="T199" s="26"/>
      <c r="U199" s="9">
        <v>4.6</v>
      </c>
      <c r="V199" s="9">
        <v>-12.4</v>
      </c>
      <c r="W199" s="9">
        <v>6.1</v>
      </c>
      <c r="X199" s="9">
        <v>-12.36</v>
      </c>
      <c r="Y199" s="9">
        <v>9.1</v>
      </c>
      <c r="Z199" s="9">
        <v>-11.02</v>
      </c>
      <c r="AA199" s="9">
        <v>12.2</v>
      </c>
      <c r="AB199" s="9">
        <v>-9.92</v>
      </c>
      <c r="AC199" s="9">
        <v>15.2</v>
      </c>
      <c r="AD199" s="9">
        <v>-9.48</v>
      </c>
      <c r="AE199" s="9">
        <v>16.3</v>
      </c>
      <c r="AF199" s="9">
        <v>-9.12</v>
      </c>
      <c r="AG199" s="9">
        <v>21.3</v>
      </c>
      <c r="AH199" s="9">
        <v>-8.94</v>
      </c>
      <c r="AI199" s="9">
        <v>24.4</v>
      </c>
      <c r="AJ199" s="9">
        <v>-8.84</v>
      </c>
      <c r="AK199" s="9">
        <v>27.4</v>
      </c>
      <c r="AL199" s="9">
        <v>-8.72</v>
      </c>
      <c r="AM199" s="9">
        <v>30.2</v>
      </c>
      <c r="AN199" s="9">
        <v>-8.66</v>
      </c>
      <c r="AO199" s="9"/>
      <c r="AP199" s="9"/>
      <c r="AQ199" s="9"/>
      <c r="AR199" s="9"/>
      <c r="AS199" s="9"/>
      <c r="AT199" s="9"/>
      <c r="AU199" s="9"/>
      <c r="AV199" s="9"/>
      <c r="AW199" s="39" t="s">
        <v>175</v>
      </c>
      <c r="AX199" s="39" t="s">
        <v>1221</v>
      </c>
      <c r="AY199" s="4" t="s">
        <v>175</v>
      </c>
      <c r="AZ199" s="2" t="s">
        <v>178</v>
      </c>
      <c r="BA199" s="39" t="s">
        <v>1748</v>
      </c>
      <c r="BB199" s="2">
        <v>18</v>
      </c>
    </row>
    <row r="200" spans="1:54" ht="15">
      <c r="A200" s="1" t="s">
        <v>554</v>
      </c>
      <c r="B200" s="39" t="s">
        <v>550</v>
      </c>
      <c r="C200" s="8">
        <v>69.27333333333333</v>
      </c>
      <c r="D200" s="8">
        <v>138.35333333333332</v>
      </c>
      <c r="E200" s="1">
        <v>30</v>
      </c>
      <c r="F200" s="2" t="s">
        <v>181</v>
      </c>
      <c r="G200" s="2" t="s">
        <v>1708</v>
      </c>
      <c r="H200" s="49">
        <v>27882</v>
      </c>
      <c r="I200" s="4" t="s">
        <v>175</v>
      </c>
      <c r="J200" s="4" t="s">
        <v>175</v>
      </c>
      <c r="K200" s="1" t="s">
        <v>175</v>
      </c>
      <c r="L200" s="1" t="s">
        <v>175</v>
      </c>
      <c r="M200" s="1" t="s">
        <v>175</v>
      </c>
      <c r="N200" s="1" t="s">
        <v>175</v>
      </c>
      <c r="O200" s="1" t="s">
        <v>175</v>
      </c>
      <c r="P200" s="1" t="s">
        <v>171</v>
      </c>
      <c r="Q200" s="2" t="s">
        <v>171</v>
      </c>
      <c r="R200" s="9">
        <v>0</v>
      </c>
      <c r="S200" s="4" t="s">
        <v>555</v>
      </c>
      <c r="T200" s="26" t="s">
        <v>171</v>
      </c>
      <c r="U200" s="9">
        <v>6.1</v>
      </c>
      <c r="V200" s="9">
        <v>-10.36</v>
      </c>
      <c r="W200" s="9">
        <v>8.8</v>
      </c>
      <c r="X200" s="9">
        <v>-9.82</v>
      </c>
      <c r="Y200" s="9">
        <v>12.2</v>
      </c>
      <c r="Z200" s="9">
        <v>-9.1</v>
      </c>
      <c r="AA200" s="9">
        <v>15.2</v>
      </c>
      <c r="AB200" s="9">
        <v>-8.82</v>
      </c>
      <c r="AC200" s="9">
        <v>18.3</v>
      </c>
      <c r="AD200" s="9">
        <v>-8.64</v>
      </c>
      <c r="AE200" s="9">
        <v>21</v>
      </c>
      <c r="AF200" s="9">
        <v>-8.54</v>
      </c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39" t="s">
        <v>175</v>
      </c>
      <c r="AX200" s="39" t="s">
        <v>556</v>
      </c>
      <c r="AY200" s="4" t="s">
        <v>175</v>
      </c>
      <c r="AZ200" s="2" t="s">
        <v>178</v>
      </c>
      <c r="BA200" s="39" t="s">
        <v>1360</v>
      </c>
      <c r="BB200" s="2">
        <v>18</v>
      </c>
    </row>
    <row r="201" spans="1:54" ht="15">
      <c r="A201" s="1" t="s">
        <v>557</v>
      </c>
      <c r="B201" s="39" t="s">
        <v>550</v>
      </c>
      <c r="C201" s="8">
        <v>69.26833333333333</v>
      </c>
      <c r="D201" s="8">
        <v>138.40666666666667</v>
      </c>
      <c r="E201" s="1">
        <v>5</v>
      </c>
      <c r="F201" s="2" t="s">
        <v>181</v>
      </c>
      <c r="G201" s="2" t="s">
        <v>1708</v>
      </c>
      <c r="H201" s="49">
        <v>27953</v>
      </c>
      <c r="I201" s="4" t="s">
        <v>175</v>
      </c>
      <c r="J201" s="4" t="s">
        <v>175</v>
      </c>
      <c r="K201" s="1" t="s">
        <v>175</v>
      </c>
      <c r="L201" s="1" t="s">
        <v>175</v>
      </c>
      <c r="M201" s="1" t="s">
        <v>175</v>
      </c>
      <c r="N201" s="1" t="s">
        <v>175</v>
      </c>
      <c r="O201" s="1" t="s">
        <v>175</v>
      </c>
      <c r="P201" s="1" t="s">
        <v>171</v>
      </c>
      <c r="Q201" s="2" t="s">
        <v>171</v>
      </c>
      <c r="R201" s="9">
        <v>0</v>
      </c>
      <c r="S201" s="4" t="s">
        <v>558</v>
      </c>
      <c r="T201" s="26" t="s">
        <v>171</v>
      </c>
      <c r="U201" s="9">
        <v>6.1</v>
      </c>
      <c r="V201" s="9">
        <v>-9.94</v>
      </c>
      <c r="W201" s="9">
        <v>7.6</v>
      </c>
      <c r="X201" s="9">
        <v>-10.05</v>
      </c>
      <c r="Y201" s="9">
        <v>9.1</v>
      </c>
      <c r="Z201" s="9">
        <v>-9.84</v>
      </c>
      <c r="AA201" s="9">
        <v>10.7</v>
      </c>
      <c r="AB201" s="9">
        <v>-9.52</v>
      </c>
      <c r="AC201" s="9">
        <v>12.2</v>
      </c>
      <c r="AD201" s="9">
        <v>-9.18</v>
      </c>
      <c r="AE201" s="9">
        <v>13.7</v>
      </c>
      <c r="AF201" s="9">
        <v>-8.98</v>
      </c>
      <c r="AG201" s="9">
        <v>14.9</v>
      </c>
      <c r="AH201" s="9">
        <v>-8.71</v>
      </c>
      <c r="AI201" s="9">
        <v>18.3</v>
      </c>
      <c r="AJ201" s="9">
        <v>-8.39</v>
      </c>
      <c r="AK201" s="9">
        <v>21.3</v>
      </c>
      <c r="AL201" s="9">
        <v>-8.22</v>
      </c>
      <c r="AM201" s="9">
        <v>24.7</v>
      </c>
      <c r="AN201" s="9">
        <v>-8.11</v>
      </c>
      <c r="AO201" s="9">
        <v>27.7</v>
      </c>
      <c r="AP201" s="9">
        <v>-7.98</v>
      </c>
      <c r="AQ201" s="9">
        <v>29.9</v>
      </c>
      <c r="AR201" s="9">
        <v>-7.93</v>
      </c>
      <c r="AS201" s="9"/>
      <c r="AT201" s="9"/>
      <c r="AU201" s="9"/>
      <c r="AV201" s="9"/>
      <c r="AW201" s="39" t="s">
        <v>175</v>
      </c>
      <c r="AX201" s="39" t="s">
        <v>559</v>
      </c>
      <c r="AY201" s="4" t="s">
        <v>175</v>
      </c>
      <c r="AZ201" s="2" t="s">
        <v>178</v>
      </c>
      <c r="BA201" s="39" t="s">
        <v>1360</v>
      </c>
      <c r="BB201" s="2">
        <v>18</v>
      </c>
    </row>
    <row r="202" spans="1:54" ht="15">
      <c r="A202" s="1" t="s">
        <v>560</v>
      </c>
      <c r="B202" s="39" t="s">
        <v>550</v>
      </c>
      <c r="C202" s="8">
        <v>69.22666666666667</v>
      </c>
      <c r="D202" s="8">
        <v>138.42666666666668</v>
      </c>
      <c r="E202" s="1">
        <v>5</v>
      </c>
      <c r="F202" s="2" t="s">
        <v>181</v>
      </c>
      <c r="G202" s="2" t="s">
        <v>1708</v>
      </c>
      <c r="H202" s="49">
        <v>27882</v>
      </c>
      <c r="I202" s="4" t="s">
        <v>175</v>
      </c>
      <c r="J202" s="4" t="s">
        <v>175</v>
      </c>
      <c r="K202" s="1" t="s">
        <v>175</v>
      </c>
      <c r="L202" s="1" t="s">
        <v>175</v>
      </c>
      <c r="M202" s="1" t="s">
        <v>175</v>
      </c>
      <c r="N202" s="1" t="s">
        <v>175</v>
      </c>
      <c r="O202" s="1" t="s">
        <v>175</v>
      </c>
      <c r="P202" s="1" t="s">
        <v>171</v>
      </c>
      <c r="Q202" s="2" t="s">
        <v>171</v>
      </c>
      <c r="R202" s="9">
        <v>0</v>
      </c>
      <c r="S202" s="4" t="s">
        <v>561</v>
      </c>
      <c r="T202" s="4" t="s">
        <v>171</v>
      </c>
      <c r="U202" s="1">
        <v>6.4</v>
      </c>
      <c r="V202" s="1">
        <v>-8.65</v>
      </c>
      <c r="W202" s="1">
        <v>9.4</v>
      </c>
      <c r="X202" s="1">
        <v>-7.9</v>
      </c>
      <c r="Y202" s="1">
        <v>12.5</v>
      </c>
      <c r="Z202" s="1">
        <v>-7.67</v>
      </c>
      <c r="AA202" s="1">
        <v>14.9</v>
      </c>
      <c r="AB202" s="1">
        <v>-7.49</v>
      </c>
      <c r="AC202" s="1">
        <v>18</v>
      </c>
      <c r="AD202" s="1">
        <v>-7.43</v>
      </c>
      <c r="AE202" s="1">
        <v>21</v>
      </c>
      <c r="AF202" s="1">
        <v>-7.35</v>
      </c>
      <c r="AG202" s="1">
        <v>24.1</v>
      </c>
      <c r="AH202" s="1">
        <v>-7.26</v>
      </c>
      <c r="AI202" s="1">
        <v>27.7</v>
      </c>
      <c r="AJ202" s="1">
        <v>-7.23</v>
      </c>
      <c r="AK202" s="1">
        <v>30.8</v>
      </c>
      <c r="AL202" s="1">
        <v>-7.21</v>
      </c>
      <c r="AW202" s="39" t="s">
        <v>175</v>
      </c>
      <c r="AX202" s="39" t="s">
        <v>562</v>
      </c>
      <c r="AY202" s="4" t="s">
        <v>175</v>
      </c>
      <c r="AZ202" s="2" t="s">
        <v>178</v>
      </c>
      <c r="BA202" s="39" t="s">
        <v>1361</v>
      </c>
      <c r="BB202" s="2">
        <v>18</v>
      </c>
    </row>
    <row r="203" spans="1:54" ht="15">
      <c r="A203" s="1" t="s">
        <v>563</v>
      </c>
      <c r="B203" s="39" t="s">
        <v>550</v>
      </c>
      <c r="C203" s="8">
        <v>69.19666666666667</v>
      </c>
      <c r="D203" s="8">
        <v>138.33666666666667</v>
      </c>
      <c r="E203" s="1">
        <v>5</v>
      </c>
      <c r="F203" s="2" t="s">
        <v>181</v>
      </c>
      <c r="G203" s="2" t="s">
        <v>1708</v>
      </c>
      <c r="H203" s="49">
        <v>27953</v>
      </c>
      <c r="I203" s="4" t="s">
        <v>175</v>
      </c>
      <c r="J203" s="4" t="s">
        <v>175</v>
      </c>
      <c r="K203" s="1" t="s">
        <v>175</v>
      </c>
      <c r="L203" s="1" t="s">
        <v>175</v>
      </c>
      <c r="M203" s="1" t="s">
        <v>175</v>
      </c>
      <c r="N203" s="1" t="s">
        <v>175</v>
      </c>
      <c r="O203" s="1" t="s">
        <v>175</v>
      </c>
      <c r="P203" s="1" t="s">
        <v>171</v>
      </c>
      <c r="Q203" s="2" t="s">
        <v>171</v>
      </c>
      <c r="R203" s="9">
        <v>0</v>
      </c>
      <c r="S203" s="4" t="s">
        <v>452</v>
      </c>
      <c r="T203" s="4" t="s">
        <v>171</v>
      </c>
      <c r="U203" s="1">
        <v>9.1</v>
      </c>
      <c r="V203" s="1">
        <v>-6.01</v>
      </c>
      <c r="W203" s="1">
        <v>10.7</v>
      </c>
      <c r="X203" s="1">
        <v>-5.99</v>
      </c>
      <c r="Y203" s="1">
        <v>12.2</v>
      </c>
      <c r="Z203" s="1">
        <v>-5.6</v>
      </c>
      <c r="AA203" s="1">
        <v>13.7</v>
      </c>
      <c r="AB203" s="1">
        <v>-5.68</v>
      </c>
      <c r="AC203" s="1">
        <v>15.2</v>
      </c>
      <c r="AD203" s="1">
        <v>-5.56</v>
      </c>
      <c r="AE203" s="1">
        <v>16.5</v>
      </c>
      <c r="AF203" s="1">
        <v>-5.49</v>
      </c>
      <c r="AG203" s="1">
        <v>17.4</v>
      </c>
      <c r="AH203" s="1">
        <v>-5.31</v>
      </c>
      <c r="AW203" s="39" t="s">
        <v>175</v>
      </c>
      <c r="AX203" s="39" t="s">
        <v>564</v>
      </c>
      <c r="AY203" s="4" t="s">
        <v>175</v>
      </c>
      <c r="AZ203" s="2" t="s">
        <v>178</v>
      </c>
      <c r="BA203" s="39" t="s">
        <v>1361</v>
      </c>
      <c r="BB203" s="2">
        <v>18</v>
      </c>
    </row>
    <row r="204" spans="1:54" ht="15">
      <c r="A204" s="1" t="s">
        <v>565</v>
      </c>
      <c r="B204" s="39" t="s">
        <v>550</v>
      </c>
      <c r="C204" s="8">
        <v>69.23333333333333</v>
      </c>
      <c r="D204" s="8">
        <v>138.40833333333333</v>
      </c>
      <c r="E204" s="1">
        <v>5</v>
      </c>
      <c r="F204" s="2" t="s">
        <v>181</v>
      </c>
      <c r="G204" s="2" t="s">
        <v>1708</v>
      </c>
      <c r="H204" s="49">
        <v>27953</v>
      </c>
      <c r="I204" s="4" t="s">
        <v>175</v>
      </c>
      <c r="J204" s="4" t="s">
        <v>175</v>
      </c>
      <c r="K204" s="1" t="s">
        <v>175</v>
      </c>
      <c r="L204" s="1" t="s">
        <v>175</v>
      </c>
      <c r="M204" s="1" t="s">
        <v>175</v>
      </c>
      <c r="N204" s="1" t="s">
        <v>175</v>
      </c>
      <c r="O204" s="1" t="s">
        <v>175</v>
      </c>
      <c r="P204" s="1" t="s">
        <v>171</v>
      </c>
      <c r="Q204" s="2" t="s">
        <v>171</v>
      </c>
      <c r="R204" s="9">
        <v>0</v>
      </c>
      <c r="S204" s="4" t="s">
        <v>551</v>
      </c>
      <c r="T204" s="4" t="s">
        <v>171</v>
      </c>
      <c r="U204" s="1">
        <v>9.1</v>
      </c>
      <c r="V204" s="1">
        <v>-4.76</v>
      </c>
      <c r="W204" s="1">
        <v>10.7</v>
      </c>
      <c r="X204" s="1">
        <v>-4.82</v>
      </c>
      <c r="Y204" s="1">
        <v>12.2</v>
      </c>
      <c r="Z204" s="1">
        <v>-4.99</v>
      </c>
      <c r="AA204" s="1">
        <v>13.7</v>
      </c>
      <c r="AB204" s="1">
        <v>-5.09</v>
      </c>
      <c r="AC204" s="1">
        <v>15.2</v>
      </c>
      <c r="AD204" s="1">
        <v>-7.95</v>
      </c>
      <c r="AE204" s="1">
        <v>16.8</v>
      </c>
      <c r="AF204" s="1">
        <v>-8.33</v>
      </c>
      <c r="AG204" s="1">
        <v>18.3</v>
      </c>
      <c r="AH204" s="1">
        <v>-8.34</v>
      </c>
      <c r="AI204" s="1">
        <v>21.3</v>
      </c>
      <c r="AJ204" s="1">
        <v>-8.27</v>
      </c>
      <c r="AK204" s="1">
        <v>24.4</v>
      </c>
      <c r="AL204" s="1">
        <v>-8.2</v>
      </c>
      <c r="AM204" s="1">
        <v>27.4</v>
      </c>
      <c r="AN204" s="1">
        <v>-8.13</v>
      </c>
      <c r="AO204" s="1">
        <v>29.9</v>
      </c>
      <c r="AP204" s="1">
        <v>-8.09</v>
      </c>
      <c r="AW204" s="39" t="s">
        <v>175</v>
      </c>
      <c r="AX204" s="39" t="s">
        <v>566</v>
      </c>
      <c r="AY204" s="4" t="s">
        <v>175</v>
      </c>
      <c r="AZ204" s="2" t="s">
        <v>440</v>
      </c>
      <c r="BA204" s="39" t="s">
        <v>1361</v>
      </c>
      <c r="BB204" s="2">
        <v>18</v>
      </c>
    </row>
    <row r="205" spans="1:54" ht="15">
      <c r="A205" s="1" t="s">
        <v>567</v>
      </c>
      <c r="B205" s="39" t="s">
        <v>550</v>
      </c>
      <c r="C205" s="8">
        <v>69.25333333333333</v>
      </c>
      <c r="D205" s="8">
        <v>138.50333333333333</v>
      </c>
      <c r="E205" s="1">
        <v>0</v>
      </c>
      <c r="F205" s="2" t="s">
        <v>181</v>
      </c>
      <c r="G205" s="2" t="s">
        <v>1708</v>
      </c>
      <c r="H205" s="49">
        <v>27882</v>
      </c>
      <c r="I205" s="4" t="s">
        <v>175</v>
      </c>
      <c r="J205" s="4" t="s">
        <v>175</v>
      </c>
      <c r="K205" s="1" t="s">
        <v>175</v>
      </c>
      <c r="L205" s="1" t="s">
        <v>175</v>
      </c>
      <c r="M205" s="1" t="s">
        <v>175</v>
      </c>
      <c r="N205" s="1" t="s">
        <v>175</v>
      </c>
      <c r="O205" s="1" t="s">
        <v>175</v>
      </c>
      <c r="P205" s="1" t="s">
        <v>171</v>
      </c>
      <c r="Q205" s="2" t="s">
        <v>171</v>
      </c>
      <c r="R205" s="9">
        <v>0</v>
      </c>
      <c r="S205" s="4" t="s">
        <v>492</v>
      </c>
      <c r="T205" s="4" t="s">
        <v>171</v>
      </c>
      <c r="U205" s="1">
        <v>3</v>
      </c>
      <c r="V205" s="1">
        <v>-4.33</v>
      </c>
      <c r="W205" s="1">
        <v>6.1</v>
      </c>
      <c r="X205" s="1">
        <v>-6.89</v>
      </c>
      <c r="Y205" s="1">
        <v>9.1</v>
      </c>
      <c r="Z205" s="1">
        <v>-4.43</v>
      </c>
      <c r="AA205" s="1">
        <v>12.2</v>
      </c>
      <c r="AB205" s="1">
        <v>-4.64</v>
      </c>
      <c r="AC205" s="1">
        <v>15.2</v>
      </c>
      <c r="AD205" s="1">
        <v>-7.79</v>
      </c>
      <c r="AE205" s="1">
        <v>18.3</v>
      </c>
      <c r="AF205" s="1">
        <v>-4.9</v>
      </c>
      <c r="AG205" s="1">
        <v>21.3</v>
      </c>
      <c r="AH205" s="1">
        <v>-4.9</v>
      </c>
      <c r="AI205" s="1">
        <v>24.4</v>
      </c>
      <c r="AJ205" s="1">
        <v>-5.03</v>
      </c>
      <c r="AK205" s="1">
        <v>27.4</v>
      </c>
      <c r="AL205" s="1">
        <v>-4.99</v>
      </c>
      <c r="AM205" s="1">
        <v>30.5</v>
      </c>
      <c r="AN205" s="1">
        <v>-5.01</v>
      </c>
      <c r="AW205" s="39" t="s">
        <v>175</v>
      </c>
      <c r="AX205" s="39" t="s">
        <v>568</v>
      </c>
      <c r="AY205" s="4" t="s">
        <v>175</v>
      </c>
      <c r="AZ205" s="2" t="s">
        <v>440</v>
      </c>
      <c r="BA205" s="39" t="s">
        <v>1361</v>
      </c>
      <c r="BB205" s="2">
        <v>18</v>
      </c>
    </row>
    <row r="206" spans="1:54" ht="15">
      <c r="A206" s="1" t="s">
        <v>569</v>
      </c>
      <c r="B206" s="39" t="s">
        <v>570</v>
      </c>
      <c r="C206" s="8">
        <v>60.81333333333333</v>
      </c>
      <c r="D206" s="8">
        <v>137.42833333333334</v>
      </c>
      <c r="E206" s="1">
        <v>671</v>
      </c>
      <c r="F206" s="2" t="s">
        <v>181</v>
      </c>
      <c r="G206" s="2" t="s">
        <v>1708</v>
      </c>
      <c r="H206" s="4" t="s">
        <v>171</v>
      </c>
      <c r="I206" s="4" t="s">
        <v>175</v>
      </c>
      <c r="J206" s="4" t="s">
        <v>175</v>
      </c>
      <c r="K206" s="1" t="s">
        <v>175</v>
      </c>
      <c r="L206" s="1" t="s">
        <v>175</v>
      </c>
      <c r="M206" s="1" t="s">
        <v>175</v>
      </c>
      <c r="N206" s="1" t="s">
        <v>175</v>
      </c>
      <c r="O206" s="1" t="s">
        <v>175</v>
      </c>
      <c r="P206" s="1" t="s">
        <v>171</v>
      </c>
      <c r="Q206" s="2" t="s">
        <v>171</v>
      </c>
      <c r="R206" s="9">
        <v>0</v>
      </c>
      <c r="S206" s="4" t="s">
        <v>454</v>
      </c>
      <c r="T206" s="4" t="s">
        <v>171</v>
      </c>
      <c r="AW206" s="39" t="s">
        <v>175</v>
      </c>
      <c r="AX206" s="39" t="s">
        <v>571</v>
      </c>
      <c r="AY206" s="4" t="s">
        <v>175</v>
      </c>
      <c r="AZ206" s="2" t="s">
        <v>440</v>
      </c>
      <c r="BA206" s="39"/>
      <c r="BB206" s="2">
        <v>18</v>
      </c>
    </row>
    <row r="207" spans="1:54" ht="15">
      <c r="A207" s="1" t="s">
        <v>572</v>
      </c>
      <c r="B207" s="39" t="s">
        <v>570</v>
      </c>
      <c r="C207" s="8">
        <v>60.79666666666667</v>
      </c>
      <c r="D207" s="8">
        <v>135.945</v>
      </c>
      <c r="E207" s="1">
        <v>686</v>
      </c>
      <c r="F207" s="2" t="s">
        <v>181</v>
      </c>
      <c r="G207" s="2" t="s">
        <v>1708</v>
      </c>
      <c r="H207" s="4" t="s">
        <v>171</v>
      </c>
      <c r="I207" s="4" t="s">
        <v>175</v>
      </c>
      <c r="J207" s="4" t="s">
        <v>175</v>
      </c>
      <c r="K207" s="1" t="s">
        <v>175</v>
      </c>
      <c r="L207" s="1" t="s">
        <v>175</v>
      </c>
      <c r="M207" s="1" t="s">
        <v>175</v>
      </c>
      <c r="N207" s="1" t="s">
        <v>175</v>
      </c>
      <c r="O207" s="1" t="s">
        <v>175</v>
      </c>
      <c r="P207" s="1" t="s">
        <v>171</v>
      </c>
      <c r="Q207" s="2" t="s">
        <v>171</v>
      </c>
      <c r="R207" s="9">
        <v>0</v>
      </c>
      <c r="S207" s="4" t="s">
        <v>573</v>
      </c>
      <c r="T207" s="4" t="s">
        <v>171</v>
      </c>
      <c r="AW207" s="39" t="s">
        <v>175</v>
      </c>
      <c r="AX207" s="39" t="s">
        <v>574</v>
      </c>
      <c r="AY207" s="4" t="s">
        <v>175</v>
      </c>
      <c r="AZ207" s="2" t="s">
        <v>440</v>
      </c>
      <c r="BA207" s="39"/>
      <c r="BB207" s="2">
        <v>18</v>
      </c>
    </row>
    <row r="208" spans="1:54" ht="15">
      <c r="A208" s="1" t="s">
        <v>575</v>
      </c>
      <c r="B208" s="39" t="s">
        <v>570</v>
      </c>
      <c r="C208" s="8">
        <v>61.583333333333336</v>
      </c>
      <c r="D208" s="8">
        <v>134.625</v>
      </c>
      <c r="E208" s="1">
        <v>686</v>
      </c>
      <c r="F208" s="2" t="s">
        <v>181</v>
      </c>
      <c r="G208" s="2" t="s">
        <v>1708</v>
      </c>
      <c r="H208" s="4" t="s">
        <v>171</v>
      </c>
      <c r="I208" s="4" t="s">
        <v>175</v>
      </c>
      <c r="J208" s="4" t="s">
        <v>175</v>
      </c>
      <c r="K208" s="1" t="s">
        <v>175</v>
      </c>
      <c r="L208" s="1" t="s">
        <v>175</v>
      </c>
      <c r="M208" s="1" t="s">
        <v>175</v>
      </c>
      <c r="N208" s="1" t="s">
        <v>175</v>
      </c>
      <c r="O208" s="1" t="s">
        <v>175</v>
      </c>
      <c r="P208" s="1" t="s">
        <v>171</v>
      </c>
      <c r="Q208" s="2" t="s">
        <v>171</v>
      </c>
      <c r="R208" s="9">
        <v>0</v>
      </c>
      <c r="S208" s="4" t="s">
        <v>539</v>
      </c>
      <c r="T208" s="4" t="s">
        <v>171</v>
      </c>
      <c r="AW208" s="39" t="s">
        <v>175</v>
      </c>
      <c r="AX208" s="39" t="s">
        <v>576</v>
      </c>
      <c r="AY208" s="4" t="s">
        <v>175</v>
      </c>
      <c r="AZ208" s="2" t="s">
        <v>440</v>
      </c>
      <c r="BA208" s="39"/>
      <c r="BB208" s="2">
        <v>18</v>
      </c>
    </row>
    <row r="209" spans="1:54" ht="15">
      <c r="A209" s="1" t="s">
        <v>577</v>
      </c>
      <c r="B209" s="39" t="s">
        <v>578</v>
      </c>
      <c r="C209" s="8">
        <v>62.015</v>
      </c>
      <c r="D209" s="8">
        <v>136.81666666666666</v>
      </c>
      <c r="E209" s="1">
        <v>576</v>
      </c>
      <c r="F209" s="2" t="s">
        <v>181</v>
      </c>
      <c r="G209" s="2" t="s">
        <v>1708</v>
      </c>
      <c r="H209" s="4" t="s">
        <v>171</v>
      </c>
      <c r="I209" s="4" t="s">
        <v>175</v>
      </c>
      <c r="J209" s="4" t="s">
        <v>175</v>
      </c>
      <c r="K209" s="1" t="s">
        <v>175</v>
      </c>
      <c r="L209" s="1" t="s">
        <v>175</v>
      </c>
      <c r="M209" s="1" t="s">
        <v>175</v>
      </c>
      <c r="N209" s="1" t="s">
        <v>175</v>
      </c>
      <c r="O209" s="1" t="s">
        <v>175</v>
      </c>
      <c r="P209" s="1" t="s">
        <v>171</v>
      </c>
      <c r="Q209" s="2" t="s">
        <v>171</v>
      </c>
      <c r="R209" s="9">
        <v>0</v>
      </c>
      <c r="S209" s="4" t="s">
        <v>523</v>
      </c>
      <c r="T209" s="4" t="s">
        <v>171</v>
      </c>
      <c r="AW209" s="39" t="s">
        <v>175</v>
      </c>
      <c r="AX209" s="39" t="s">
        <v>579</v>
      </c>
      <c r="AY209" s="4" t="s">
        <v>175</v>
      </c>
      <c r="AZ209" s="2" t="s">
        <v>440</v>
      </c>
      <c r="BA209" s="39"/>
      <c r="BB209" s="2">
        <v>18</v>
      </c>
    </row>
    <row r="210" spans="1:54" ht="15">
      <c r="A210" s="1" t="s">
        <v>580</v>
      </c>
      <c r="B210" s="39" t="s">
        <v>578</v>
      </c>
      <c r="C210" s="8">
        <v>62.291666666666664</v>
      </c>
      <c r="D210" s="8">
        <v>136.24166666666667</v>
      </c>
      <c r="E210" s="1">
        <v>578</v>
      </c>
      <c r="F210" s="2" t="s">
        <v>181</v>
      </c>
      <c r="G210" s="2" t="s">
        <v>1708</v>
      </c>
      <c r="H210" s="4" t="s">
        <v>171</v>
      </c>
      <c r="I210" s="4" t="s">
        <v>175</v>
      </c>
      <c r="J210" s="4" t="s">
        <v>175</v>
      </c>
      <c r="K210" s="1" t="s">
        <v>175</v>
      </c>
      <c r="L210" s="1" t="s">
        <v>175</v>
      </c>
      <c r="M210" s="1" t="s">
        <v>175</v>
      </c>
      <c r="N210" s="1" t="s">
        <v>175</v>
      </c>
      <c r="O210" s="1" t="s">
        <v>175</v>
      </c>
      <c r="P210" s="1" t="s">
        <v>171</v>
      </c>
      <c r="Q210" s="2" t="s">
        <v>171</v>
      </c>
      <c r="R210" s="9">
        <v>0</v>
      </c>
      <c r="S210" s="4" t="s">
        <v>581</v>
      </c>
      <c r="T210" s="4" t="s">
        <v>171</v>
      </c>
      <c r="AW210" s="39" t="s">
        <v>175</v>
      </c>
      <c r="AX210" s="39" t="s">
        <v>582</v>
      </c>
      <c r="AY210" s="4" t="s">
        <v>175</v>
      </c>
      <c r="AZ210" s="2" t="s">
        <v>440</v>
      </c>
      <c r="BA210" s="39"/>
      <c r="BB210" s="2">
        <v>18</v>
      </c>
    </row>
    <row r="211" spans="1:54" s="17" customFormat="1" ht="9.75">
      <c r="A211" s="17" t="s">
        <v>1470</v>
      </c>
      <c r="B211" s="46"/>
      <c r="C211" s="23">
        <v>60.1166</v>
      </c>
      <c r="D211" s="23">
        <v>131.605</v>
      </c>
      <c r="F211" s="17" t="s">
        <v>174</v>
      </c>
      <c r="G211" s="2" t="s">
        <v>1708</v>
      </c>
      <c r="H211" s="45">
        <v>1994</v>
      </c>
      <c r="I211" s="4" t="s">
        <v>175</v>
      </c>
      <c r="J211" s="4" t="s">
        <v>175</v>
      </c>
      <c r="K211" s="1" t="s">
        <v>175</v>
      </c>
      <c r="L211" s="1" t="s">
        <v>175</v>
      </c>
      <c r="M211" s="1" t="s">
        <v>175</v>
      </c>
      <c r="N211" s="1" t="s">
        <v>175</v>
      </c>
      <c r="O211" s="1" t="s">
        <v>175</v>
      </c>
      <c r="P211" s="1" t="s">
        <v>171</v>
      </c>
      <c r="Q211" s="2" t="s">
        <v>171</v>
      </c>
      <c r="R211" s="17">
        <v>0</v>
      </c>
      <c r="S211" s="27">
        <v>1.3</v>
      </c>
      <c r="T211" s="45"/>
      <c r="AW211" s="39" t="s">
        <v>175</v>
      </c>
      <c r="AX211" s="39" t="s">
        <v>175</v>
      </c>
      <c r="AY211" s="39" t="s">
        <v>175</v>
      </c>
      <c r="AZ211" s="2" t="s">
        <v>440</v>
      </c>
      <c r="BA211" s="46"/>
      <c r="BB211" s="2" t="s">
        <v>1759</v>
      </c>
    </row>
    <row r="212" spans="1:54" s="17" customFormat="1" ht="9.75">
      <c r="A212" s="17" t="s">
        <v>2</v>
      </c>
      <c r="B212" s="46"/>
      <c r="C212" s="23">
        <v>60.9933</v>
      </c>
      <c r="D212" s="23">
        <v>133.745</v>
      </c>
      <c r="F212" s="17" t="s">
        <v>174</v>
      </c>
      <c r="G212" s="2" t="s">
        <v>1708</v>
      </c>
      <c r="H212" s="45">
        <v>1994</v>
      </c>
      <c r="I212" s="4" t="s">
        <v>175</v>
      </c>
      <c r="J212" s="4" t="s">
        <v>175</v>
      </c>
      <c r="K212" s="1" t="s">
        <v>175</v>
      </c>
      <c r="L212" s="1" t="s">
        <v>175</v>
      </c>
      <c r="M212" s="1" t="s">
        <v>175</v>
      </c>
      <c r="N212" s="1" t="s">
        <v>175</v>
      </c>
      <c r="O212" s="1" t="s">
        <v>175</v>
      </c>
      <c r="P212" s="1" t="s">
        <v>171</v>
      </c>
      <c r="Q212" s="2" t="s">
        <v>171</v>
      </c>
      <c r="R212" s="17">
        <v>0</v>
      </c>
      <c r="S212" s="27">
        <v>1.4</v>
      </c>
      <c r="T212" s="45"/>
      <c r="AW212" s="39" t="s">
        <v>175</v>
      </c>
      <c r="AX212" s="39" t="s">
        <v>175</v>
      </c>
      <c r="AY212" s="39" t="s">
        <v>175</v>
      </c>
      <c r="AZ212" s="2" t="s">
        <v>440</v>
      </c>
      <c r="BA212" s="46"/>
      <c r="BB212" s="2" t="s">
        <v>1759</v>
      </c>
    </row>
    <row r="213" spans="1:54" s="17" customFormat="1" ht="9.75">
      <c r="A213" s="17" t="s">
        <v>3</v>
      </c>
      <c r="B213" s="46"/>
      <c r="C213" s="23">
        <v>63.1517</v>
      </c>
      <c r="D213" s="23">
        <v>130.26333333</v>
      </c>
      <c r="F213" s="17" t="s">
        <v>174</v>
      </c>
      <c r="G213" s="2" t="s">
        <v>1708</v>
      </c>
      <c r="H213" s="45">
        <v>1994</v>
      </c>
      <c r="I213" s="4" t="s">
        <v>175</v>
      </c>
      <c r="J213" s="4" t="s">
        <v>175</v>
      </c>
      <c r="K213" s="1" t="s">
        <v>175</v>
      </c>
      <c r="L213" s="1" t="s">
        <v>175</v>
      </c>
      <c r="M213" s="1" t="s">
        <v>175</v>
      </c>
      <c r="N213" s="1" t="s">
        <v>175</v>
      </c>
      <c r="O213" s="1" t="s">
        <v>175</v>
      </c>
      <c r="P213" s="1" t="s">
        <v>171</v>
      </c>
      <c r="Q213" s="2" t="s">
        <v>171</v>
      </c>
      <c r="R213" s="17">
        <v>0</v>
      </c>
      <c r="S213" s="27">
        <v>2.8</v>
      </c>
      <c r="T213" s="45"/>
      <c r="AW213" s="39" t="s">
        <v>175</v>
      </c>
      <c r="AX213" s="39" t="s">
        <v>175</v>
      </c>
      <c r="AY213" s="39" t="s">
        <v>175</v>
      </c>
      <c r="AZ213" s="2" t="s">
        <v>440</v>
      </c>
      <c r="BA213" s="46"/>
      <c r="BB213" s="2" t="s">
        <v>1759</v>
      </c>
    </row>
    <row r="214" spans="2:54" ht="15">
      <c r="B214" s="39"/>
      <c r="C214" s="8"/>
      <c r="D214" s="8"/>
      <c r="F214" s="2"/>
      <c r="G214" s="2"/>
      <c r="H214" s="4"/>
      <c r="I214" s="4"/>
      <c r="J214" s="4"/>
      <c r="Q214" s="2"/>
      <c r="S214" s="4"/>
      <c r="T214" s="4"/>
      <c r="AW214" s="39"/>
      <c r="AX214" s="39"/>
      <c r="AY214" s="4"/>
      <c r="AZ214" s="2"/>
      <c r="BA214" s="39"/>
      <c r="BB214" s="2"/>
    </row>
    <row r="215" spans="1:54" ht="15">
      <c r="A215" s="31" t="s">
        <v>583</v>
      </c>
      <c r="B215" s="39"/>
      <c r="C215" s="8"/>
      <c r="D215" s="8"/>
      <c r="F215" s="2"/>
      <c r="G215" s="2"/>
      <c r="H215" s="4"/>
      <c r="I215" s="5"/>
      <c r="J215" s="5"/>
      <c r="K215" s="9"/>
      <c r="L215" s="9"/>
      <c r="M215" s="9"/>
      <c r="N215" s="9"/>
      <c r="O215" s="9"/>
      <c r="P215" s="9"/>
      <c r="Q215" s="10"/>
      <c r="R215" s="9"/>
      <c r="S215" s="26"/>
      <c r="T215" s="26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40"/>
      <c r="AX215" s="40"/>
      <c r="AY215" s="5"/>
      <c r="AZ215" s="10"/>
      <c r="BA215" s="40"/>
      <c r="BB215" s="10"/>
    </row>
    <row r="216" spans="1:54" ht="15">
      <c r="A216" s="1" t="s">
        <v>584</v>
      </c>
      <c r="B216" s="39" t="s">
        <v>585</v>
      </c>
      <c r="C216" s="8">
        <v>57.89333333333333</v>
      </c>
      <c r="D216" s="8">
        <v>130.855</v>
      </c>
      <c r="E216" s="1">
        <v>899</v>
      </c>
      <c r="F216" s="2" t="s">
        <v>181</v>
      </c>
      <c r="G216" s="2" t="s">
        <v>1708</v>
      </c>
      <c r="H216" s="4" t="s">
        <v>171</v>
      </c>
      <c r="I216" s="5" t="s">
        <v>175</v>
      </c>
      <c r="J216" s="5" t="s">
        <v>175</v>
      </c>
      <c r="K216" s="9" t="s">
        <v>175</v>
      </c>
      <c r="L216" s="9" t="s">
        <v>175</v>
      </c>
      <c r="M216" s="9" t="s">
        <v>175</v>
      </c>
      <c r="N216" s="9" t="s">
        <v>175</v>
      </c>
      <c r="O216" s="9" t="s">
        <v>175</v>
      </c>
      <c r="P216" s="9" t="s">
        <v>171</v>
      </c>
      <c r="Q216" s="10" t="s">
        <v>171</v>
      </c>
      <c r="R216" s="9">
        <v>0</v>
      </c>
      <c r="S216" s="26" t="s">
        <v>586</v>
      </c>
      <c r="T216" s="26" t="s">
        <v>171</v>
      </c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40" t="s">
        <v>175</v>
      </c>
      <c r="AX216" s="40" t="s">
        <v>175</v>
      </c>
      <c r="AY216" s="5" t="s">
        <v>175</v>
      </c>
      <c r="AZ216" s="10" t="s">
        <v>1588</v>
      </c>
      <c r="BA216" s="40"/>
      <c r="BB216" s="2" t="s">
        <v>480</v>
      </c>
    </row>
    <row r="217" spans="1:54" ht="15">
      <c r="A217" s="1" t="s">
        <v>587</v>
      </c>
      <c r="B217" s="39" t="s">
        <v>588</v>
      </c>
      <c r="C217" s="8">
        <v>58.16</v>
      </c>
      <c r="D217" s="8">
        <v>129.865</v>
      </c>
      <c r="E217" s="1">
        <v>1170</v>
      </c>
      <c r="F217" s="2" t="s">
        <v>181</v>
      </c>
      <c r="G217" s="2" t="s">
        <v>1708</v>
      </c>
      <c r="H217" s="4" t="s">
        <v>171</v>
      </c>
      <c r="I217" s="5" t="s">
        <v>175</v>
      </c>
      <c r="J217" s="5" t="s">
        <v>175</v>
      </c>
      <c r="K217" s="9" t="s">
        <v>175</v>
      </c>
      <c r="L217" s="9" t="s">
        <v>175</v>
      </c>
      <c r="M217" s="9" t="s">
        <v>175</v>
      </c>
      <c r="N217" s="9" t="s">
        <v>175</v>
      </c>
      <c r="O217" s="9" t="s">
        <v>175</v>
      </c>
      <c r="P217" s="9" t="s">
        <v>171</v>
      </c>
      <c r="Q217" s="10" t="s">
        <v>171</v>
      </c>
      <c r="R217" s="9">
        <v>0</v>
      </c>
      <c r="S217" s="26" t="s">
        <v>589</v>
      </c>
      <c r="T217" s="26" t="s">
        <v>529</v>
      </c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40" t="s">
        <v>175</v>
      </c>
      <c r="AX217" s="40" t="s">
        <v>175</v>
      </c>
      <c r="AY217" s="5" t="s">
        <v>175</v>
      </c>
      <c r="AZ217" s="10" t="s">
        <v>440</v>
      </c>
      <c r="BA217" s="40"/>
      <c r="BB217" s="2" t="s">
        <v>480</v>
      </c>
    </row>
    <row r="218" spans="1:54" ht="15">
      <c r="A218" s="1" t="s">
        <v>590</v>
      </c>
      <c r="B218" s="39" t="s">
        <v>591</v>
      </c>
      <c r="C218" s="8">
        <v>56.416666666666664</v>
      </c>
      <c r="D218" s="8">
        <v>129.15333333333334</v>
      </c>
      <c r="E218" s="1" t="s">
        <v>171</v>
      </c>
      <c r="F218" s="2" t="s">
        <v>181</v>
      </c>
      <c r="G218" s="2" t="s">
        <v>1708</v>
      </c>
      <c r="H218" s="4" t="s">
        <v>171</v>
      </c>
      <c r="I218" s="5" t="s">
        <v>175</v>
      </c>
      <c r="J218" s="5" t="s">
        <v>175</v>
      </c>
      <c r="K218" s="9" t="s">
        <v>175</v>
      </c>
      <c r="L218" s="9" t="s">
        <v>175</v>
      </c>
      <c r="M218" s="9" t="s">
        <v>175</v>
      </c>
      <c r="N218" s="9" t="s">
        <v>175</v>
      </c>
      <c r="O218" s="9" t="s">
        <v>175</v>
      </c>
      <c r="P218" s="9" t="s">
        <v>171</v>
      </c>
      <c r="Q218" s="10" t="s">
        <v>171</v>
      </c>
      <c r="R218" s="9">
        <v>0</v>
      </c>
      <c r="S218" s="26" t="s">
        <v>592</v>
      </c>
      <c r="T218" s="26" t="s">
        <v>497</v>
      </c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40" t="s">
        <v>175</v>
      </c>
      <c r="AX218" s="40" t="s">
        <v>175</v>
      </c>
      <c r="AY218" s="5" t="s">
        <v>175</v>
      </c>
      <c r="AZ218" s="10" t="s">
        <v>1588</v>
      </c>
      <c r="BA218" s="40"/>
      <c r="BB218" s="2" t="s">
        <v>480</v>
      </c>
    </row>
    <row r="219" spans="1:54" ht="21">
      <c r="A219" s="1" t="s">
        <v>593</v>
      </c>
      <c r="B219" s="39" t="s">
        <v>594</v>
      </c>
      <c r="C219" s="8">
        <v>59.711666666666666</v>
      </c>
      <c r="D219" s="8">
        <v>133.41333333333333</v>
      </c>
      <c r="E219" s="1">
        <v>1559</v>
      </c>
      <c r="F219" s="2" t="s">
        <v>181</v>
      </c>
      <c r="G219" s="2" t="s">
        <v>1708</v>
      </c>
      <c r="H219" s="49">
        <v>26907</v>
      </c>
      <c r="I219" s="4" t="s">
        <v>175</v>
      </c>
      <c r="J219" s="4" t="s">
        <v>175</v>
      </c>
      <c r="K219" s="1" t="s">
        <v>175</v>
      </c>
      <c r="L219" s="1" t="s">
        <v>175</v>
      </c>
      <c r="M219" s="1" t="s">
        <v>175</v>
      </c>
      <c r="N219" s="1" t="s">
        <v>175</v>
      </c>
      <c r="O219" s="1" t="s">
        <v>175</v>
      </c>
      <c r="P219" s="1" t="s">
        <v>171</v>
      </c>
      <c r="Q219" s="2" t="s">
        <v>171</v>
      </c>
      <c r="R219" s="9">
        <v>0</v>
      </c>
      <c r="S219" s="4" t="s">
        <v>595</v>
      </c>
      <c r="T219" s="26" t="s">
        <v>171</v>
      </c>
      <c r="U219" s="9">
        <v>15.2</v>
      </c>
      <c r="V219" s="9">
        <v>1.15</v>
      </c>
      <c r="W219" s="9">
        <v>30.5</v>
      </c>
      <c r="X219" s="9">
        <v>0.87</v>
      </c>
      <c r="Y219" s="9">
        <v>45.7</v>
      </c>
      <c r="Z219" s="9">
        <v>1.07</v>
      </c>
      <c r="AA219" s="9">
        <v>61</v>
      </c>
      <c r="AB219" s="9">
        <v>1.37</v>
      </c>
      <c r="AC219" s="9">
        <v>76.2</v>
      </c>
      <c r="AD219" s="9">
        <v>1.75</v>
      </c>
      <c r="AE219" s="9">
        <v>91.4</v>
      </c>
      <c r="AF219" s="9">
        <v>2.12</v>
      </c>
      <c r="AG219" s="9">
        <v>106.7</v>
      </c>
      <c r="AH219" s="9">
        <v>2.52</v>
      </c>
      <c r="AI219" s="9">
        <v>152.4</v>
      </c>
      <c r="AJ219" s="9">
        <v>3.77</v>
      </c>
      <c r="AK219" s="9">
        <v>198.1</v>
      </c>
      <c r="AL219" s="9">
        <v>5.05</v>
      </c>
      <c r="AM219" s="9">
        <v>335.3</v>
      </c>
      <c r="AN219" s="9">
        <v>9.27</v>
      </c>
      <c r="AO219" s="9"/>
      <c r="AP219" s="9"/>
      <c r="AQ219" s="9"/>
      <c r="AR219" s="9"/>
      <c r="AS219" s="9"/>
      <c r="AT219" s="9"/>
      <c r="AU219" s="9"/>
      <c r="AV219" s="9"/>
      <c r="AW219" s="39" t="s">
        <v>175</v>
      </c>
      <c r="AX219" s="39" t="s">
        <v>175</v>
      </c>
      <c r="AY219" s="4" t="s">
        <v>175</v>
      </c>
      <c r="AZ219" s="2" t="s">
        <v>440</v>
      </c>
      <c r="BA219" s="40" t="s">
        <v>1753</v>
      </c>
      <c r="BB219" s="2" t="s">
        <v>480</v>
      </c>
    </row>
    <row r="220" spans="1:54" ht="21">
      <c r="A220" s="1" t="s">
        <v>596</v>
      </c>
      <c r="B220" s="39" t="s">
        <v>594</v>
      </c>
      <c r="C220" s="8">
        <v>59.71333333333333</v>
      </c>
      <c r="D220" s="8">
        <v>133.40166666666667</v>
      </c>
      <c r="E220" s="1">
        <v>453</v>
      </c>
      <c r="F220" s="2" t="s">
        <v>181</v>
      </c>
      <c r="G220" s="2" t="s">
        <v>1708</v>
      </c>
      <c r="H220" s="49">
        <v>26907</v>
      </c>
      <c r="I220" s="4" t="s">
        <v>175</v>
      </c>
      <c r="J220" s="4" t="s">
        <v>175</v>
      </c>
      <c r="K220" s="1" t="s">
        <v>175</v>
      </c>
      <c r="L220" s="1" t="s">
        <v>175</v>
      </c>
      <c r="M220" s="1" t="s">
        <v>175</v>
      </c>
      <c r="N220" s="1" t="s">
        <v>175</v>
      </c>
      <c r="O220" s="1" t="s">
        <v>175</v>
      </c>
      <c r="P220" s="1" t="s">
        <v>171</v>
      </c>
      <c r="Q220" s="2" t="s">
        <v>171</v>
      </c>
      <c r="R220" s="9">
        <v>0</v>
      </c>
      <c r="S220" s="4" t="s">
        <v>495</v>
      </c>
      <c r="T220" s="26" t="s">
        <v>171</v>
      </c>
      <c r="U220" s="9">
        <v>15.2</v>
      </c>
      <c r="V220" s="9">
        <v>2.25</v>
      </c>
      <c r="W220" s="9">
        <v>30.5</v>
      </c>
      <c r="X220" s="9">
        <v>3.18</v>
      </c>
      <c r="Y220" s="9">
        <v>45.7</v>
      </c>
      <c r="Z220" s="9">
        <v>3.45</v>
      </c>
      <c r="AA220" s="9">
        <v>61</v>
      </c>
      <c r="AB220" s="9">
        <v>3.68</v>
      </c>
      <c r="AC220" s="9">
        <v>76.2</v>
      </c>
      <c r="AD220" s="9">
        <v>4.02</v>
      </c>
      <c r="AE220" s="9">
        <v>91.4</v>
      </c>
      <c r="AF220" s="9">
        <v>4.38</v>
      </c>
      <c r="AG220" s="9">
        <v>106.7</v>
      </c>
      <c r="AH220" s="9">
        <v>4.7</v>
      </c>
      <c r="AI220" s="9">
        <v>152.4</v>
      </c>
      <c r="AJ220" s="9">
        <v>5.76</v>
      </c>
      <c r="AK220" s="9">
        <v>198.1</v>
      </c>
      <c r="AL220" s="9">
        <v>7.07</v>
      </c>
      <c r="AM220" s="9">
        <v>289.6</v>
      </c>
      <c r="AN220" s="9">
        <v>9.8</v>
      </c>
      <c r="AO220" s="9"/>
      <c r="AP220" s="9"/>
      <c r="AQ220" s="9"/>
      <c r="AR220" s="9"/>
      <c r="AS220" s="9"/>
      <c r="AT220" s="9"/>
      <c r="AU220" s="9"/>
      <c r="AV220" s="9"/>
      <c r="AW220" s="39" t="s">
        <v>175</v>
      </c>
      <c r="AX220" s="39" t="s">
        <v>175</v>
      </c>
      <c r="AY220" s="4" t="s">
        <v>175</v>
      </c>
      <c r="AZ220" s="2" t="s">
        <v>440</v>
      </c>
      <c r="BA220" s="40" t="s">
        <v>1753</v>
      </c>
      <c r="BB220" s="2" t="s">
        <v>480</v>
      </c>
    </row>
    <row r="221" spans="1:54" ht="21">
      <c r="A221" s="1" t="s">
        <v>597</v>
      </c>
      <c r="B221" s="39" t="s">
        <v>594</v>
      </c>
      <c r="C221" s="8">
        <v>59.711666666666666</v>
      </c>
      <c r="D221" s="8">
        <v>133.405</v>
      </c>
      <c r="E221" s="1">
        <v>1475</v>
      </c>
      <c r="F221" s="2" t="s">
        <v>181</v>
      </c>
      <c r="G221" s="2" t="s">
        <v>1708</v>
      </c>
      <c r="H221" s="49">
        <v>26906</v>
      </c>
      <c r="I221" s="4" t="s">
        <v>175</v>
      </c>
      <c r="J221" s="4" t="s">
        <v>175</v>
      </c>
      <c r="K221" s="1" t="s">
        <v>175</v>
      </c>
      <c r="L221" s="1" t="s">
        <v>175</v>
      </c>
      <c r="M221" s="1" t="s">
        <v>175</v>
      </c>
      <c r="N221" s="1" t="s">
        <v>175</v>
      </c>
      <c r="O221" s="1" t="s">
        <v>175</v>
      </c>
      <c r="P221" s="1" t="s">
        <v>171</v>
      </c>
      <c r="Q221" s="2" t="s">
        <v>171</v>
      </c>
      <c r="R221" s="9">
        <v>0</v>
      </c>
      <c r="S221" s="4" t="s">
        <v>598</v>
      </c>
      <c r="T221" s="26" t="s">
        <v>171</v>
      </c>
      <c r="U221" s="9">
        <v>15.2</v>
      </c>
      <c r="V221" s="9">
        <v>2.3</v>
      </c>
      <c r="W221" s="9">
        <v>30.5</v>
      </c>
      <c r="X221" s="9">
        <v>2.52</v>
      </c>
      <c r="Y221" s="9">
        <v>39.6</v>
      </c>
      <c r="Z221" s="9">
        <v>2.88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39" t="s">
        <v>175</v>
      </c>
      <c r="AX221" s="39" t="s">
        <v>175</v>
      </c>
      <c r="AY221" s="4" t="s">
        <v>175</v>
      </c>
      <c r="AZ221" s="2" t="s">
        <v>440</v>
      </c>
      <c r="BA221" s="40" t="s">
        <v>1753</v>
      </c>
      <c r="BB221" s="2" t="s">
        <v>480</v>
      </c>
    </row>
    <row r="222" spans="2:54" ht="15">
      <c r="B222" s="39"/>
      <c r="C222" s="8"/>
      <c r="D222" s="8"/>
      <c r="F222" s="2"/>
      <c r="G222" s="2"/>
      <c r="H222" s="4"/>
      <c r="I222" s="4"/>
      <c r="J222" s="4"/>
      <c r="Q222" s="2"/>
      <c r="S222" s="4"/>
      <c r="T222" s="4"/>
      <c r="AW222" s="39"/>
      <c r="AX222" s="39"/>
      <c r="AY222" s="4"/>
      <c r="AZ222" s="2"/>
      <c r="BA222" s="39"/>
      <c r="BB222" s="2"/>
    </row>
    <row r="223" spans="2:54" ht="15">
      <c r="B223" s="39"/>
      <c r="C223" s="8"/>
      <c r="D223" s="8"/>
      <c r="F223" s="2"/>
      <c r="G223" s="2"/>
      <c r="H223" s="4"/>
      <c r="I223" s="4"/>
      <c r="J223" s="4"/>
      <c r="Q223" s="2"/>
      <c r="S223" s="4"/>
      <c r="T223" s="4"/>
      <c r="AW223" s="39"/>
      <c r="AX223" s="39"/>
      <c r="AY223" s="4"/>
      <c r="AZ223" s="2"/>
      <c r="BA223" s="39"/>
      <c r="BB223" s="2"/>
    </row>
    <row r="224" spans="1:54" ht="15">
      <c r="A224" s="31" t="s">
        <v>599</v>
      </c>
      <c r="B224" s="39"/>
      <c r="C224" s="8"/>
      <c r="D224" s="8"/>
      <c r="F224" s="2"/>
      <c r="G224" s="2"/>
      <c r="H224" s="4"/>
      <c r="I224" s="5"/>
      <c r="J224" s="5"/>
      <c r="K224" s="9"/>
      <c r="L224" s="9"/>
      <c r="M224" s="9"/>
      <c r="N224" s="9"/>
      <c r="O224" s="9"/>
      <c r="P224" s="9"/>
      <c r="Q224" s="10"/>
      <c r="R224" s="9"/>
      <c r="S224" s="26"/>
      <c r="T224" s="26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40"/>
      <c r="AX224" s="40"/>
      <c r="AY224" s="5"/>
      <c r="AZ224" s="10"/>
      <c r="BA224" s="40"/>
      <c r="BB224" s="10"/>
    </row>
    <row r="225" spans="1:54" ht="21">
      <c r="A225" s="1" t="s">
        <v>600</v>
      </c>
      <c r="B225" s="39" t="s">
        <v>601</v>
      </c>
      <c r="C225" s="8">
        <v>59.97833333333333</v>
      </c>
      <c r="D225" s="8">
        <v>117.015</v>
      </c>
      <c r="E225" s="1">
        <v>297</v>
      </c>
      <c r="F225" s="2" t="s">
        <v>181</v>
      </c>
      <c r="G225" s="2" t="s">
        <v>1708</v>
      </c>
      <c r="H225" s="49">
        <v>29483</v>
      </c>
      <c r="I225" s="5" t="s">
        <v>175</v>
      </c>
      <c r="J225" s="5" t="s">
        <v>175</v>
      </c>
      <c r="K225" s="9" t="s">
        <v>175</v>
      </c>
      <c r="L225" s="9" t="s">
        <v>175</v>
      </c>
      <c r="M225" s="9" t="s">
        <v>175</v>
      </c>
      <c r="N225" s="9" t="s">
        <v>175</v>
      </c>
      <c r="O225" s="9" t="s">
        <v>175</v>
      </c>
      <c r="P225" s="9" t="s">
        <v>171</v>
      </c>
      <c r="Q225" s="10" t="s">
        <v>171</v>
      </c>
      <c r="R225" s="9">
        <v>0</v>
      </c>
      <c r="S225" s="26" t="s">
        <v>509</v>
      </c>
      <c r="T225" s="26" t="s">
        <v>171</v>
      </c>
      <c r="U225" s="9">
        <v>15.4</v>
      </c>
      <c r="V225" s="9">
        <v>2.92</v>
      </c>
      <c r="W225" s="9">
        <v>30.8</v>
      </c>
      <c r="X225" s="9">
        <v>3.42</v>
      </c>
      <c r="Y225" s="9">
        <v>46.2</v>
      </c>
      <c r="Z225" s="9">
        <v>4.38</v>
      </c>
      <c r="AA225" s="9">
        <v>61.6</v>
      </c>
      <c r="AB225" s="9">
        <v>4.79</v>
      </c>
      <c r="AC225" s="9">
        <v>77</v>
      </c>
      <c r="AD225" s="9">
        <v>5.26</v>
      </c>
      <c r="AE225" s="9">
        <v>92.4</v>
      </c>
      <c r="AF225" s="9">
        <v>5.82</v>
      </c>
      <c r="AG225" s="9">
        <v>107.7</v>
      </c>
      <c r="AH225" s="9">
        <v>6.4</v>
      </c>
      <c r="AI225" s="9">
        <v>153.9</v>
      </c>
      <c r="AJ225" s="9">
        <v>8.33</v>
      </c>
      <c r="AK225" s="9">
        <v>200.1</v>
      </c>
      <c r="AL225" s="9">
        <v>10.92</v>
      </c>
      <c r="AM225" s="9">
        <v>277.1</v>
      </c>
      <c r="AN225" s="9">
        <v>14.22</v>
      </c>
      <c r="AO225" s="9"/>
      <c r="AP225" s="9"/>
      <c r="AQ225" s="9"/>
      <c r="AR225" s="9"/>
      <c r="AS225" s="9"/>
      <c r="AT225" s="9"/>
      <c r="AU225" s="9"/>
      <c r="AV225" s="9"/>
      <c r="AW225" s="40" t="s">
        <v>175</v>
      </c>
      <c r="AX225" s="40" t="s">
        <v>175</v>
      </c>
      <c r="AY225" s="5" t="s">
        <v>175</v>
      </c>
      <c r="AZ225" s="10" t="s">
        <v>440</v>
      </c>
      <c r="BA225" s="40" t="s">
        <v>1323</v>
      </c>
      <c r="BB225" s="2" t="s">
        <v>182</v>
      </c>
    </row>
    <row r="226" spans="1:54" ht="21">
      <c r="A226" s="1" t="s">
        <v>1309</v>
      </c>
      <c r="B226" s="39" t="s">
        <v>603</v>
      </c>
      <c r="C226" s="8">
        <v>59.846666666666664</v>
      </c>
      <c r="D226" s="8">
        <v>117.08833333333334</v>
      </c>
      <c r="E226" s="1">
        <v>298</v>
      </c>
      <c r="F226" s="2" t="s">
        <v>181</v>
      </c>
      <c r="G226" s="2" t="s">
        <v>1708</v>
      </c>
      <c r="H226" s="49">
        <v>29698</v>
      </c>
      <c r="I226" s="5" t="s">
        <v>175</v>
      </c>
      <c r="J226" s="5" t="s">
        <v>175</v>
      </c>
      <c r="K226" s="9" t="s">
        <v>175</v>
      </c>
      <c r="L226" s="9" t="s">
        <v>175</v>
      </c>
      <c r="M226" s="9" t="s">
        <v>175</v>
      </c>
      <c r="N226" s="9" t="s">
        <v>175</v>
      </c>
      <c r="O226" s="9" t="s">
        <v>175</v>
      </c>
      <c r="P226" s="9" t="s">
        <v>171</v>
      </c>
      <c r="Q226" s="10" t="s">
        <v>171</v>
      </c>
      <c r="R226" s="9">
        <v>0</v>
      </c>
      <c r="S226" s="26" t="s">
        <v>314</v>
      </c>
      <c r="T226" s="26">
        <v>0</v>
      </c>
      <c r="U226" s="9">
        <v>15.5</v>
      </c>
      <c r="V226" s="9">
        <v>4.73</v>
      </c>
      <c r="W226" s="9">
        <v>31.2</v>
      </c>
      <c r="X226" s="9">
        <v>3.89</v>
      </c>
      <c r="Y226" s="9">
        <v>47</v>
      </c>
      <c r="Z226" s="9">
        <v>3.79</v>
      </c>
      <c r="AA226" s="9">
        <v>62.8</v>
      </c>
      <c r="AB226" s="9">
        <v>3.8</v>
      </c>
      <c r="AC226" s="9">
        <v>78.3</v>
      </c>
      <c r="AD226" s="9">
        <v>4.23</v>
      </c>
      <c r="AE226" s="9">
        <v>92.8</v>
      </c>
      <c r="AF226" s="9">
        <v>4.71</v>
      </c>
      <c r="AG226" s="9">
        <v>155.7</v>
      </c>
      <c r="AH226" s="9">
        <v>7.3</v>
      </c>
      <c r="AI226" s="9">
        <v>216.6</v>
      </c>
      <c r="AJ226" s="9">
        <v>10.52</v>
      </c>
      <c r="AK226" s="9">
        <v>309.4</v>
      </c>
      <c r="AL226" s="9">
        <v>14.89</v>
      </c>
      <c r="AM226" s="9">
        <v>403.5</v>
      </c>
      <c r="AN226" s="9">
        <v>19.83</v>
      </c>
      <c r="AO226" s="9">
        <v>494.8</v>
      </c>
      <c r="AP226" s="9">
        <v>27.07</v>
      </c>
      <c r="AQ226" s="9">
        <v>619.2</v>
      </c>
      <c r="AR226" s="9">
        <v>38.26</v>
      </c>
      <c r="AS226" s="9">
        <v>711.7</v>
      </c>
      <c r="AT226" s="9">
        <v>47.14</v>
      </c>
      <c r="AU226" s="9">
        <v>835.5</v>
      </c>
      <c r="AV226" s="9">
        <v>54.4</v>
      </c>
      <c r="AW226" s="40" t="s">
        <v>175</v>
      </c>
      <c r="AX226" s="40" t="s">
        <v>175</v>
      </c>
      <c r="AY226" s="5" t="s">
        <v>175</v>
      </c>
      <c r="AZ226" s="10" t="s">
        <v>440</v>
      </c>
      <c r="BA226" s="40" t="s">
        <v>1321</v>
      </c>
      <c r="BB226" s="2" t="s">
        <v>182</v>
      </c>
    </row>
    <row r="227" spans="1:54" s="19" customFormat="1" ht="9.75">
      <c r="A227" s="17" t="s">
        <v>4</v>
      </c>
      <c r="B227" s="46" t="s">
        <v>1400</v>
      </c>
      <c r="C227" s="23">
        <v>58.97406006</v>
      </c>
      <c r="D227" s="23">
        <v>118.89898682</v>
      </c>
      <c r="E227" s="17"/>
      <c r="F227" s="17" t="s">
        <v>174</v>
      </c>
      <c r="G227" s="2" t="s">
        <v>1708</v>
      </c>
      <c r="H227" s="45">
        <v>1993</v>
      </c>
      <c r="I227" s="5" t="s">
        <v>175</v>
      </c>
      <c r="J227" s="5" t="s">
        <v>175</v>
      </c>
      <c r="K227" s="9" t="s">
        <v>175</v>
      </c>
      <c r="L227" s="9" t="s">
        <v>175</v>
      </c>
      <c r="M227" s="9" t="s">
        <v>175</v>
      </c>
      <c r="N227" s="9" t="s">
        <v>175</v>
      </c>
      <c r="O227" s="9" t="s">
        <v>175</v>
      </c>
      <c r="P227" s="9" t="s">
        <v>171</v>
      </c>
      <c r="Q227" s="10" t="s">
        <v>171</v>
      </c>
      <c r="R227" s="17">
        <v>0</v>
      </c>
      <c r="S227" s="27">
        <v>4.5</v>
      </c>
      <c r="T227" s="44"/>
      <c r="U227" s="18">
        <v>4.3</v>
      </c>
      <c r="V227" s="18">
        <v>3.39</v>
      </c>
      <c r="W227" s="18">
        <v>5.4</v>
      </c>
      <c r="X227" s="18">
        <v>3.2</v>
      </c>
      <c r="Y227" s="18">
        <v>6</v>
      </c>
      <c r="Z227" s="18">
        <v>3.14</v>
      </c>
      <c r="AA227" s="18">
        <v>10.1</v>
      </c>
      <c r="AB227" s="18">
        <v>3.72</v>
      </c>
      <c r="AC227" s="18">
        <v>12.7</v>
      </c>
      <c r="AD227" s="18">
        <v>3.76</v>
      </c>
      <c r="AE227" s="18">
        <v>15</v>
      </c>
      <c r="AF227" s="18">
        <v>3.79</v>
      </c>
      <c r="AG227" s="18">
        <v>20</v>
      </c>
      <c r="AH227" s="18">
        <v>3.76</v>
      </c>
      <c r="AI227" s="18">
        <v>25.4</v>
      </c>
      <c r="AJ227" s="18">
        <v>3.64</v>
      </c>
      <c r="AK227" s="18">
        <v>30.3</v>
      </c>
      <c r="AL227" s="18">
        <v>3.52</v>
      </c>
      <c r="AM227" s="18">
        <v>36.9</v>
      </c>
      <c r="AN227" s="18">
        <v>3.42</v>
      </c>
      <c r="AO227" s="18"/>
      <c r="AP227" s="18"/>
      <c r="AQ227" s="18"/>
      <c r="AR227" s="18"/>
      <c r="AS227" s="18"/>
      <c r="AT227" s="18"/>
      <c r="AU227" s="18"/>
      <c r="AV227" s="18"/>
      <c r="AW227" s="40" t="s">
        <v>175</v>
      </c>
      <c r="AX227" s="40" t="s">
        <v>175</v>
      </c>
      <c r="AY227" s="5" t="s">
        <v>175</v>
      </c>
      <c r="AZ227" s="14" t="s">
        <v>153</v>
      </c>
      <c r="BA227" s="47"/>
      <c r="BB227" s="16" t="s">
        <v>1760</v>
      </c>
    </row>
    <row r="228" spans="1:54" s="19" customFormat="1" ht="9.75">
      <c r="A228" s="17" t="s">
        <v>5</v>
      </c>
      <c r="B228" s="46" t="s">
        <v>1401</v>
      </c>
      <c r="C228" s="23">
        <v>58.29144287</v>
      </c>
      <c r="D228" s="23">
        <v>116.22109985</v>
      </c>
      <c r="E228" s="17"/>
      <c r="F228" s="17" t="s">
        <v>174</v>
      </c>
      <c r="G228" s="2" t="s">
        <v>1708</v>
      </c>
      <c r="H228" s="45">
        <v>1993</v>
      </c>
      <c r="I228" s="5" t="s">
        <v>175</v>
      </c>
      <c r="J228" s="5" t="s">
        <v>175</v>
      </c>
      <c r="K228" s="9" t="s">
        <v>175</v>
      </c>
      <c r="L228" s="9" t="s">
        <v>175</v>
      </c>
      <c r="M228" s="9" t="s">
        <v>175</v>
      </c>
      <c r="N228" s="9" t="s">
        <v>175</v>
      </c>
      <c r="O228" s="9" t="s">
        <v>175</v>
      </c>
      <c r="P228" s="9" t="s">
        <v>171</v>
      </c>
      <c r="Q228" s="10" t="s">
        <v>171</v>
      </c>
      <c r="R228" s="17">
        <v>0</v>
      </c>
      <c r="S228" s="27">
        <v>4</v>
      </c>
      <c r="T228" s="44"/>
      <c r="U228" s="18">
        <v>3.5</v>
      </c>
      <c r="V228" s="18">
        <v>3.92</v>
      </c>
      <c r="W228" s="18">
        <v>5.2</v>
      </c>
      <c r="X228" s="18">
        <v>3.63</v>
      </c>
      <c r="Y228" s="18">
        <v>7.4</v>
      </c>
      <c r="Z228" s="18">
        <v>3.19</v>
      </c>
      <c r="AA228" s="18">
        <v>9.1</v>
      </c>
      <c r="AB228" s="18">
        <v>3.35</v>
      </c>
      <c r="AC228" s="18">
        <v>11.4</v>
      </c>
      <c r="AD228" s="18">
        <v>3.38</v>
      </c>
      <c r="AE228" s="18">
        <v>13.1</v>
      </c>
      <c r="AF228" s="18">
        <v>3.33</v>
      </c>
      <c r="AG228" s="18">
        <v>15.3</v>
      </c>
      <c r="AH228" s="18">
        <v>3.21</v>
      </c>
      <c r="AI228" s="18">
        <v>15.7</v>
      </c>
      <c r="AJ228" s="18">
        <v>3.18</v>
      </c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40" t="s">
        <v>175</v>
      </c>
      <c r="AX228" s="40" t="s">
        <v>175</v>
      </c>
      <c r="AY228" s="5" t="s">
        <v>175</v>
      </c>
      <c r="AZ228" s="14" t="s">
        <v>1588</v>
      </c>
      <c r="BA228" s="47"/>
      <c r="BB228" s="16" t="s">
        <v>1760</v>
      </c>
    </row>
    <row r="229" spans="1:54" s="19" customFormat="1" ht="9.75">
      <c r="A229" s="17" t="s">
        <v>6</v>
      </c>
      <c r="B229" s="46"/>
      <c r="C229" s="23">
        <v>58.98918152</v>
      </c>
      <c r="D229" s="23">
        <v>117.66023254</v>
      </c>
      <c r="E229" s="17"/>
      <c r="F229" s="17" t="s">
        <v>174</v>
      </c>
      <c r="G229" s="2" t="s">
        <v>1708</v>
      </c>
      <c r="H229" s="45">
        <v>1993</v>
      </c>
      <c r="I229" s="5" t="s">
        <v>175</v>
      </c>
      <c r="J229" s="5" t="s">
        <v>175</v>
      </c>
      <c r="K229" s="9" t="s">
        <v>175</v>
      </c>
      <c r="L229" s="9" t="s">
        <v>175</v>
      </c>
      <c r="M229" s="9" t="s">
        <v>175</v>
      </c>
      <c r="N229" s="9" t="s">
        <v>175</v>
      </c>
      <c r="O229" s="9" t="s">
        <v>175</v>
      </c>
      <c r="P229" s="9" t="s">
        <v>171</v>
      </c>
      <c r="Q229" s="10" t="s">
        <v>171</v>
      </c>
      <c r="R229" s="17">
        <v>0</v>
      </c>
      <c r="S229" s="27">
        <v>5.19</v>
      </c>
      <c r="T229" s="44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40" t="s">
        <v>175</v>
      </c>
      <c r="AX229" s="40" t="s">
        <v>175</v>
      </c>
      <c r="AY229" s="5" t="s">
        <v>175</v>
      </c>
      <c r="AZ229" s="14" t="s">
        <v>153</v>
      </c>
      <c r="BA229" s="47"/>
      <c r="BB229" s="16" t="s">
        <v>1759</v>
      </c>
    </row>
    <row r="230" spans="1:54" s="19" customFormat="1" ht="9.75">
      <c r="A230" s="17" t="s">
        <v>7</v>
      </c>
      <c r="B230" s="46" t="s">
        <v>1402</v>
      </c>
      <c r="C230" s="23">
        <v>58.21917725</v>
      </c>
      <c r="D230" s="23">
        <v>116.03373718</v>
      </c>
      <c r="E230" s="17"/>
      <c r="F230" s="17" t="s">
        <v>174</v>
      </c>
      <c r="G230" s="2" t="s">
        <v>1708</v>
      </c>
      <c r="H230" s="45">
        <v>1993</v>
      </c>
      <c r="I230" s="5" t="s">
        <v>175</v>
      </c>
      <c r="J230" s="5" t="s">
        <v>175</v>
      </c>
      <c r="K230" s="9" t="s">
        <v>175</v>
      </c>
      <c r="L230" s="9" t="s">
        <v>175</v>
      </c>
      <c r="M230" s="9" t="s">
        <v>175</v>
      </c>
      <c r="N230" s="9" t="s">
        <v>175</v>
      </c>
      <c r="O230" s="9" t="s">
        <v>175</v>
      </c>
      <c r="P230" s="9" t="s">
        <v>171</v>
      </c>
      <c r="Q230" s="10" t="s">
        <v>171</v>
      </c>
      <c r="R230" s="17">
        <v>0</v>
      </c>
      <c r="S230" s="27">
        <v>4.3</v>
      </c>
      <c r="T230" s="44"/>
      <c r="U230" s="18">
        <v>33.2</v>
      </c>
      <c r="V230" s="18">
        <v>4.32</v>
      </c>
      <c r="W230" s="18">
        <v>35.4</v>
      </c>
      <c r="X230" s="18">
        <v>4.29</v>
      </c>
      <c r="Y230" s="18">
        <v>38.1</v>
      </c>
      <c r="Z230" s="18">
        <v>4.27</v>
      </c>
      <c r="AA230" s="18">
        <v>39.1</v>
      </c>
      <c r="AB230" s="18">
        <v>4.27</v>
      </c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40" t="s">
        <v>175</v>
      </c>
      <c r="AX230" s="40" t="s">
        <v>175</v>
      </c>
      <c r="AY230" s="5" t="s">
        <v>175</v>
      </c>
      <c r="AZ230" s="14" t="s">
        <v>1588</v>
      </c>
      <c r="BA230" s="47"/>
      <c r="BB230" s="16" t="s">
        <v>1760</v>
      </c>
    </row>
    <row r="231" spans="1:60" s="19" customFormat="1" ht="9.75">
      <c r="A231" s="17" t="s">
        <v>5</v>
      </c>
      <c r="B231" s="46" t="s">
        <v>1403</v>
      </c>
      <c r="C231" s="23">
        <v>58.21917725</v>
      </c>
      <c r="D231" s="23">
        <v>116.03373718</v>
      </c>
      <c r="E231" s="17"/>
      <c r="F231" s="17" t="s">
        <v>174</v>
      </c>
      <c r="G231" s="2" t="s">
        <v>1708</v>
      </c>
      <c r="H231" s="45">
        <v>1993</v>
      </c>
      <c r="I231" s="5" t="s">
        <v>175</v>
      </c>
      <c r="J231" s="5" t="s">
        <v>175</v>
      </c>
      <c r="K231" s="9" t="s">
        <v>175</v>
      </c>
      <c r="L231" s="9" t="s">
        <v>175</v>
      </c>
      <c r="M231" s="9" t="s">
        <v>175</v>
      </c>
      <c r="N231" s="9" t="s">
        <v>175</v>
      </c>
      <c r="O231" s="9" t="s">
        <v>175</v>
      </c>
      <c r="P231" s="9" t="s">
        <v>171</v>
      </c>
      <c r="Q231" s="10" t="s">
        <v>171</v>
      </c>
      <c r="R231" s="17">
        <v>0</v>
      </c>
      <c r="S231" s="27">
        <v>4.3</v>
      </c>
      <c r="T231" s="44"/>
      <c r="U231" s="18">
        <v>5.2</v>
      </c>
      <c r="V231" s="18">
        <v>3.89</v>
      </c>
      <c r="W231" s="18">
        <v>8.1</v>
      </c>
      <c r="X231" s="18">
        <v>3.91</v>
      </c>
      <c r="Y231" s="18">
        <v>10.9</v>
      </c>
      <c r="Z231" s="18">
        <v>3.99</v>
      </c>
      <c r="AA231" s="18">
        <v>13.3</v>
      </c>
      <c r="AB231" s="18">
        <v>3.9</v>
      </c>
      <c r="AC231" s="18">
        <v>15.5</v>
      </c>
      <c r="AD231" s="18">
        <v>3.73</v>
      </c>
      <c r="AE231" s="18">
        <v>17.7</v>
      </c>
      <c r="AF231" s="18">
        <v>3.66</v>
      </c>
      <c r="AG231" s="18">
        <v>20.5</v>
      </c>
      <c r="AH231" s="18">
        <v>3.6</v>
      </c>
      <c r="AI231" s="18">
        <v>30.8</v>
      </c>
      <c r="AJ231" s="18">
        <v>3.48</v>
      </c>
      <c r="AK231" s="18">
        <v>35.1</v>
      </c>
      <c r="AL231" s="18">
        <v>3.47</v>
      </c>
      <c r="AM231" s="18">
        <v>40.2</v>
      </c>
      <c r="AN231" s="18">
        <v>3.45</v>
      </c>
      <c r="AO231" s="18">
        <v>50.1</v>
      </c>
      <c r="AP231" s="18">
        <v>3.52</v>
      </c>
      <c r="AQ231" s="18">
        <v>60.1</v>
      </c>
      <c r="AR231" s="18">
        <v>3.67</v>
      </c>
      <c r="AS231" s="18">
        <v>83.5</v>
      </c>
      <c r="AT231" s="18">
        <v>4.2</v>
      </c>
      <c r="AU231" s="18"/>
      <c r="AV231" s="18"/>
      <c r="AW231" s="40" t="s">
        <v>175</v>
      </c>
      <c r="AX231" s="40" t="s">
        <v>175</v>
      </c>
      <c r="AY231" s="5" t="s">
        <v>175</v>
      </c>
      <c r="AZ231" s="14" t="s">
        <v>1588</v>
      </c>
      <c r="BA231" s="48"/>
      <c r="BB231" s="16" t="s">
        <v>1760</v>
      </c>
      <c r="BC231" s="14"/>
      <c r="BD231" s="14"/>
      <c r="BE231" s="15"/>
      <c r="BF231" s="14"/>
      <c r="BG231" s="14"/>
      <c r="BH231" s="16"/>
    </row>
    <row r="232" spans="1:54" s="19" customFormat="1" ht="9.75">
      <c r="A232" s="17" t="s">
        <v>8</v>
      </c>
      <c r="B232" s="46" t="s">
        <v>1404</v>
      </c>
      <c r="C232" s="23">
        <v>57.32809448</v>
      </c>
      <c r="D232" s="23">
        <v>111.68795776</v>
      </c>
      <c r="E232" s="17"/>
      <c r="F232" s="17" t="s">
        <v>174</v>
      </c>
      <c r="G232" s="2" t="s">
        <v>1708</v>
      </c>
      <c r="H232" s="45">
        <v>1993</v>
      </c>
      <c r="I232" s="5" t="s">
        <v>175</v>
      </c>
      <c r="J232" s="5" t="s">
        <v>175</v>
      </c>
      <c r="K232" s="9" t="s">
        <v>175</v>
      </c>
      <c r="L232" s="9" t="s">
        <v>175</v>
      </c>
      <c r="M232" s="9" t="s">
        <v>175</v>
      </c>
      <c r="N232" s="9" t="s">
        <v>175</v>
      </c>
      <c r="O232" s="9" t="s">
        <v>175</v>
      </c>
      <c r="P232" s="9" t="s">
        <v>171</v>
      </c>
      <c r="Q232" s="10" t="s">
        <v>171</v>
      </c>
      <c r="R232" s="17">
        <v>0</v>
      </c>
      <c r="S232" s="27">
        <v>4</v>
      </c>
      <c r="T232" s="44"/>
      <c r="U232" s="18">
        <v>2.2</v>
      </c>
      <c r="V232" s="18">
        <v>6.68</v>
      </c>
      <c r="W232" s="18">
        <v>3.2</v>
      </c>
      <c r="X232" s="18">
        <v>5.92</v>
      </c>
      <c r="Y232" s="18">
        <v>4.3</v>
      </c>
      <c r="Z232" s="18">
        <v>4.6</v>
      </c>
      <c r="AA232" s="18">
        <v>5.9</v>
      </c>
      <c r="AB232" s="18">
        <v>3.97</v>
      </c>
      <c r="AC232" s="18">
        <v>7.5</v>
      </c>
      <c r="AD232" s="18">
        <v>3.77</v>
      </c>
      <c r="AE232" s="18">
        <v>8.4</v>
      </c>
      <c r="AF232" s="18">
        <v>3.8</v>
      </c>
      <c r="AG232" s="18">
        <v>21.3</v>
      </c>
      <c r="AH232" s="18">
        <v>3.31</v>
      </c>
      <c r="AI232" s="18">
        <v>25.5</v>
      </c>
      <c r="AJ232" s="18">
        <v>3.28</v>
      </c>
      <c r="AK232" s="18">
        <v>30</v>
      </c>
      <c r="AL232" s="18">
        <v>3.28</v>
      </c>
      <c r="AM232" s="18">
        <v>50.3</v>
      </c>
      <c r="AN232" s="18">
        <v>3.51</v>
      </c>
      <c r="AO232" s="18">
        <v>100.5</v>
      </c>
      <c r="AP232" s="18">
        <v>4.53</v>
      </c>
      <c r="AQ232" s="18">
        <v>150</v>
      </c>
      <c r="AR232" s="18">
        <v>5.88</v>
      </c>
      <c r="AS232" s="18">
        <v>200.1</v>
      </c>
      <c r="AT232" s="18">
        <v>7.43</v>
      </c>
      <c r="AU232" s="18">
        <v>253.5</v>
      </c>
      <c r="AV232" s="18">
        <v>8.5</v>
      </c>
      <c r="AW232" s="40" t="s">
        <v>175</v>
      </c>
      <c r="AX232" s="40" t="s">
        <v>175</v>
      </c>
      <c r="AY232" s="5" t="s">
        <v>175</v>
      </c>
      <c r="AZ232" s="14" t="s">
        <v>153</v>
      </c>
      <c r="BA232" s="47"/>
      <c r="BB232" s="16" t="s">
        <v>1760</v>
      </c>
    </row>
    <row r="233" spans="1:54" s="19" customFormat="1" ht="9.75">
      <c r="A233" s="17" t="s">
        <v>9</v>
      </c>
      <c r="B233" s="46" t="s">
        <v>1405</v>
      </c>
      <c r="C233" s="23">
        <v>57.39709743</v>
      </c>
      <c r="D233" s="23">
        <v>111.82339478</v>
      </c>
      <c r="E233" s="17"/>
      <c r="F233" s="17" t="s">
        <v>174</v>
      </c>
      <c r="G233" s="2" t="s">
        <v>1708</v>
      </c>
      <c r="H233" s="45">
        <v>1993</v>
      </c>
      <c r="I233" s="5" t="s">
        <v>175</v>
      </c>
      <c r="J233" s="5" t="s">
        <v>175</v>
      </c>
      <c r="K233" s="9" t="s">
        <v>175</v>
      </c>
      <c r="L233" s="9" t="s">
        <v>175</v>
      </c>
      <c r="M233" s="9" t="s">
        <v>175</v>
      </c>
      <c r="N233" s="9" t="s">
        <v>175</v>
      </c>
      <c r="O233" s="9" t="s">
        <v>175</v>
      </c>
      <c r="P233" s="9" t="s">
        <v>171</v>
      </c>
      <c r="Q233" s="10" t="s">
        <v>171</v>
      </c>
      <c r="R233" s="17">
        <v>0</v>
      </c>
      <c r="S233" s="27">
        <v>4</v>
      </c>
      <c r="T233" s="44"/>
      <c r="U233" s="18">
        <v>4.7</v>
      </c>
      <c r="V233" s="18">
        <v>4.44</v>
      </c>
      <c r="W233" s="18">
        <v>6.3</v>
      </c>
      <c r="X233" s="18">
        <v>3.92</v>
      </c>
      <c r="Y233" s="18">
        <v>8.4</v>
      </c>
      <c r="Z233" s="18">
        <v>3.82</v>
      </c>
      <c r="AA233" s="18">
        <v>9.5</v>
      </c>
      <c r="AB233" s="18">
        <v>3.78</v>
      </c>
      <c r="AC233" s="18">
        <v>11.6</v>
      </c>
      <c r="AD233" s="18">
        <v>3.87</v>
      </c>
      <c r="AE233" s="18">
        <v>13.2</v>
      </c>
      <c r="AF233" s="18">
        <v>3.91</v>
      </c>
      <c r="AG233" s="18">
        <v>50.4</v>
      </c>
      <c r="AH233" s="18">
        <v>4.04</v>
      </c>
      <c r="AI233" s="18">
        <v>75.4</v>
      </c>
      <c r="AJ233" s="18">
        <v>4.65</v>
      </c>
      <c r="AK233" s="18">
        <v>100.3</v>
      </c>
      <c r="AL233" s="18">
        <v>5.32</v>
      </c>
      <c r="AM233" s="18">
        <v>120.4</v>
      </c>
      <c r="AN233" s="18">
        <v>5.79</v>
      </c>
      <c r="AO233" s="18"/>
      <c r="AP233" s="18"/>
      <c r="AQ233" s="18"/>
      <c r="AR233" s="18"/>
      <c r="AS233" s="18"/>
      <c r="AT233" s="18"/>
      <c r="AU233" s="18"/>
      <c r="AV233" s="18"/>
      <c r="AW233" s="40" t="s">
        <v>175</v>
      </c>
      <c r="AX233" s="40" t="s">
        <v>175</v>
      </c>
      <c r="AY233" s="5" t="s">
        <v>175</v>
      </c>
      <c r="AZ233" s="14" t="s">
        <v>153</v>
      </c>
      <c r="BA233" s="47"/>
      <c r="BB233" s="16" t="s">
        <v>1760</v>
      </c>
    </row>
    <row r="234" spans="1:54" s="19" customFormat="1" ht="9.75">
      <c r="A234" s="17" t="s">
        <v>9</v>
      </c>
      <c r="B234" s="46" t="s">
        <v>1406</v>
      </c>
      <c r="C234" s="23">
        <v>57.44802856</v>
      </c>
      <c r="D234" s="23">
        <v>111.9859314</v>
      </c>
      <c r="E234" s="17"/>
      <c r="F234" s="17" t="s">
        <v>174</v>
      </c>
      <c r="G234" s="2" t="s">
        <v>1708</v>
      </c>
      <c r="H234" s="45">
        <v>1993</v>
      </c>
      <c r="I234" s="5" t="s">
        <v>175</v>
      </c>
      <c r="J234" s="5" t="s">
        <v>175</v>
      </c>
      <c r="K234" s="9" t="s">
        <v>175</v>
      </c>
      <c r="L234" s="9" t="s">
        <v>175</v>
      </c>
      <c r="M234" s="9" t="s">
        <v>175</v>
      </c>
      <c r="N234" s="9" t="s">
        <v>175</v>
      </c>
      <c r="O234" s="9" t="s">
        <v>175</v>
      </c>
      <c r="P234" s="9" t="s">
        <v>171</v>
      </c>
      <c r="Q234" s="10" t="s">
        <v>171</v>
      </c>
      <c r="R234" s="17">
        <v>0</v>
      </c>
      <c r="S234" s="27">
        <v>3.19</v>
      </c>
      <c r="T234" s="44"/>
      <c r="U234" s="18">
        <v>7.6</v>
      </c>
      <c r="V234" s="18">
        <v>2.98</v>
      </c>
      <c r="W234" s="18">
        <v>8.4</v>
      </c>
      <c r="X234" s="18">
        <v>2.87</v>
      </c>
      <c r="Y234" s="18">
        <v>39.9</v>
      </c>
      <c r="Z234" s="18">
        <v>2.52</v>
      </c>
      <c r="AA234" s="18">
        <v>50.1</v>
      </c>
      <c r="AB234" s="18">
        <v>2.76</v>
      </c>
      <c r="AC234" s="18">
        <v>185.2</v>
      </c>
      <c r="AD234" s="18">
        <v>7.28</v>
      </c>
      <c r="AE234" s="18">
        <v>194.5</v>
      </c>
      <c r="AF234" s="18">
        <v>7.54</v>
      </c>
      <c r="AG234" s="18">
        <v>259.2</v>
      </c>
      <c r="AH234" s="18">
        <v>10.09</v>
      </c>
      <c r="AI234" s="18">
        <v>300.2</v>
      </c>
      <c r="AJ234" s="18">
        <v>11.45</v>
      </c>
      <c r="AK234" s="18">
        <v>350.2</v>
      </c>
      <c r="AL234" s="18">
        <v>12.98</v>
      </c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40" t="s">
        <v>175</v>
      </c>
      <c r="AX234" s="40" t="s">
        <v>175</v>
      </c>
      <c r="AY234" s="5" t="s">
        <v>175</v>
      </c>
      <c r="AZ234" s="14" t="s">
        <v>153</v>
      </c>
      <c r="BA234" s="47"/>
      <c r="BB234" s="16" t="s">
        <v>1760</v>
      </c>
    </row>
    <row r="235" spans="1:54" s="19" customFormat="1" ht="9.75">
      <c r="A235" s="17" t="s">
        <v>10</v>
      </c>
      <c r="B235" s="46" t="s">
        <v>1407</v>
      </c>
      <c r="C235" s="23">
        <v>56.97463989</v>
      </c>
      <c r="D235" s="23">
        <v>111.85295105</v>
      </c>
      <c r="E235" s="17"/>
      <c r="F235" s="17" t="s">
        <v>174</v>
      </c>
      <c r="G235" s="2" t="s">
        <v>1708</v>
      </c>
      <c r="H235" s="45">
        <v>1993</v>
      </c>
      <c r="I235" s="5" t="s">
        <v>175</v>
      </c>
      <c r="J235" s="5" t="s">
        <v>175</v>
      </c>
      <c r="K235" s="9" t="s">
        <v>175</v>
      </c>
      <c r="L235" s="9" t="s">
        <v>175</v>
      </c>
      <c r="M235" s="9" t="s">
        <v>175</v>
      </c>
      <c r="N235" s="9" t="s">
        <v>175</v>
      </c>
      <c r="O235" s="9" t="s">
        <v>175</v>
      </c>
      <c r="P235" s="9" t="s">
        <v>171</v>
      </c>
      <c r="Q235" s="10" t="s">
        <v>171</v>
      </c>
      <c r="R235" s="17">
        <v>0</v>
      </c>
      <c r="S235" s="27">
        <v>4</v>
      </c>
      <c r="T235" s="44"/>
      <c r="U235" s="18">
        <v>20</v>
      </c>
      <c r="V235" s="18">
        <v>3.35</v>
      </c>
      <c r="W235" s="18">
        <v>25.5</v>
      </c>
      <c r="X235" s="18">
        <v>3.31</v>
      </c>
      <c r="Y235" s="18">
        <v>27.7</v>
      </c>
      <c r="Z235" s="18">
        <v>3.28</v>
      </c>
      <c r="AA235" s="18">
        <v>30.4</v>
      </c>
      <c r="AB235" s="18">
        <v>3.27</v>
      </c>
      <c r="AC235" s="18">
        <v>33.2</v>
      </c>
      <c r="AD235" s="18">
        <v>3.29</v>
      </c>
      <c r="AE235" s="18">
        <v>137.3</v>
      </c>
      <c r="AF235" s="18">
        <v>5.91</v>
      </c>
      <c r="AG235" s="18">
        <v>150.4</v>
      </c>
      <c r="AH235" s="18">
        <v>6.31</v>
      </c>
      <c r="AI235" s="18">
        <v>175.2</v>
      </c>
      <c r="AJ235" s="18">
        <v>6.94</v>
      </c>
      <c r="AK235" s="18">
        <v>195.1</v>
      </c>
      <c r="AL235" s="18">
        <v>7.48</v>
      </c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40" t="s">
        <v>175</v>
      </c>
      <c r="AX235" s="40" t="s">
        <v>175</v>
      </c>
      <c r="AY235" s="5" t="s">
        <v>175</v>
      </c>
      <c r="AZ235" s="14" t="s">
        <v>153</v>
      </c>
      <c r="BA235" s="47"/>
      <c r="BB235" s="16" t="s">
        <v>1760</v>
      </c>
    </row>
    <row r="236" spans="1:54" s="19" customFormat="1" ht="9.75">
      <c r="A236" s="17" t="s">
        <v>11</v>
      </c>
      <c r="B236" s="46" t="s">
        <v>1408</v>
      </c>
      <c r="C236" s="23">
        <v>56.76806641</v>
      </c>
      <c r="D236" s="23">
        <v>112.48733521</v>
      </c>
      <c r="E236" s="17"/>
      <c r="F236" s="17" t="s">
        <v>174</v>
      </c>
      <c r="G236" s="2" t="s">
        <v>1708</v>
      </c>
      <c r="H236" s="45">
        <v>1993</v>
      </c>
      <c r="I236" s="5" t="s">
        <v>175</v>
      </c>
      <c r="J236" s="5" t="s">
        <v>175</v>
      </c>
      <c r="K236" s="9" t="s">
        <v>175</v>
      </c>
      <c r="L236" s="9" t="s">
        <v>175</v>
      </c>
      <c r="M236" s="9" t="s">
        <v>175</v>
      </c>
      <c r="N236" s="9" t="s">
        <v>175</v>
      </c>
      <c r="O236" s="9" t="s">
        <v>175</v>
      </c>
      <c r="P236" s="9" t="s">
        <v>171</v>
      </c>
      <c r="Q236" s="10" t="s">
        <v>171</v>
      </c>
      <c r="R236" s="17">
        <v>0</v>
      </c>
      <c r="S236" s="27">
        <v>5</v>
      </c>
      <c r="T236" s="44"/>
      <c r="U236" s="18">
        <v>4.9</v>
      </c>
      <c r="V236" s="18">
        <v>5.13</v>
      </c>
      <c r="W236" s="18">
        <v>10.3</v>
      </c>
      <c r="X236" s="18">
        <v>3.95</v>
      </c>
      <c r="Y236" s="18">
        <v>15.6</v>
      </c>
      <c r="Z236" s="18">
        <v>3.96</v>
      </c>
      <c r="AA236" s="18">
        <v>24.5</v>
      </c>
      <c r="AB236" s="18">
        <v>3.77</v>
      </c>
      <c r="AC236" s="18">
        <v>51</v>
      </c>
      <c r="AD236" s="18">
        <v>3.26</v>
      </c>
      <c r="AE236" s="18">
        <v>75.5</v>
      </c>
      <c r="AF236" s="18">
        <v>3.71</v>
      </c>
      <c r="AG236" s="18">
        <v>100.2</v>
      </c>
      <c r="AH236" s="18">
        <v>4.44</v>
      </c>
      <c r="AI236" s="18">
        <v>150.2</v>
      </c>
      <c r="AJ236" s="18">
        <v>5.97</v>
      </c>
      <c r="AK236" s="18">
        <v>200.3</v>
      </c>
      <c r="AL236" s="18">
        <v>7.23</v>
      </c>
      <c r="AM236" s="18">
        <v>250.3</v>
      </c>
      <c r="AN236" s="18">
        <v>8.32</v>
      </c>
      <c r="AO236" s="18">
        <v>297.5</v>
      </c>
      <c r="AP236" s="18">
        <v>9.29</v>
      </c>
      <c r="AQ236" s="18"/>
      <c r="AR236" s="18"/>
      <c r="AS236" s="18"/>
      <c r="AT236" s="18"/>
      <c r="AU236" s="18"/>
      <c r="AV236" s="18"/>
      <c r="AW236" s="40" t="s">
        <v>175</v>
      </c>
      <c r="AX236" s="40" t="s">
        <v>175</v>
      </c>
      <c r="AY236" s="5" t="s">
        <v>175</v>
      </c>
      <c r="AZ236" s="14" t="s">
        <v>153</v>
      </c>
      <c r="BA236" s="47"/>
      <c r="BB236" s="16" t="s">
        <v>1760</v>
      </c>
    </row>
    <row r="237" spans="1:54" s="19" customFormat="1" ht="9.75">
      <c r="A237" s="17" t="s">
        <v>12</v>
      </c>
      <c r="B237" s="46" t="s">
        <v>1409</v>
      </c>
      <c r="C237" s="23">
        <v>57.51341248</v>
      </c>
      <c r="D237" s="23">
        <v>111.39666748</v>
      </c>
      <c r="E237" s="17"/>
      <c r="F237" s="17" t="s">
        <v>174</v>
      </c>
      <c r="G237" s="2" t="s">
        <v>1708</v>
      </c>
      <c r="H237" s="45">
        <v>1993</v>
      </c>
      <c r="I237" s="5" t="s">
        <v>175</v>
      </c>
      <c r="J237" s="5" t="s">
        <v>175</v>
      </c>
      <c r="K237" s="9" t="s">
        <v>175</v>
      </c>
      <c r="L237" s="9" t="s">
        <v>175</v>
      </c>
      <c r="M237" s="9" t="s">
        <v>175</v>
      </c>
      <c r="N237" s="9" t="s">
        <v>175</v>
      </c>
      <c r="O237" s="9" t="s">
        <v>175</v>
      </c>
      <c r="P237" s="9" t="s">
        <v>171</v>
      </c>
      <c r="Q237" s="10" t="s">
        <v>171</v>
      </c>
      <c r="R237" s="17">
        <v>0</v>
      </c>
      <c r="S237" s="27">
        <v>4.69</v>
      </c>
      <c r="T237" s="44"/>
      <c r="U237" s="18">
        <v>8</v>
      </c>
      <c r="V237" s="18">
        <v>4.62</v>
      </c>
      <c r="W237" s="18">
        <v>9.6</v>
      </c>
      <c r="X237" s="18">
        <v>4.24</v>
      </c>
      <c r="Y237" s="18">
        <v>11.2</v>
      </c>
      <c r="Z237" s="18">
        <v>4.14</v>
      </c>
      <c r="AA237" s="18">
        <v>12.9</v>
      </c>
      <c r="AB237" s="18">
        <v>4.21</v>
      </c>
      <c r="AC237" s="18">
        <v>20.2</v>
      </c>
      <c r="AD237" s="18">
        <v>5.52</v>
      </c>
      <c r="AE237" s="18">
        <v>25.1</v>
      </c>
      <c r="AF237" s="18">
        <v>4.58</v>
      </c>
      <c r="AG237" s="18">
        <v>31.1</v>
      </c>
      <c r="AH237" s="18">
        <v>4.73</v>
      </c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40" t="s">
        <v>175</v>
      </c>
      <c r="AX237" s="40" t="s">
        <v>175</v>
      </c>
      <c r="AY237" s="5" t="s">
        <v>175</v>
      </c>
      <c r="AZ237" s="14" t="s">
        <v>153</v>
      </c>
      <c r="BA237" s="47"/>
      <c r="BB237" s="16" t="s">
        <v>1760</v>
      </c>
    </row>
    <row r="238" spans="1:54" s="19" customFormat="1" ht="9.75">
      <c r="A238" s="17" t="s">
        <v>13</v>
      </c>
      <c r="B238" s="46" t="s">
        <v>1410</v>
      </c>
      <c r="C238" s="23">
        <v>55.22302246</v>
      </c>
      <c r="D238" s="23">
        <v>114.06813049</v>
      </c>
      <c r="E238" s="17"/>
      <c r="F238" s="17" t="s">
        <v>174</v>
      </c>
      <c r="G238" s="2" t="s">
        <v>1708</v>
      </c>
      <c r="H238" s="45">
        <v>1993</v>
      </c>
      <c r="I238" s="5" t="s">
        <v>175</v>
      </c>
      <c r="J238" s="5" t="s">
        <v>175</v>
      </c>
      <c r="K238" s="9" t="s">
        <v>175</v>
      </c>
      <c r="L238" s="9" t="s">
        <v>175</v>
      </c>
      <c r="M238" s="9" t="s">
        <v>175</v>
      </c>
      <c r="N238" s="9" t="s">
        <v>175</v>
      </c>
      <c r="O238" s="9" t="s">
        <v>175</v>
      </c>
      <c r="P238" s="9" t="s">
        <v>171</v>
      </c>
      <c r="Q238" s="10" t="s">
        <v>171</v>
      </c>
      <c r="R238" s="17">
        <v>0</v>
      </c>
      <c r="S238" s="27">
        <v>5</v>
      </c>
      <c r="T238" s="44"/>
      <c r="U238" s="18">
        <v>41.6</v>
      </c>
      <c r="V238" s="18">
        <v>4.15</v>
      </c>
      <c r="W238" s="18">
        <v>43.8</v>
      </c>
      <c r="X238" s="18">
        <v>4.09</v>
      </c>
      <c r="Y238" s="18">
        <v>45.9</v>
      </c>
      <c r="Z238" s="18">
        <v>4.08</v>
      </c>
      <c r="AA238" s="18">
        <v>47.9</v>
      </c>
      <c r="AB238" s="18">
        <v>4.08</v>
      </c>
      <c r="AC238" s="18">
        <v>49.9</v>
      </c>
      <c r="AD238" s="18">
        <v>4.1</v>
      </c>
      <c r="AE238" s="18">
        <v>51.9</v>
      </c>
      <c r="AF238" s="18">
        <v>4.12</v>
      </c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40" t="s">
        <v>175</v>
      </c>
      <c r="AX238" s="40" t="s">
        <v>175</v>
      </c>
      <c r="AY238" s="5" t="s">
        <v>175</v>
      </c>
      <c r="AZ238" s="14" t="s">
        <v>1588</v>
      </c>
      <c r="BA238" s="47"/>
      <c r="BB238" s="16" t="s">
        <v>1760</v>
      </c>
    </row>
    <row r="239" spans="1:54" s="19" customFormat="1" ht="9.75">
      <c r="A239" s="17" t="s">
        <v>14</v>
      </c>
      <c r="B239" s="46" t="s">
        <v>1411</v>
      </c>
      <c r="C239" s="23">
        <v>55.61582947</v>
      </c>
      <c r="D239" s="23">
        <v>116.68182373</v>
      </c>
      <c r="E239" s="17"/>
      <c r="F239" s="17" t="s">
        <v>174</v>
      </c>
      <c r="G239" s="2" t="s">
        <v>1708</v>
      </c>
      <c r="H239" s="45">
        <v>1993</v>
      </c>
      <c r="I239" s="5" t="s">
        <v>175</v>
      </c>
      <c r="J239" s="5" t="s">
        <v>175</v>
      </c>
      <c r="K239" s="9" t="s">
        <v>175</v>
      </c>
      <c r="L239" s="9" t="s">
        <v>175</v>
      </c>
      <c r="M239" s="9" t="s">
        <v>175</v>
      </c>
      <c r="N239" s="9" t="s">
        <v>175</v>
      </c>
      <c r="O239" s="9" t="s">
        <v>175</v>
      </c>
      <c r="P239" s="9" t="s">
        <v>171</v>
      </c>
      <c r="Q239" s="10" t="s">
        <v>171</v>
      </c>
      <c r="R239" s="17">
        <v>0</v>
      </c>
      <c r="S239" s="27">
        <v>5.3</v>
      </c>
      <c r="T239" s="44"/>
      <c r="U239" s="18">
        <v>5.3</v>
      </c>
      <c r="V239" s="18">
        <v>5.23</v>
      </c>
      <c r="W239" s="18">
        <v>10.4</v>
      </c>
      <c r="X239" s="18">
        <v>5.03</v>
      </c>
      <c r="Y239" s="18">
        <v>15.4</v>
      </c>
      <c r="Z239" s="18">
        <v>5.01</v>
      </c>
      <c r="AA239" s="18">
        <v>20.3</v>
      </c>
      <c r="AB239" s="18">
        <v>4.8</v>
      </c>
      <c r="AC239" s="18">
        <v>25.2</v>
      </c>
      <c r="AD239" s="18">
        <v>4.68</v>
      </c>
      <c r="AE239" s="18">
        <v>35.3</v>
      </c>
      <c r="AF239" s="18">
        <v>4.6</v>
      </c>
      <c r="AG239" s="18">
        <v>50.3</v>
      </c>
      <c r="AH239" s="18">
        <v>4.75</v>
      </c>
      <c r="AI239" s="18">
        <v>75.1</v>
      </c>
      <c r="AJ239" s="18">
        <v>5.25</v>
      </c>
      <c r="AK239" s="18">
        <v>100.2</v>
      </c>
      <c r="AL239" s="18">
        <v>5.84</v>
      </c>
      <c r="AM239" s="18">
        <v>150.3</v>
      </c>
      <c r="AN239" s="18">
        <v>7.19</v>
      </c>
      <c r="AO239" s="18">
        <v>210.3</v>
      </c>
      <c r="AP239" s="18">
        <v>9.41</v>
      </c>
      <c r="AQ239" s="18"/>
      <c r="AR239" s="18"/>
      <c r="AS239" s="18"/>
      <c r="AT239" s="18"/>
      <c r="AU239" s="18"/>
      <c r="AV239" s="18"/>
      <c r="AW239" s="40" t="s">
        <v>175</v>
      </c>
      <c r="AX239" s="40" t="s">
        <v>175</v>
      </c>
      <c r="AY239" s="5" t="s">
        <v>175</v>
      </c>
      <c r="AZ239" s="14" t="s">
        <v>1588</v>
      </c>
      <c r="BA239" s="47"/>
      <c r="BB239" s="16" t="s">
        <v>1760</v>
      </c>
    </row>
    <row r="240" spans="1:54" s="19" customFormat="1" ht="9.75">
      <c r="A240" s="17" t="s">
        <v>15</v>
      </c>
      <c r="B240" s="46" t="s">
        <v>1412</v>
      </c>
      <c r="C240" s="23">
        <v>56.50289917</v>
      </c>
      <c r="D240" s="23">
        <v>116.51977539</v>
      </c>
      <c r="E240" s="17"/>
      <c r="F240" s="17" t="s">
        <v>174</v>
      </c>
      <c r="G240" s="2" t="s">
        <v>1708</v>
      </c>
      <c r="H240" s="45">
        <v>1993</v>
      </c>
      <c r="I240" s="5" t="s">
        <v>175</v>
      </c>
      <c r="J240" s="5" t="s">
        <v>175</v>
      </c>
      <c r="K240" s="9" t="s">
        <v>175</v>
      </c>
      <c r="L240" s="9" t="s">
        <v>175</v>
      </c>
      <c r="M240" s="9" t="s">
        <v>175</v>
      </c>
      <c r="N240" s="9" t="s">
        <v>175</v>
      </c>
      <c r="O240" s="9" t="s">
        <v>175</v>
      </c>
      <c r="P240" s="9" t="s">
        <v>171</v>
      </c>
      <c r="Q240" s="10" t="s">
        <v>171</v>
      </c>
      <c r="R240" s="17">
        <v>0</v>
      </c>
      <c r="S240" s="27">
        <v>5</v>
      </c>
      <c r="T240" s="44"/>
      <c r="U240" s="18">
        <v>165.4</v>
      </c>
      <c r="V240" s="18">
        <v>6.53</v>
      </c>
      <c r="W240" s="18">
        <v>170.1</v>
      </c>
      <c r="X240" s="18">
        <v>6.62</v>
      </c>
      <c r="Y240" s="18">
        <v>175.2</v>
      </c>
      <c r="Z240" s="18">
        <v>6.73</v>
      </c>
      <c r="AA240" s="18">
        <v>200.3</v>
      </c>
      <c r="AB240" s="18">
        <v>7.46</v>
      </c>
      <c r="AC240" s="18">
        <v>220.3</v>
      </c>
      <c r="AD240" s="18">
        <v>8.07</v>
      </c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40" t="s">
        <v>175</v>
      </c>
      <c r="AX240" s="40" t="s">
        <v>175</v>
      </c>
      <c r="AY240" s="5" t="s">
        <v>175</v>
      </c>
      <c r="AZ240" s="14" t="s">
        <v>1588</v>
      </c>
      <c r="BA240" s="47"/>
      <c r="BB240" s="16" t="s">
        <v>1760</v>
      </c>
    </row>
    <row r="241" spans="1:54" s="19" customFormat="1" ht="9.75">
      <c r="A241" s="17" t="s">
        <v>16</v>
      </c>
      <c r="B241" s="46" t="s">
        <v>1413</v>
      </c>
      <c r="C241" s="23">
        <v>54.60771179</v>
      </c>
      <c r="D241" s="23">
        <v>110.24726868</v>
      </c>
      <c r="E241" s="17"/>
      <c r="F241" s="17" t="s">
        <v>174</v>
      </c>
      <c r="G241" s="2" t="s">
        <v>1708</v>
      </c>
      <c r="H241" s="45">
        <v>1993</v>
      </c>
      <c r="I241" s="5" t="s">
        <v>175</v>
      </c>
      <c r="J241" s="5" t="s">
        <v>175</v>
      </c>
      <c r="K241" s="9" t="s">
        <v>175</v>
      </c>
      <c r="L241" s="9" t="s">
        <v>175</v>
      </c>
      <c r="M241" s="9" t="s">
        <v>175</v>
      </c>
      <c r="N241" s="9" t="s">
        <v>175</v>
      </c>
      <c r="O241" s="9" t="s">
        <v>175</v>
      </c>
      <c r="P241" s="9" t="s">
        <v>171</v>
      </c>
      <c r="Q241" s="10" t="s">
        <v>171</v>
      </c>
      <c r="R241" s="17">
        <v>0</v>
      </c>
      <c r="S241" s="27">
        <v>5.8</v>
      </c>
      <c r="T241" s="44"/>
      <c r="U241" s="18">
        <v>50</v>
      </c>
      <c r="V241" s="18">
        <v>4.37</v>
      </c>
      <c r="W241" s="18">
        <v>75.3</v>
      </c>
      <c r="X241" s="18">
        <v>4.49</v>
      </c>
      <c r="Y241" s="18">
        <v>100.4</v>
      </c>
      <c r="Z241" s="18">
        <v>4.9</v>
      </c>
      <c r="AA241" s="18">
        <v>132.1</v>
      </c>
      <c r="AB241" s="18">
        <v>5.59</v>
      </c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40" t="s">
        <v>175</v>
      </c>
      <c r="AX241" s="40" t="s">
        <v>175</v>
      </c>
      <c r="AY241" s="5" t="s">
        <v>175</v>
      </c>
      <c r="AZ241" s="14" t="s">
        <v>1588</v>
      </c>
      <c r="BA241" s="47"/>
      <c r="BB241" s="16" t="s">
        <v>1760</v>
      </c>
    </row>
    <row r="242" spans="1:54" s="19" customFormat="1" ht="9.75">
      <c r="A242" s="17" t="s">
        <v>16</v>
      </c>
      <c r="B242" s="46" t="s">
        <v>1414</v>
      </c>
      <c r="C242" s="23">
        <v>54.60771179</v>
      </c>
      <c r="D242" s="23">
        <v>110.24726868</v>
      </c>
      <c r="E242" s="17"/>
      <c r="F242" s="17" t="s">
        <v>174</v>
      </c>
      <c r="G242" s="2" t="s">
        <v>1708</v>
      </c>
      <c r="H242" s="45">
        <v>1993</v>
      </c>
      <c r="I242" s="5" t="s">
        <v>175</v>
      </c>
      <c r="J242" s="5" t="s">
        <v>175</v>
      </c>
      <c r="K242" s="9" t="s">
        <v>175</v>
      </c>
      <c r="L242" s="9" t="s">
        <v>175</v>
      </c>
      <c r="M242" s="9" t="s">
        <v>175</v>
      </c>
      <c r="N242" s="9" t="s">
        <v>175</v>
      </c>
      <c r="O242" s="9" t="s">
        <v>175</v>
      </c>
      <c r="P242" s="9" t="s">
        <v>171</v>
      </c>
      <c r="Q242" s="10" t="s">
        <v>171</v>
      </c>
      <c r="R242" s="17">
        <v>0</v>
      </c>
      <c r="S242" s="27">
        <v>5.8</v>
      </c>
      <c r="T242" s="44"/>
      <c r="U242" s="18">
        <v>50</v>
      </c>
      <c r="V242" s="18">
        <v>4.37</v>
      </c>
      <c r="W242" s="18">
        <v>75.3</v>
      </c>
      <c r="X242" s="18">
        <v>4.49</v>
      </c>
      <c r="Y242" s="18">
        <v>100.4</v>
      </c>
      <c r="Z242" s="18">
        <v>4.9</v>
      </c>
      <c r="AA242" s="18">
        <v>132.1</v>
      </c>
      <c r="AB242" s="18">
        <v>5.59</v>
      </c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40" t="s">
        <v>175</v>
      </c>
      <c r="AX242" s="40" t="s">
        <v>175</v>
      </c>
      <c r="AY242" s="5" t="s">
        <v>175</v>
      </c>
      <c r="AZ242" s="14" t="s">
        <v>1588</v>
      </c>
      <c r="BA242" s="47"/>
      <c r="BB242" s="16" t="s">
        <v>1760</v>
      </c>
    </row>
    <row r="243" spans="1:54" s="19" customFormat="1" ht="9.75">
      <c r="A243" s="17" t="s">
        <v>17</v>
      </c>
      <c r="B243" s="46" t="s">
        <v>1415</v>
      </c>
      <c r="C243" s="23">
        <v>54.06210327</v>
      </c>
      <c r="D243" s="23">
        <v>110.40438843</v>
      </c>
      <c r="E243" s="17"/>
      <c r="F243" s="17" t="s">
        <v>174</v>
      </c>
      <c r="G243" s="2" t="s">
        <v>1708</v>
      </c>
      <c r="H243" s="45">
        <v>1993</v>
      </c>
      <c r="I243" s="5" t="s">
        <v>175</v>
      </c>
      <c r="J243" s="5" t="s">
        <v>175</v>
      </c>
      <c r="K243" s="9" t="s">
        <v>175</v>
      </c>
      <c r="L243" s="9" t="s">
        <v>175</v>
      </c>
      <c r="M243" s="9" t="s">
        <v>175</v>
      </c>
      <c r="N243" s="9" t="s">
        <v>175</v>
      </c>
      <c r="O243" s="9" t="s">
        <v>175</v>
      </c>
      <c r="P243" s="9" t="s">
        <v>171</v>
      </c>
      <c r="Q243" s="10" t="s">
        <v>171</v>
      </c>
      <c r="R243" s="17">
        <v>0</v>
      </c>
      <c r="S243" s="27">
        <v>5.69</v>
      </c>
      <c r="T243" s="44"/>
      <c r="U243" s="18">
        <v>40.4</v>
      </c>
      <c r="V243" s="18">
        <v>4.61</v>
      </c>
      <c r="W243" s="18">
        <v>50.8</v>
      </c>
      <c r="X243" s="18">
        <v>4.58</v>
      </c>
      <c r="Y243" s="18">
        <v>60.4</v>
      </c>
      <c r="Z243" s="18">
        <v>4.6</v>
      </c>
      <c r="AA243" s="18">
        <v>75.7</v>
      </c>
      <c r="AB243" s="18">
        <v>4.69</v>
      </c>
      <c r="AC243" s="18">
        <v>100.5</v>
      </c>
      <c r="AD243" s="18">
        <v>5.09</v>
      </c>
      <c r="AE243" s="18">
        <v>125.3</v>
      </c>
      <c r="AF243" s="18">
        <v>5.63</v>
      </c>
      <c r="AG243" s="18">
        <v>150.6</v>
      </c>
      <c r="AH243" s="18">
        <v>6.31</v>
      </c>
      <c r="AI243" s="18">
        <v>175.2</v>
      </c>
      <c r="AJ243" s="18">
        <v>6.83</v>
      </c>
      <c r="AK243" s="18">
        <v>194.7</v>
      </c>
      <c r="AL243" s="18">
        <v>7.2</v>
      </c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40" t="s">
        <v>175</v>
      </c>
      <c r="AX243" s="40" t="s">
        <v>175</v>
      </c>
      <c r="AY243" s="5" t="s">
        <v>175</v>
      </c>
      <c r="AZ243" s="14" t="s">
        <v>1588</v>
      </c>
      <c r="BA243" s="47"/>
      <c r="BB243" s="16" t="s">
        <v>1760</v>
      </c>
    </row>
    <row r="244" spans="1:54" s="19" customFormat="1" ht="9.75">
      <c r="A244" s="17" t="s">
        <v>17</v>
      </c>
      <c r="B244" s="46" t="s">
        <v>1416</v>
      </c>
      <c r="C244" s="23">
        <v>54.06210327</v>
      </c>
      <c r="D244" s="23">
        <v>110.40438843</v>
      </c>
      <c r="E244" s="17"/>
      <c r="F244" s="17" t="s">
        <v>174</v>
      </c>
      <c r="G244" s="2" t="s">
        <v>1708</v>
      </c>
      <c r="H244" s="45">
        <v>1993</v>
      </c>
      <c r="I244" s="5" t="s">
        <v>175</v>
      </c>
      <c r="J244" s="5" t="s">
        <v>175</v>
      </c>
      <c r="K244" s="9" t="s">
        <v>175</v>
      </c>
      <c r="L244" s="9" t="s">
        <v>175</v>
      </c>
      <c r="M244" s="9" t="s">
        <v>175</v>
      </c>
      <c r="N244" s="9" t="s">
        <v>175</v>
      </c>
      <c r="O244" s="9" t="s">
        <v>175</v>
      </c>
      <c r="P244" s="9" t="s">
        <v>171</v>
      </c>
      <c r="Q244" s="10" t="s">
        <v>171</v>
      </c>
      <c r="R244" s="17">
        <v>0</v>
      </c>
      <c r="S244" s="27">
        <v>5.69</v>
      </c>
      <c r="T244" s="44"/>
      <c r="U244" s="18">
        <v>34.9</v>
      </c>
      <c r="V244" s="18">
        <v>5.14</v>
      </c>
      <c r="W244" s="18">
        <v>40</v>
      </c>
      <c r="X244" s="18">
        <v>4.64</v>
      </c>
      <c r="Y244" s="18">
        <v>45.4</v>
      </c>
      <c r="Z244" s="18">
        <v>4.6</v>
      </c>
      <c r="AA244" s="18">
        <v>50</v>
      </c>
      <c r="AB244" s="18">
        <v>4.6</v>
      </c>
      <c r="AC244" s="18">
        <v>75.6</v>
      </c>
      <c r="AD244" s="18">
        <v>4.7</v>
      </c>
      <c r="AE244" s="18">
        <v>100.4</v>
      </c>
      <c r="AF244" s="18">
        <v>5.11</v>
      </c>
      <c r="AG244" s="18">
        <v>125</v>
      </c>
      <c r="AH244" s="18">
        <v>5.64</v>
      </c>
      <c r="AI244" s="18">
        <v>131.2</v>
      </c>
      <c r="AJ244" s="18">
        <v>5.76</v>
      </c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40" t="s">
        <v>175</v>
      </c>
      <c r="AX244" s="40" t="s">
        <v>175</v>
      </c>
      <c r="AY244" s="5" t="s">
        <v>175</v>
      </c>
      <c r="AZ244" s="14" t="s">
        <v>1588</v>
      </c>
      <c r="BA244" s="47"/>
      <c r="BB244" s="16" t="s">
        <v>1760</v>
      </c>
    </row>
    <row r="245" spans="1:54" s="19" customFormat="1" ht="9.75">
      <c r="A245" s="17" t="s">
        <v>17</v>
      </c>
      <c r="B245" s="46" t="s">
        <v>1417</v>
      </c>
      <c r="C245" s="23">
        <v>54.06210327</v>
      </c>
      <c r="D245" s="23">
        <v>110.40438843</v>
      </c>
      <c r="E245" s="17"/>
      <c r="F245" s="17" t="s">
        <v>174</v>
      </c>
      <c r="G245" s="2" t="s">
        <v>1708</v>
      </c>
      <c r="H245" s="45">
        <v>1993</v>
      </c>
      <c r="I245" s="5" t="s">
        <v>175</v>
      </c>
      <c r="J245" s="5" t="s">
        <v>175</v>
      </c>
      <c r="K245" s="9" t="s">
        <v>175</v>
      </c>
      <c r="L245" s="9" t="s">
        <v>175</v>
      </c>
      <c r="M245" s="9" t="s">
        <v>175</v>
      </c>
      <c r="N245" s="9" t="s">
        <v>175</v>
      </c>
      <c r="O245" s="9" t="s">
        <v>175</v>
      </c>
      <c r="P245" s="9" t="s">
        <v>171</v>
      </c>
      <c r="Q245" s="10" t="s">
        <v>171</v>
      </c>
      <c r="R245" s="17">
        <v>0</v>
      </c>
      <c r="S245" s="27">
        <v>5.69</v>
      </c>
      <c r="T245" s="44"/>
      <c r="U245" s="18">
        <v>15</v>
      </c>
      <c r="V245" s="18">
        <v>4.97</v>
      </c>
      <c r="W245" s="18">
        <v>20.2</v>
      </c>
      <c r="X245" s="18">
        <v>4.88</v>
      </c>
      <c r="Y245" s="18">
        <v>25.4</v>
      </c>
      <c r="Z245" s="18">
        <v>4.77</v>
      </c>
      <c r="AA245" s="18">
        <v>30.4</v>
      </c>
      <c r="AB245" s="18">
        <v>4.7</v>
      </c>
      <c r="AC245" s="18">
        <v>35.1</v>
      </c>
      <c r="AD245" s="18">
        <v>4.64</v>
      </c>
      <c r="AE245" s="18">
        <v>39</v>
      </c>
      <c r="AF245" s="18">
        <v>4.62</v>
      </c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40" t="s">
        <v>175</v>
      </c>
      <c r="AX245" s="40" t="s">
        <v>175</v>
      </c>
      <c r="AY245" s="5" t="s">
        <v>175</v>
      </c>
      <c r="AZ245" s="14" t="s">
        <v>1588</v>
      </c>
      <c r="BA245" s="47"/>
      <c r="BB245" s="16" t="s">
        <v>1760</v>
      </c>
    </row>
    <row r="246" spans="1:54" s="19" customFormat="1" ht="9.75">
      <c r="A246" s="17" t="s">
        <v>18</v>
      </c>
      <c r="B246" s="46" t="s">
        <v>1418</v>
      </c>
      <c r="C246" s="23">
        <v>54.64782715</v>
      </c>
      <c r="D246" s="23">
        <v>110.50552368</v>
      </c>
      <c r="E246" s="17"/>
      <c r="F246" s="17" t="s">
        <v>174</v>
      </c>
      <c r="G246" s="2" t="s">
        <v>1708</v>
      </c>
      <c r="H246" s="45">
        <v>1993</v>
      </c>
      <c r="I246" s="5" t="s">
        <v>175</v>
      </c>
      <c r="J246" s="5" t="s">
        <v>175</v>
      </c>
      <c r="K246" s="9" t="s">
        <v>175</v>
      </c>
      <c r="L246" s="9" t="s">
        <v>175</v>
      </c>
      <c r="M246" s="9" t="s">
        <v>175</v>
      </c>
      <c r="N246" s="9" t="s">
        <v>175</v>
      </c>
      <c r="O246" s="9" t="s">
        <v>175</v>
      </c>
      <c r="P246" s="9" t="s">
        <v>171</v>
      </c>
      <c r="Q246" s="10" t="s">
        <v>171</v>
      </c>
      <c r="R246" s="17">
        <v>0</v>
      </c>
      <c r="S246" s="27">
        <v>4.89</v>
      </c>
      <c r="T246" s="44"/>
      <c r="U246" s="18">
        <v>30.5</v>
      </c>
      <c r="V246" s="18">
        <v>3.83</v>
      </c>
      <c r="W246" s="18">
        <v>35.2</v>
      </c>
      <c r="X246" s="18">
        <v>3.73</v>
      </c>
      <c r="Y246" s="18">
        <v>40.4</v>
      </c>
      <c r="Z246" s="18">
        <v>3.7</v>
      </c>
      <c r="AA246" s="18">
        <v>50.4</v>
      </c>
      <c r="AB246" s="18">
        <v>3.67</v>
      </c>
      <c r="AC246" s="18">
        <v>75.2</v>
      </c>
      <c r="AD246" s="18">
        <v>3.92</v>
      </c>
      <c r="AE246" s="18">
        <v>100.2</v>
      </c>
      <c r="AF246" s="18">
        <v>4.25</v>
      </c>
      <c r="AG246" s="18">
        <v>125.1</v>
      </c>
      <c r="AH246" s="18">
        <v>4.76</v>
      </c>
      <c r="AI246" s="18">
        <v>150.3</v>
      </c>
      <c r="AJ246" s="18">
        <v>5.45</v>
      </c>
      <c r="AK246" s="18">
        <v>166.6</v>
      </c>
      <c r="AL246" s="18">
        <v>5.91</v>
      </c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40" t="s">
        <v>175</v>
      </c>
      <c r="AX246" s="40" t="s">
        <v>175</v>
      </c>
      <c r="AY246" s="5" t="s">
        <v>175</v>
      </c>
      <c r="AZ246" s="14" t="s">
        <v>1588</v>
      </c>
      <c r="BA246" s="47"/>
      <c r="BB246" s="16" t="s">
        <v>1760</v>
      </c>
    </row>
    <row r="247" spans="1:54" s="19" customFormat="1" ht="9.75">
      <c r="A247" s="17" t="s">
        <v>19</v>
      </c>
      <c r="B247" s="46" t="s">
        <v>1419</v>
      </c>
      <c r="C247" s="23">
        <v>54.6187439</v>
      </c>
      <c r="D247" s="23">
        <v>110.42991638</v>
      </c>
      <c r="E247" s="17"/>
      <c r="F247" s="17" t="s">
        <v>174</v>
      </c>
      <c r="G247" s="2" t="s">
        <v>1708</v>
      </c>
      <c r="H247" s="45">
        <v>1993</v>
      </c>
      <c r="I247" s="5" t="s">
        <v>175</v>
      </c>
      <c r="J247" s="5" t="s">
        <v>175</v>
      </c>
      <c r="K247" s="9" t="s">
        <v>175</v>
      </c>
      <c r="L247" s="9" t="s">
        <v>175</v>
      </c>
      <c r="M247" s="9" t="s">
        <v>175</v>
      </c>
      <c r="N247" s="9" t="s">
        <v>175</v>
      </c>
      <c r="O247" s="9" t="s">
        <v>175</v>
      </c>
      <c r="P247" s="9" t="s">
        <v>171</v>
      </c>
      <c r="Q247" s="10" t="s">
        <v>171</v>
      </c>
      <c r="R247" s="17">
        <v>0</v>
      </c>
      <c r="S247" s="27">
        <v>5.6</v>
      </c>
      <c r="T247" s="44"/>
      <c r="U247" s="18">
        <v>17.4</v>
      </c>
      <c r="V247" s="18">
        <v>4.54</v>
      </c>
      <c r="W247" s="18">
        <v>20.1</v>
      </c>
      <c r="X247" s="18">
        <v>4.41</v>
      </c>
      <c r="Y247" s="18">
        <v>25.5</v>
      </c>
      <c r="Z247" s="18">
        <v>4.21</v>
      </c>
      <c r="AA247" s="18">
        <v>30.4</v>
      </c>
      <c r="AB247" s="18">
        <v>4.12</v>
      </c>
      <c r="AC247" s="18">
        <v>40.3</v>
      </c>
      <c r="AD247" s="18">
        <v>3.97</v>
      </c>
      <c r="AE247" s="18">
        <v>50.5</v>
      </c>
      <c r="AF247" s="18">
        <v>3.96</v>
      </c>
      <c r="AG247" s="18">
        <v>60.3</v>
      </c>
      <c r="AH247" s="18">
        <v>4.02</v>
      </c>
      <c r="AI247" s="18">
        <v>70.5</v>
      </c>
      <c r="AJ247" s="18">
        <v>4.12</v>
      </c>
      <c r="AK247" s="18">
        <v>80.2</v>
      </c>
      <c r="AL247" s="18">
        <v>4.23</v>
      </c>
      <c r="AM247" s="18">
        <v>90.2</v>
      </c>
      <c r="AN247" s="18">
        <v>4.33</v>
      </c>
      <c r="AO247" s="18">
        <v>95.6</v>
      </c>
      <c r="AP247" s="18">
        <v>4.43</v>
      </c>
      <c r="AQ247" s="18"/>
      <c r="AR247" s="18"/>
      <c r="AS247" s="18"/>
      <c r="AT247" s="18"/>
      <c r="AU247" s="18"/>
      <c r="AV247" s="18"/>
      <c r="AW247" s="40" t="s">
        <v>175</v>
      </c>
      <c r="AX247" s="40" t="s">
        <v>175</v>
      </c>
      <c r="AY247" s="5" t="s">
        <v>175</v>
      </c>
      <c r="AZ247" s="14" t="s">
        <v>1588</v>
      </c>
      <c r="BA247" s="47"/>
      <c r="BB247" s="16" t="s">
        <v>1760</v>
      </c>
    </row>
    <row r="248" spans="1:54" s="19" customFormat="1" ht="9.75">
      <c r="A248" s="17" t="s">
        <v>19</v>
      </c>
      <c r="B248" s="46" t="s">
        <v>1420</v>
      </c>
      <c r="C248" s="23">
        <v>54.6187439</v>
      </c>
      <c r="D248" s="23">
        <v>110.42991638</v>
      </c>
      <c r="E248" s="17"/>
      <c r="F248" s="17" t="s">
        <v>174</v>
      </c>
      <c r="G248" s="2" t="s">
        <v>1708</v>
      </c>
      <c r="H248" s="45">
        <v>1993</v>
      </c>
      <c r="I248" s="5" t="s">
        <v>175</v>
      </c>
      <c r="J248" s="5" t="s">
        <v>175</v>
      </c>
      <c r="K248" s="9" t="s">
        <v>175</v>
      </c>
      <c r="L248" s="9" t="s">
        <v>175</v>
      </c>
      <c r="M248" s="9" t="s">
        <v>175</v>
      </c>
      <c r="N248" s="9" t="s">
        <v>175</v>
      </c>
      <c r="O248" s="9" t="s">
        <v>175</v>
      </c>
      <c r="P248" s="9" t="s">
        <v>171</v>
      </c>
      <c r="Q248" s="10" t="s">
        <v>171</v>
      </c>
      <c r="R248" s="17">
        <v>0</v>
      </c>
      <c r="S248" s="27">
        <v>5.6</v>
      </c>
      <c r="T248" s="44"/>
      <c r="U248" s="18">
        <v>19.9</v>
      </c>
      <c r="V248" s="18">
        <v>4.44</v>
      </c>
      <c r="W248" s="18">
        <v>25.1</v>
      </c>
      <c r="X248" s="18">
        <v>4.23</v>
      </c>
      <c r="Y248" s="18">
        <v>30.1</v>
      </c>
      <c r="Z248" s="18">
        <v>4.13</v>
      </c>
      <c r="AA248" s="18">
        <v>40.5</v>
      </c>
      <c r="AB248" s="18">
        <v>4.01</v>
      </c>
      <c r="AC248" s="18">
        <v>50.2</v>
      </c>
      <c r="AD248" s="18">
        <v>4.01</v>
      </c>
      <c r="AE248" s="18">
        <v>60.4</v>
      </c>
      <c r="AF248" s="18">
        <v>4.09</v>
      </c>
      <c r="AG248" s="18">
        <v>70.5</v>
      </c>
      <c r="AH248" s="18">
        <v>4.2</v>
      </c>
      <c r="AI248" s="18">
        <v>80.1</v>
      </c>
      <c r="AJ248" s="18">
        <v>4.29</v>
      </c>
      <c r="AK248" s="18">
        <v>90.5</v>
      </c>
      <c r="AL248" s="18">
        <v>4.43</v>
      </c>
      <c r="AM248" s="18">
        <v>100.3</v>
      </c>
      <c r="AN248" s="18">
        <v>4.59</v>
      </c>
      <c r="AO248" s="18">
        <v>114.3</v>
      </c>
      <c r="AP248" s="18">
        <v>4.89</v>
      </c>
      <c r="AQ248" s="18"/>
      <c r="AR248" s="18"/>
      <c r="AS248" s="18"/>
      <c r="AT248" s="18"/>
      <c r="AU248" s="18"/>
      <c r="AV248" s="18"/>
      <c r="AW248" s="40" t="s">
        <v>175</v>
      </c>
      <c r="AX248" s="40" t="s">
        <v>175</v>
      </c>
      <c r="AY248" s="5" t="s">
        <v>175</v>
      </c>
      <c r="AZ248" s="14" t="s">
        <v>1588</v>
      </c>
      <c r="BA248" s="47"/>
      <c r="BB248" s="16" t="s">
        <v>1760</v>
      </c>
    </row>
    <row r="249" spans="1:54" s="19" customFormat="1" ht="9.75">
      <c r="A249" s="17" t="s">
        <v>20</v>
      </c>
      <c r="B249" s="46" t="s">
        <v>1421</v>
      </c>
      <c r="C249" s="23">
        <v>54.57139587</v>
      </c>
      <c r="D249" s="23">
        <v>110.4551239</v>
      </c>
      <c r="E249" s="17"/>
      <c r="F249" s="17" t="s">
        <v>174</v>
      </c>
      <c r="G249" s="2" t="s">
        <v>1708</v>
      </c>
      <c r="H249" s="4" t="s">
        <v>171</v>
      </c>
      <c r="I249" s="5" t="s">
        <v>175</v>
      </c>
      <c r="J249" s="5" t="s">
        <v>175</v>
      </c>
      <c r="K249" s="9" t="s">
        <v>175</v>
      </c>
      <c r="L249" s="9" t="s">
        <v>175</v>
      </c>
      <c r="M249" s="9" t="s">
        <v>175</v>
      </c>
      <c r="N249" s="9" t="s">
        <v>175</v>
      </c>
      <c r="O249" s="9" t="s">
        <v>175</v>
      </c>
      <c r="P249" s="9" t="s">
        <v>171</v>
      </c>
      <c r="Q249" s="10" t="s">
        <v>171</v>
      </c>
      <c r="R249" s="17">
        <v>0</v>
      </c>
      <c r="S249" s="27">
        <v>4.5</v>
      </c>
      <c r="T249" s="44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40" t="s">
        <v>175</v>
      </c>
      <c r="AX249" s="40" t="s">
        <v>175</v>
      </c>
      <c r="AY249" s="5" t="s">
        <v>175</v>
      </c>
      <c r="AZ249" s="14" t="s">
        <v>1588</v>
      </c>
      <c r="BA249" s="47"/>
      <c r="BB249" s="16" t="s">
        <v>1760</v>
      </c>
    </row>
    <row r="250" spans="1:54" s="19" customFormat="1" ht="9.75">
      <c r="A250" s="17" t="s">
        <v>21</v>
      </c>
      <c r="B250" s="46" t="s">
        <v>1422</v>
      </c>
      <c r="C250" s="23">
        <v>54.48410034</v>
      </c>
      <c r="D250" s="23">
        <v>110.62532043</v>
      </c>
      <c r="E250" s="17"/>
      <c r="F250" s="17" t="s">
        <v>174</v>
      </c>
      <c r="G250" s="2" t="s">
        <v>1708</v>
      </c>
      <c r="H250" s="45">
        <v>1993</v>
      </c>
      <c r="I250" s="5" t="s">
        <v>175</v>
      </c>
      <c r="J250" s="5" t="s">
        <v>175</v>
      </c>
      <c r="K250" s="9" t="s">
        <v>175</v>
      </c>
      <c r="L250" s="9" t="s">
        <v>175</v>
      </c>
      <c r="M250" s="9" t="s">
        <v>175</v>
      </c>
      <c r="N250" s="9" t="s">
        <v>175</v>
      </c>
      <c r="O250" s="9" t="s">
        <v>175</v>
      </c>
      <c r="P250" s="9" t="s">
        <v>171</v>
      </c>
      <c r="Q250" s="10" t="s">
        <v>171</v>
      </c>
      <c r="R250" s="17">
        <v>0</v>
      </c>
      <c r="S250" s="27">
        <v>5.19</v>
      </c>
      <c r="T250" s="44"/>
      <c r="U250" s="18">
        <v>28.1</v>
      </c>
      <c r="V250" s="18">
        <v>5.22</v>
      </c>
      <c r="W250" s="18">
        <v>30.3</v>
      </c>
      <c r="X250" s="18">
        <v>4.68</v>
      </c>
      <c r="Y250" s="18">
        <v>35.1</v>
      </c>
      <c r="Z250" s="18">
        <v>4.61</v>
      </c>
      <c r="AA250" s="18">
        <v>40.4</v>
      </c>
      <c r="AB250" s="18">
        <v>4.57</v>
      </c>
      <c r="AC250" s="18">
        <v>50.5</v>
      </c>
      <c r="AD250" s="18">
        <v>4.58</v>
      </c>
      <c r="AE250" s="18">
        <v>60.2</v>
      </c>
      <c r="AF250" s="18">
        <v>4.62</v>
      </c>
      <c r="AG250" s="18">
        <v>70.3</v>
      </c>
      <c r="AH250" s="18">
        <v>4.7</v>
      </c>
      <c r="AI250" s="18">
        <v>80.2</v>
      </c>
      <c r="AJ250" s="18">
        <v>4.77</v>
      </c>
      <c r="AK250" s="18">
        <v>90.2</v>
      </c>
      <c r="AL250" s="18">
        <v>4.91</v>
      </c>
      <c r="AM250" s="18">
        <v>100</v>
      </c>
      <c r="AN250" s="18">
        <v>5.05</v>
      </c>
      <c r="AO250" s="18">
        <v>110.3</v>
      </c>
      <c r="AP250" s="18">
        <v>5.27</v>
      </c>
      <c r="AQ250" s="18">
        <v>120.5</v>
      </c>
      <c r="AR250" s="18">
        <v>5.41</v>
      </c>
      <c r="AS250" s="18">
        <v>133.7</v>
      </c>
      <c r="AT250" s="18">
        <v>5.68</v>
      </c>
      <c r="AU250" s="18"/>
      <c r="AV250" s="18"/>
      <c r="AW250" s="40" t="s">
        <v>175</v>
      </c>
      <c r="AX250" s="40" t="s">
        <v>175</v>
      </c>
      <c r="AY250" s="5" t="s">
        <v>175</v>
      </c>
      <c r="AZ250" s="14" t="s">
        <v>1588</v>
      </c>
      <c r="BA250" s="47"/>
      <c r="BB250" s="16" t="s">
        <v>1760</v>
      </c>
    </row>
    <row r="251" spans="1:54" s="19" customFormat="1" ht="9.75">
      <c r="A251" s="17" t="s">
        <v>22</v>
      </c>
      <c r="B251" s="46" t="s">
        <v>1423</v>
      </c>
      <c r="C251" s="23">
        <v>54.73512268</v>
      </c>
      <c r="D251" s="23">
        <v>110.70715332</v>
      </c>
      <c r="E251" s="17"/>
      <c r="F251" s="17" t="s">
        <v>174</v>
      </c>
      <c r="G251" s="2" t="s">
        <v>1708</v>
      </c>
      <c r="H251" s="4" t="s">
        <v>171</v>
      </c>
      <c r="I251" s="5" t="s">
        <v>175</v>
      </c>
      <c r="J251" s="5" t="s">
        <v>175</v>
      </c>
      <c r="K251" s="9" t="s">
        <v>175</v>
      </c>
      <c r="L251" s="9" t="s">
        <v>175</v>
      </c>
      <c r="M251" s="9" t="s">
        <v>175</v>
      </c>
      <c r="N251" s="9" t="s">
        <v>175</v>
      </c>
      <c r="O251" s="9" t="s">
        <v>175</v>
      </c>
      <c r="P251" s="9" t="s">
        <v>171</v>
      </c>
      <c r="Q251" s="10" t="s">
        <v>171</v>
      </c>
      <c r="R251" s="17">
        <v>0</v>
      </c>
      <c r="S251" s="27">
        <v>5.3</v>
      </c>
      <c r="T251" s="44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40" t="s">
        <v>175</v>
      </c>
      <c r="AX251" s="40" t="s">
        <v>175</v>
      </c>
      <c r="AY251" s="5" t="s">
        <v>175</v>
      </c>
      <c r="AZ251" s="14" t="s">
        <v>1588</v>
      </c>
      <c r="BA251" s="47"/>
      <c r="BB251" s="16" t="s">
        <v>1760</v>
      </c>
    </row>
    <row r="252" spans="1:54" s="19" customFormat="1" ht="9.75">
      <c r="A252" s="17" t="s">
        <v>23</v>
      </c>
      <c r="B252" s="46" t="s">
        <v>1424</v>
      </c>
      <c r="C252" s="23">
        <v>54.73512268</v>
      </c>
      <c r="D252" s="23">
        <v>110.70715332</v>
      </c>
      <c r="E252" s="17"/>
      <c r="F252" s="17" t="s">
        <v>174</v>
      </c>
      <c r="G252" s="2" t="s">
        <v>1708</v>
      </c>
      <c r="H252" s="45">
        <v>1993</v>
      </c>
      <c r="I252" s="5" t="s">
        <v>175</v>
      </c>
      <c r="J252" s="5" t="s">
        <v>175</v>
      </c>
      <c r="K252" s="9" t="s">
        <v>175</v>
      </c>
      <c r="L252" s="9" t="s">
        <v>175</v>
      </c>
      <c r="M252" s="9" t="s">
        <v>175</v>
      </c>
      <c r="N252" s="9" t="s">
        <v>175</v>
      </c>
      <c r="O252" s="9" t="s">
        <v>175</v>
      </c>
      <c r="P252" s="9" t="s">
        <v>171</v>
      </c>
      <c r="Q252" s="10" t="s">
        <v>171</v>
      </c>
      <c r="R252" s="17">
        <v>0</v>
      </c>
      <c r="S252" s="27">
        <v>5.3</v>
      </c>
      <c r="T252" s="44"/>
      <c r="U252" s="18">
        <v>15</v>
      </c>
      <c r="V252" s="18">
        <v>4.49</v>
      </c>
      <c r="W252" s="18">
        <v>19.8</v>
      </c>
      <c r="X252" s="18">
        <v>4.35</v>
      </c>
      <c r="Y252" s="18">
        <v>23.1</v>
      </c>
      <c r="Z252" s="18">
        <v>4.26</v>
      </c>
      <c r="AA252" s="18">
        <v>29.4</v>
      </c>
      <c r="AB252" s="18">
        <v>4.16</v>
      </c>
      <c r="AC252" s="18">
        <v>39.7</v>
      </c>
      <c r="AD252" s="18">
        <v>4.02</v>
      </c>
      <c r="AE252" s="18">
        <v>50.1</v>
      </c>
      <c r="AF252" s="18">
        <v>3.93</v>
      </c>
      <c r="AG252" s="18">
        <v>60.5</v>
      </c>
      <c r="AH252" s="18">
        <v>3.9</v>
      </c>
      <c r="AI252" s="18">
        <v>70.3</v>
      </c>
      <c r="AJ252" s="18">
        <v>3.9</v>
      </c>
      <c r="AK252" s="18">
        <v>90.4</v>
      </c>
      <c r="AL252" s="18">
        <v>4.01</v>
      </c>
      <c r="AM252" s="18">
        <v>104.9</v>
      </c>
      <c r="AN252" s="18">
        <v>4.23</v>
      </c>
      <c r="AO252" s="18">
        <v>117.2</v>
      </c>
      <c r="AP252" s="18">
        <v>4.57</v>
      </c>
      <c r="AQ252" s="18"/>
      <c r="AR252" s="18"/>
      <c r="AS252" s="18"/>
      <c r="AT252" s="18"/>
      <c r="AU252" s="18"/>
      <c r="AV252" s="18"/>
      <c r="AW252" s="40" t="s">
        <v>175</v>
      </c>
      <c r="AX252" s="40" t="s">
        <v>175</v>
      </c>
      <c r="AY252" s="5" t="s">
        <v>175</v>
      </c>
      <c r="AZ252" s="14" t="s">
        <v>1588</v>
      </c>
      <c r="BA252" s="47"/>
      <c r="BB252" s="16" t="s">
        <v>1760</v>
      </c>
    </row>
    <row r="253" spans="1:54" s="19" customFormat="1" ht="9.75">
      <c r="A253" s="17" t="s">
        <v>24</v>
      </c>
      <c r="B253" s="46" t="s">
        <v>1425</v>
      </c>
      <c r="C253" s="23">
        <v>54.73512268</v>
      </c>
      <c r="D253" s="23">
        <v>110.70715332</v>
      </c>
      <c r="E253" s="17"/>
      <c r="F253" s="17" t="s">
        <v>174</v>
      </c>
      <c r="G253" s="2" t="s">
        <v>1708</v>
      </c>
      <c r="H253" s="45">
        <v>1993</v>
      </c>
      <c r="I253" s="5" t="s">
        <v>175</v>
      </c>
      <c r="J253" s="5" t="s">
        <v>175</v>
      </c>
      <c r="K253" s="9" t="s">
        <v>175</v>
      </c>
      <c r="L253" s="9" t="s">
        <v>175</v>
      </c>
      <c r="M253" s="9" t="s">
        <v>175</v>
      </c>
      <c r="N253" s="9" t="s">
        <v>175</v>
      </c>
      <c r="O253" s="9" t="s">
        <v>175</v>
      </c>
      <c r="P253" s="9" t="s">
        <v>171</v>
      </c>
      <c r="Q253" s="10" t="s">
        <v>171</v>
      </c>
      <c r="R253" s="17">
        <v>0</v>
      </c>
      <c r="S253" s="27">
        <v>5.3</v>
      </c>
      <c r="T253" s="44"/>
      <c r="U253" s="18">
        <v>12.8</v>
      </c>
      <c r="V253" s="18">
        <v>4.77</v>
      </c>
      <c r="W253" s="18">
        <v>15.5</v>
      </c>
      <c r="X253" s="18">
        <v>4.42</v>
      </c>
      <c r="Y253" s="18">
        <v>20.4</v>
      </c>
      <c r="Z253" s="18">
        <v>4.38</v>
      </c>
      <c r="AA253" s="18">
        <v>25.2</v>
      </c>
      <c r="AB253" s="18">
        <v>4.25</v>
      </c>
      <c r="AC253" s="18">
        <v>30.3</v>
      </c>
      <c r="AD253" s="18">
        <v>4.14</v>
      </c>
      <c r="AE253" s="18">
        <v>40.3</v>
      </c>
      <c r="AF253" s="18">
        <v>4</v>
      </c>
      <c r="AG253" s="18">
        <v>50.2</v>
      </c>
      <c r="AH253" s="18">
        <v>3.88</v>
      </c>
      <c r="AI253" s="18">
        <v>60.5</v>
      </c>
      <c r="AJ253" s="18">
        <v>3.84</v>
      </c>
      <c r="AK253" s="18">
        <v>70.2</v>
      </c>
      <c r="AL253" s="18">
        <v>3.84</v>
      </c>
      <c r="AM253" s="18">
        <v>80.2</v>
      </c>
      <c r="AN253" s="18">
        <v>3.86</v>
      </c>
      <c r="AO253" s="18">
        <v>90.2</v>
      </c>
      <c r="AP253" s="18">
        <v>3.93</v>
      </c>
      <c r="AQ253" s="18">
        <v>100.1</v>
      </c>
      <c r="AR253" s="18">
        <v>4.05</v>
      </c>
      <c r="AS253" s="18">
        <v>125.3</v>
      </c>
      <c r="AT253" s="18">
        <v>4.51</v>
      </c>
      <c r="AU253" s="18">
        <v>149.3</v>
      </c>
      <c r="AV253" s="18">
        <v>4.84</v>
      </c>
      <c r="AW253" s="40" t="s">
        <v>175</v>
      </c>
      <c r="AX253" s="40" t="s">
        <v>175</v>
      </c>
      <c r="AY253" s="5" t="s">
        <v>175</v>
      </c>
      <c r="AZ253" s="14" t="s">
        <v>1588</v>
      </c>
      <c r="BA253" s="47"/>
      <c r="BB253" s="16" t="s">
        <v>1760</v>
      </c>
    </row>
    <row r="254" spans="1:54" s="19" customFormat="1" ht="9.75">
      <c r="A254" s="17" t="s">
        <v>25</v>
      </c>
      <c r="B254" s="46" t="s">
        <v>1426</v>
      </c>
      <c r="C254" s="23">
        <v>54.57499695</v>
      </c>
      <c r="D254" s="23">
        <v>110.80796814</v>
      </c>
      <c r="E254" s="17"/>
      <c r="F254" s="17" t="s">
        <v>174</v>
      </c>
      <c r="G254" s="2" t="s">
        <v>1708</v>
      </c>
      <c r="H254" s="45">
        <v>1993</v>
      </c>
      <c r="I254" s="5" t="s">
        <v>175</v>
      </c>
      <c r="J254" s="5" t="s">
        <v>175</v>
      </c>
      <c r="K254" s="9" t="s">
        <v>175</v>
      </c>
      <c r="L254" s="9" t="s">
        <v>175</v>
      </c>
      <c r="M254" s="9" t="s">
        <v>175</v>
      </c>
      <c r="N254" s="9" t="s">
        <v>175</v>
      </c>
      <c r="O254" s="9" t="s">
        <v>175</v>
      </c>
      <c r="P254" s="9" t="s">
        <v>171</v>
      </c>
      <c r="Q254" s="10" t="s">
        <v>171</v>
      </c>
      <c r="R254" s="17">
        <v>0</v>
      </c>
      <c r="S254" s="27">
        <v>5.69</v>
      </c>
      <c r="T254" s="44"/>
      <c r="U254" s="18">
        <v>18.1</v>
      </c>
      <c r="V254" s="18">
        <v>4.58</v>
      </c>
      <c r="W254" s="18">
        <v>21.4</v>
      </c>
      <c r="X254" s="18">
        <v>4.44</v>
      </c>
      <c r="Y254" s="18">
        <v>24.5</v>
      </c>
      <c r="Z254" s="18">
        <v>4.36</v>
      </c>
      <c r="AA254" s="18">
        <v>29.8</v>
      </c>
      <c r="AB254" s="18">
        <v>4.23</v>
      </c>
      <c r="AC254" s="18">
        <v>39.8</v>
      </c>
      <c r="AD254" s="18">
        <v>4.13</v>
      </c>
      <c r="AE254" s="18">
        <v>52.2</v>
      </c>
      <c r="AF254" s="18">
        <v>4.04</v>
      </c>
      <c r="AG254" s="18">
        <v>61.7</v>
      </c>
      <c r="AH254" s="18">
        <v>4.09</v>
      </c>
      <c r="AI254" s="18">
        <v>72</v>
      </c>
      <c r="AJ254" s="18">
        <v>4.21</v>
      </c>
      <c r="AK254" s="18">
        <v>80.1</v>
      </c>
      <c r="AL254" s="18">
        <v>4.46</v>
      </c>
      <c r="AM254" s="18">
        <v>90</v>
      </c>
      <c r="AN254" s="18">
        <v>4.41</v>
      </c>
      <c r="AO254" s="18">
        <v>100.3</v>
      </c>
      <c r="AP254" s="18">
        <v>4.55</v>
      </c>
      <c r="AQ254" s="18">
        <v>125</v>
      </c>
      <c r="AR254" s="18">
        <v>4.97</v>
      </c>
      <c r="AS254" s="18">
        <v>146.8</v>
      </c>
      <c r="AT254" s="18">
        <v>5.35</v>
      </c>
      <c r="AU254" s="18"/>
      <c r="AV254" s="18"/>
      <c r="AW254" s="40" t="s">
        <v>175</v>
      </c>
      <c r="AX254" s="40" t="s">
        <v>175</v>
      </c>
      <c r="AY254" s="5" t="s">
        <v>175</v>
      </c>
      <c r="AZ254" s="14" t="s">
        <v>1588</v>
      </c>
      <c r="BA254" s="47"/>
      <c r="BB254" s="16" t="s">
        <v>1760</v>
      </c>
    </row>
    <row r="255" spans="1:54" s="19" customFormat="1" ht="9.75">
      <c r="A255" s="17" t="s">
        <v>26</v>
      </c>
      <c r="B255" s="46" t="s">
        <v>1427</v>
      </c>
      <c r="C255" s="23">
        <v>54.4732666</v>
      </c>
      <c r="D255" s="23">
        <v>110.98439026</v>
      </c>
      <c r="E255" s="17"/>
      <c r="F255" s="17" t="s">
        <v>174</v>
      </c>
      <c r="G255" s="2" t="s">
        <v>1708</v>
      </c>
      <c r="H255" s="45">
        <v>1993</v>
      </c>
      <c r="I255" s="5" t="s">
        <v>175</v>
      </c>
      <c r="J255" s="5" t="s">
        <v>175</v>
      </c>
      <c r="K255" s="9" t="s">
        <v>175</v>
      </c>
      <c r="L255" s="9" t="s">
        <v>175</v>
      </c>
      <c r="M255" s="9" t="s">
        <v>175</v>
      </c>
      <c r="N255" s="9" t="s">
        <v>175</v>
      </c>
      <c r="O255" s="9" t="s">
        <v>175</v>
      </c>
      <c r="P255" s="9" t="s">
        <v>171</v>
      </c>
      <c r="Q255" s="10" t="s">
        <v>171</v>
      </c>
      <c r="R255" s="17">
        <v>0</v>
      </c>
      <c r="S255" s="27">
        <v>5.69</v>
      </c>
      <c r="T255" s="44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40" t="s">
        <v>175</v>
      </c>
      <c r="AX255" s="40" t="s">
        <v>175</v>
      </c>
      <c r="AY255" s="5" t="s">
        <v>175</v>
      </c>
      <c r="AZ255" s="14" t="s">
        <v>1588</v>
      </c>
      <c r="BA255" s="47"/>
      <c r="BB255" s="16" t="s">
        <v>1759</v>
      </c>
    </row>
    <row r="256" spans="1:54" s="19" customFormat="1" ht="9.75">
      <c r="A256" s="17" t="s">
        <v>27</v>
      </c>
      <c r="B256" s="46" t="s">
        <v>1428</v>
      </c>
      <c r="C256" s="23">
        <v>52.41401672</v>
      </c>
      <c r="D256" s="23">
        <v>110.59487915</v>
      </c>
      <c r="E256" s="17"/>
      <c r="F256" s="17" t="s">
        <v>174</v>
      </c>
      <c r="G256" s="2" t="s">
        <v>1708</v>
      </c>
      <c r="H256" s="45">
        <v>1993</v>
      </c>
      <c r="I256" s="5" t="s">
        <v>175</v>
      </c>
      <c r="J256" s="5" t="s">
        <v>175</v>
      </c>
      <c r="K256" s="9" t="s">
        <v>175</v>
      </c>
      <c r="L256" s="9" t="s">
        <v>175</v>
      </c>
      <c r="M256" s="9" t="s">
        <v>175</v>
      </c>
      <c r="N256" s="9" t="s">
        <v>175</v>
      </c>
      <c r="O256" s="9" t="s">
        <v>175</v>
      </c>
      <c r="P256" s="9" t="s">
        <v>171</v>
      </c>
      <c r="Q256" s="10" t="s">
        <v>171</v>
      </c>
      <c r="R256" s="17">
        <v>0</v>
      </c>
      <c r="S256" s="27">
        <v>5.69</v>
      </c>
      <c r="T256" s="44"/>
      <c r="U256" s="18">
        <v>4.1</v>
      </c>
      <c r="V256" s="18">
        <v>8.01</v>
      </c>
      <c r="W256" s="18">
        <v>5.2</v>
      </c>
      <c r="X256" s="18">
        <v>7.34</v>
      </c>
      <c r="Y256" s="18">
        <v>6.3</v>
      </c>
      <c r="Z256" s="18">
        <v>6.71</v>
      </c>
      <c r="AA256" s="18">
        <v>7.3</v>
      </c>
      <c r="AB256" s="18">
        <v>6.24</v>
      </c>
      <c r="AC256" s="18">
        <v>8.3</v>
      </c>
      <c r="AD256" s="18">
        <v>5.96</v>
      </c>
      <c r="AE256" s="18">
        <v>11</v>
      </c>
      <c r="AF256" s="18">
        <v>5.68</v>
      </c>
      <c r="AG256" s="18">
        <v>20.2</v>
      </c>
      <c r="AH256" s="18">
        <v>5.67</v>
      </c>
      <c r="AI256" s="18">
        <v>31.9</v>
      </c>
      <c r="AJ256" s="18">
        <v>5.74</v>
      </c>
      <c r="AK256" s="18">
        <v>41.4</v>
      </c>
      <c r="AL256" s="18">
        <v>5.86</v>
      </c>
      <c r="AM256" s="18">
        <v>50.2</v>
      </c>
      <c r="AN256" s="18">
        <v>6.03</v>
      </c>
      <c r="AO256" s="18">
        <v>75.3</v>
      </c>
      <c r="AP256" s="18">
        <v>6.65</v>
      </c>
      <c r="AQ256" s="18">
        <v>100.1</v>
      </c>
      <c r="AR256" s="18">
        <v>7.49</v>
      </c>
      <c r="AS256" s="18">
        <v>128.8</v>
      </c>
      <c r="AT256" s="18">
        <v>8.52</v>
      </c>
      <c r="AU256" s="18"/>
      <c r="AV256" s="18"/>
      <c r="AW256" s="40" t="s">
        <v>175</v>
      </c>
      <c r="AX256" s="40" t="s">
        <v>175</v>
      </c>
      <c r="AY256" s="5" t="s">
        <v>175</v>
      </c>
      <c r="AZ256" s="14" t="s">
        <v>1588</v>
      </c>
      <c r="BA256" s="47"/>
      <c r="BB256" s="16" t="s">
        <v>1760</v>
      </c>
    </row>
    <row r="257" spans="1:54" s="19" customFormat="1" ht="9.75">
      <c r="A257" s="17" t="s">
        <v>28</v>
      </c>
      <c r="B257" s="46" t="s">
        <v>1429</v>
      </c>
      <c r="C257" s="23">
        <v>51.78886414</v>
      </c>
      <c r="D257" s="23">
        <v>110.50311279</v>
      </c>
      <c r="E257" s="17"/>
      <c r="F257" s="17" t="s">
        <v>174</v>
      </c>
      <c r="G257" s="2" t="s">
        <v>1708</v>
      </c>
      <c r="H257" s="45">
        <v>1993</v>
      </c>
      <c r="I257" s="5" t="s">
        <v>175</v>
      </c>
      <c r="J257" s="5" t="s">
        <v>175</v>
      </c>
      <c r="K257" s="9" t="s">
        <v>175</v>
      </c>
      <c r="L257" s="9" t="s">
        <v>175</v>
      </c>
      <c r="M257" s="9" t="s">
        <v>175</v>
      </c>
      <c r="N257" s="9" t="s">
        <v>175</v>
      </c>
      <c r="O257" s="9" t="s">
        <v>175</v>
      </c>
      <c r="P257" s="9" t="s">
        <v>171</v>
      </c>
      <c r="Q257" s="10" t="s">
        <v>171</v>
      </c>
      <c r="R257" s="17">
        <v>0</v>
      </c>
      <c r="S257" s="27">
        <v>7</v>
      </c>
      <c r="T257" s="44"/>
      <c r="U257" s="18">
        <v>20.9</v>
      </c>
      <c r="V257" s="18">
        <v>6.11</v>
      </c>
      <c r="W257" s="18">
        <v>24.7</v>
      </c>
      <c r="X257" s="18">
        <v>6.07</v>
      </c>
      <c r="Y257" s="18">
        <v>30</v>
      </c>
      <c r="Z257" s="18">
        <v>6.03</v>
      </c>
      <c r="AA257" s="18">
        <v>40</v>
      </c>
      <c r="AB257" s="18">
        <v>6.04</v>
      </c>
      <c r="AC257" s="18">
        <v>46.1</v>
      </c>
      <c r="AD257" s="18">
        <v>6.08</v>
      </c>
      <c r="AE257" s="18">
        <v>63.4</v>
      </c>
      <c r="AF257" s="18">
        <v>6.64</v>
      </c>
      <c r="AG257" s="18">
        <v>70.1</v>
      </c>
      <c r="AH257" s="18">
        <v>6.54</v>
      </c>
      <c r="AI257" s="18">
        <v>80.3</v>
      </c>
      <c r="AJ257" s="18">
        <v>6.75</v>
      </c>
      <c r="AK257" s="18">
        <v>90.3</v>
      </c>
      <c r="AL257" s="18">
        <v>7.02</v>
      </c>
      <c r="AM257" s="18">
        <v>100.2</v>
      </c>
      <c r="AN257" s="18">
        <v>7.29</v>
      </c>
      <c r="AO257" s="18">
        <v>125.2</v>
      </c>
      <c r="AP257" s="18">
        <v>8.02</v>
      </c>
      <c r="AQ257" s="18">
        <v>153.9</v>
      </c>
      <c r="AR257" s="18">
        <v>8.74</v>
      </c>
      <c r="AS257" s="18"/>
      <c r="AT257" s="18"/>
      <c r="AU257" s="18"/>
      <c r="AV257" s="18"/>
      <c r="AW257" s="40" t="s">
        <v>175</v>
      </c>
      <c r="AX257" s="40" t="s">
        <v>175</v>
      </c>
      <c r="AY257" s="5" t="s">
        <v>175</v>
      </c>
      <c r="AZ257" s="14" t="s">
        <v>1588</v>
      </c>
      <c r="BA257" s="47"/>
      <c r="BB257" s="16" t="s">
        <v>1760</v>
      </c>
    </row>
    <row r="258" spans="1:54" s="19" customFormat="1" ht="9.75">
      <c r="A258" s="17" t="s">
        <v>29</v>
      </c>
      <c r="B258" s="46" t="s">
        <v>1430</v>
      </c>
      <c r="C258" s="23">
        <v>51.5670929</v>
      </c>
      <c r="D258" s="23">
        <v>110.47599792</v>
      </c>
      <c r="E258" s="17"/>
      <c r="F258" s="17" t="s">
        <v>174</v>
      </c>
      <c r="G258" s="2" t="s">
        <v>1708</v>
      </c>
      <c r="H258" s="45">
        <v>1993</v>
      </c>
      <c r="I258" s="5" t="s">
        <v>175</v>
      </c>
      <c r="J258" s="5" t="s">
        <v>175</v>
      </c>
      <c r="K258" s="9" t="s">
        <v>175</v>
      </c>
      <c r="L258" s="9" t="s">
        <v>175</v>
      </c>
      <c r="M258" s="9" t="s">
        <v>175</v>
      </c>
      <c r="N258" s="9" t="s">
        <v>175</v>
      </c>
      <c r="O258" s="9" t="s">
        <v>175</v>
      </c>
      <c r="P258" s="9" t="s">
        <v>171</v>
      </c>
      <c r="Q258" s="10" t="s">
        <v>171</v>
      </c>
      <c r="R258" s="17">
        <v>0</v>
      </c>
      <c r="S258" s="27">
        <v>6.69</v>
      </c>
      <c r="T258" s="44"/>
      <c r="U258" s="18">
        <v>7.5</v>
      </c>
      <c r="V258" s="18">
        <v>6.38</v>
      </c>
      <c r="W258" s="18">
        <v>9.1</v>
      </c>
      <c r="X258" s="18">
        <v>6.38</v>
      </c>
      <c r="Y258" s="18">
        <v>13.3</v>
      </c>
      <c r="Z258" s="18">
        <v>6.4</v>
      </c>
      <c r="AA258" s="18">
        <v>19.7</v>
      </c>
      <c r="AB258" s="18">
        <v>6.34</v>
      </c>
      <c r="AC258" s="18">
        <v>25.1</v>
      </c>
      <c r="AD258" s="18">
        <v>6.35</v>
      </c>
      <c r="AE258" s="18">
        <v>29.9</v>
      </c>
      <c r="AF258" s="18">
        <v>6.38</v>
      </c>
      <c r="AG258" s="18">
        <v>40.5</v>
      </c>
      <c r="AH258" s="18">
        <v>6.52</v>
      </c>
      <c r="AI258" s="18">
        <v>50.5</v>
      </c>
      <c r="AJ258" s="18">
        <v>6.7</v>
      </c>
      <c r="AK258" s="18">
        <v>60.3</v>
      </c>
      <c r="AL258" s="18">
        <v>6.87</v>
      </c>
      <c r="AM258" s="18">
        <v>70</v>
      </c>
      <c r="AN258" s="18">
        <v>7.09</v>
      </c>
      <c r="AO258" s="18">
        <v>90.2</v>
      </c>
      <c r="AP258" s="18">
        <v>7.48</v>
      </c>
      <c r="AQ258" s="18">
        <v>100.2</v>
      </c>
      <c r="AR258" s="18">
        <v>7.68</v>
      </c>
      <c r="AS258" s="18">
        <v>115.2</v>
      </c>
      <c r="AT258" s="18">
        <v>8.03</v>
      </c>
      <c r="AU258" s="18"/>
      <c r="AV258" s="18"/>
      <c r="AW258" s="40" t="s">
        <v>175</v>
      </c>
      <c r="AX258" s="40" t="s">
        <v>175</v>
      </c>
      <c r="AY258" s="5" t="s">
        <v>175</v>
      </c>
      <c r="AZ258" s="14" t="s">
        <v>1588</v>
      </c>
      <c r="BA258" s="47"/>
      <c r="BB258" s="16" t="s">
        <v>1760</v>
      </c>
    </row>
    <row r="259" spans="1:54" s="19" customFormat="1" ht="9.75">
      <c r="A259" s="17" t="s">
        <v>30</v>
      </c>
      <c r="B259" s="46" t="s">
        <v>1431</v>
      </c>
      <c r="C259" s="23">
        <v>49.68563843</v>
      </c>
      <c r="D259" s="23">
        <v>111.44667053</v>
      </c>
      <c r="E259" s="17"/>
      <c r="F259" s="17" t="s">
        <v>174</v>
      </c>
      <c r="G259" s="2" t="s">
        <v>1708</v>
      </c>
      <c r="H259" s="45">
        <v>1993</v>
      </c>
      <c r="I259" s="5" t="s">
        <v>175</v>
      </c>
      <c r="J259" s="5" t="s">
        <v>175</v>
      </c>
      <c r="K259" s="9" t="s">
        <v>175</v>
      </c>
      <c r="L259" s="9" t="s">
        <v>175</v>
      </c>
      <c r="M259" s="9" t="s">
        <v>175</v>
      </c>
      <c r="N259" s="9" t="s">
        <v>175</v>
      </c>
      <c r="O259" s="9" t="s">
        <v>175</v>
      </c>
      <c r="P259" s="9" t="s">
        <v>171</v>
      </c>
      <c r="Q259" s="10" t="s">
        <v>171</v>
      </c>
      <c r="R259" s="17">
        <v>0</v>
      </c>
      <c r="S259" s="27">
        <v>9</v>
      </c>
      <c r="T259" s="44"/>
      <c r="U259" s="18">
        <v>8.3</v>
      </c>
      <c r="V259" s="18">
        <v>8.73</v>
      </c>
      <c r="W259" s="18">
        <v>10.5</v>
      </c>
      <c r="X259" s="18">
        <v>8.73</v>
      </c>
      <c r="Y259" s="18">
        <v>14.2</v>
      </c>
      <c r="Z259" s="18">
        <v>8.77</v>
      </c>
      <c r="AA259" s="18">
        <v>20.2</v>
      </c>
      <c r="AB259" s="18">
        <v>8.78</v>
      </c>
      <c r="AC259" s="18">
        <v>30.1</v>
      </c>
      <c r="AD259" s="18">
        <v>8.77</v>
      </c>
      <c r="AE259" s="18">
        <v>40.2</v>
      </c>
      <c r="AF259" s="18">
        <v>9.07</v>
      </c>
      <c r="AG259" s="18">
        <v>50.1</v>
      </c>
      <c r="AH259" s="18">
        <v>10.32</v>
      </c>
      <c r="AI259" s="18">
        <v>75.2</v>
      </c>
      <c r="AJ259" s="18">
        <v>11.64</v>
      </c>
      <c r="AK259" s="18">
        <v>100.3</v>
      </c>
      <c r="AL259" s="18">
        <v>11.82</v>
      </c>
      <c r="AM259" s="18">
        <v>125.2</v>
      </c>
      <c r="AN259" s="18">
        <v>12.12</v>
      </c>
      <c r="AO259" s="18">
        <v>150.4</v>
      </c>
      <c r="AP259" s="18">
        <v>12.32</v>
      </c>
      <c r="AQ259" s="18">
        <v>200</v>
      </c>
      <c r="AR259" s="18">
        <v>12.6</v>
      </c>
      <c r="AS259" s="18">
        <v>218.5</v>
      </c>
      <c r="AT259" s="18">
        <v>12.86</v>
      </c>
      <c r="AU259" s="18"/>
      <c r="AV259" s="18"/>
      <c r="AW259" s="40" t="s">
        <v>175</v>
      </c>
      <c r="AX259" s="40" t="s">
        <v>175</v>
      </c>
      <c r="AY259" s="5" t="s">
        <v>175</v>
      </c>
      <c r="AZ259" s="14" t="s">
        <v>1588</v>
      </c>
      <c r="BA259" s="47"/>
      <c r="BB259" s="16" t="s">
        <v>1760</v>
      </c>
    </row>
    <row r="260" spans="1:54" s="19" customFormat="1" ht="9.75">
      <c r="A260" s="17" t="s">
        <v>31</v>
      </c>
      <c r="B260" s="46" t="s">
        <v>1432</v>
      </c>
      <c r="C260" s="23">
        <v>49.47102356</v>
      </c>
      <c r="D260" s="23">
        <v>110.96546936</v>
      </c>
      <c r="E260" s="17"/>
      <c r="F260" s="17" t="s">
        <v>174</v>
      </c>
      <c r="G260" s="2" t="s">
        <v>1708</v>
      </c>
      <c r="H260" s="45">
        <v>1993</v>
      </c>
      <c r="I260" s="5" t="s">
        <v>175</v>
      </c>
      <c r="J260" s="5" t="s">
        <v>175</v>
      </c>
      <c r="K260" s="9" t="s">
        <v>175</v>
      </c>
      <c r="L260" s="9" t="s">
        <v>175</v>
      </c>
      <c r="M260" s="9" t="s">
        <v>175</v>
      </c>
      <c r="N260" s="9" t="s">
        <v>175</v>
      </c>
      <c r="O260" s="9" t="s">
        <v>175</v>
      </c>
      <c r="P260" s="9" t="s">
        <v>171</v>
      </c>
      <c r="Q260" s="10" t="s">
        <v>171</v>
      </c>
      <c r="R260" s="17">
        <v>0</v>
      </c>
      <c r="S260" s="27">
        <v>8.19</v>
      </c>
      <c r="T260" s="44"/>
      <c r="U260" s="18">
        <v>23.7</v>
      </c>
      <c r="V260" s="18">
        <v>7.73</v>
      </c>
      <c r="W260" s="18">
        <v>25.4</v>
      </c>
      <c r="X260" s="18">
        <v>7.7</v>
      </c>
      <c r="Y260" s="18">
        <v>29.7</v>
      </c>
      <c r="Z260" s="18">
        <v>7.64</v>
      </c>
      <c r="AA260" s="18">
        <v>40.1</v>
      </c>
      <c r="AB260" s="18">
        <v>7.64</v>
      </c>
      <c r="AC260" s="18">
        <v>50.2</v>
      </c>
      <c r="AD260" s="18">
        <v>7.68</v>
      </c>
      <c r="AE260" s="18">
        <v>60.1</v>
      </c>
      <c r="AF260" s="18">
        <v>7.74</v>
      </c>
      <c r="AG260" s="18">
        <v>70.2</v>
      </c>
      <c r="AH260" s="18">
        <v>7.86</v>
      </c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40" t="s">
        <v>175</v>
      </c>
      <c r="AX260" s="40" t="s">
        <v>175</v>
      </c>
      <c r="AY260" s="5" t="s">
        <v>175</v>
      </c>
      <c r="AZ260" s="14" t="s">
        <v>1588</v>
      </c>
      <c r="BA260" s="47"/>
      <c r="BB260" s="16" t="s">
        <v>1760</v>
      </c>
    </row>
    <row r="261" spans="1:54" s="19" customFormat="1" ht="9.75">
      <c r="A261" s="17" t="s">
        <v>32</v>
      </c>
      <c r="B261" s="46" t="s">
        <v>1433</v>
      </c>
      <c r="C261" s="23">
        <v>49.3800354</v>
      </c>
      <c r="D261" s="23">
        <v>112.20466614</v>
      </c>
      <c r="E261" s="17"/>
      <c r="F261" s="17" t="s">
        <v>174</v>
      </c>
      <c r="G261" s="2" t="s">
        <v>1708</v>
      </c>
      <c r="H261" s="45">
        <v>1993</v>
      </c>
      <c r="I261" s="5" t="s">
        <v>175</v>
      </c>
      <c r="J261" s="5" t="s">
        <v>175</v>
      </c>
      <c r="K261" s="9" t="s">
        <v>175</v>
      </c>
      <c r="L261" s="9" t="s">
        <v>175</v>
      </c>
      <c r="M261" s="9" t="s">
        <v>175</v>
      </c>
      <c r="N261" s="9" t="s">
        <v>175</v>
      </c>
      <c r="O261" s="9" t="s">
        <v>175</v>
      </c>
      <c r="P261" s="9" t="s">
        <v>171</v>
      </c>
      <c r="Q261" s="10" t="s">
        <v>171</v>
      </c>
      <c r="R261" s="17">
        <v>0</v>
      </c>
      <c r="S261" s="27">
        <v>7.89</v>
      </c>
      <c r="T261" s="44"/>
      <c r="U261" s="18">
        <v>4</v>
      </c>
      <c r="V261" s="18">
        <v>9.15</v>
      </c>
      <c r="W261" s="18">
        <v>6.2</v>
      </c>
      <c r="X261" s="18">
        <v>8.23</v>
      </c>
      <c r="Y261" s="18">
        <v>8.3</v>
      </c>
      <c r="Z261" s="18">
        <v>7.81</v>
      </c>
      <c r="AA261" s="18">
        <v>10.4</v>
      </c>
      <c r="AB261" s="18">
        <v>7.76</v>
      </c>
      <c r="AC261" s="18">
        <v>20.1</v>
      </c>
      <c r="AD261" s="18">
        <v>7.92</v>
      </c>
      <c r="AE261" s="18">
        <v>30.2</v>
      </c>
      <c r="AF261" s="18">
        <v>7.93</v>
      </c>
      <c r="AG261" s="18">
        <v>40.2</v>
      </c>
      <c r="AH261" s="18">
        <v>8</v>
      </c>
      <c r="AI261" s="18">
        <v>50.1</v>
      </c>
      <c r="AJ261" s="18">
        <v>8.11</v>
      </c>
      <c r="AK261" s="18">
        <v>60.4</v>
      </c>
      <c r="AL261" s="18">
        <v>8.27</v>
      </c>
      <c r="AM261" s="18">
        <v>70.2</v>
      </c>
      <c r="AN261" s="18">
        <v>8.42</v>
      </c>
      <c r="AO261" s="18">
        <v>80.4</v>
      </c>
      <c r="AP261" s="18">
        <v>8.63</v>
      </c>
      <c r="AQ261" s="18">
        <v>90</v>
      </c>
      <c r="AR261" s="18">
        <v>8.82</v>
      </c>
      <c r="AS261" s="18">
        <v>100.5</v>
      </c>
      <c r="AT261" s="18">
        <v>9.11</v>
      </c>
      <c r="AU261" s="18">
        <v>122.1</v>
      </c>
      <c r="AV261" s="18">
        <v>9.7</v>
      </c>
      <c r="AW261" s="40" t="s">
        <v>175</v>
      </c>
      <c r="AX261" s="40" t="s">
        <v>175</v>
      </c>
      <c r="AY261" s="5" t="s">
        <v>175</v>
      </c>
      <c r="AZ261" s="14" t="s">
        <v>1588</v>
      </c>
      <c r="BA261" s="47"/>
      <c r="BB261" s="16" t="s">
        <v>1760</v>
      </c>
    </row>
    <row r="262" spans="1:54" s="19" customFormat="1" ht="9.75">
      <c r="A262" s="17" t="s">
        <v>33</v>
      </c>
      <c r="B262" s="46" t="s">
        <v>1434</v>
      </c>
      <c r="C262" s="23">
        <v>52.87963867</v>
      </c>
      <c r="D262" s="23">
        <v>110.79373169</v>
      </c>
      <c r="E262" s="17"/>
      <c r="F262" s="17" t="s">
        <v>174</v>
      </c>
      <c r="G262" s="2" t="s">
        <v>1708</v>
      </c>
      <c r="H262" s="45">
        <v>1992</v>
      </c>
      <c r="I262" s="5" t="s">
        <v>175</v>
      </c>
      <c r="J262" s="5" t="s">
        <v>175</v>
      </c>
      <c r="K262" s="9" t="s">
        <v>175</v>
      </c>
      <c r="L262" s="9" t="s">
        <v>175</v>
      </c>
      <c r="M262" s="9" t="s">
        <v>175</v>
      </c>
      <c r="N262" s="9" t="s">
        <v>175</v>
      </c>
      <c r="O262" s="9" t="s">
        <v>175</v>
      </c>
      <c r="P262" s="9" t="s">
        <v>171</v>
      </c>
      <c r="Q262" s="10" t="s">
        <v>171</v>
      </c>
      <c r="R262" s="17">
        <v>0</v>
      </c>
      <c r="S262" s="27">
        <v>5.5</v>
      </c>
      <c r="T262" s="44"/>
      <c r="U262" s="18">
        <v>28.7</v>
      </c>
      <c r="V262" s="18">
        <v>5.25</v>
      </c>
      <c r="W262" s="18">
        <v>31.3</v>
      </c>
      <c r="X262" s="18">
        <v>5.23</v>
      </c>
      <c r="Y262" s="18">
        <v>40.6</v>
      </c>
      <c r="Z262" s="18">
        <v>5.26</v>
      </c>
      <c r="AA262" s="18">
        <v>49.2</v>
      </c>
      <c r="AB262" s="18">
        <v>5.37</v>
      </c>
      <c r="AC262" s="18">
        <v>67.2</v>
      </c>
      <c r="AD262" s="18">
        <v>7.94</v>
      </c>
      <c r="AE262" s="18">
        <v>76.2</v>
      </c>
      <c r="AF262" s="18">
        <v>7.3</v>
      </c>
      <c r="AG262" s="18">
        <v>80.5</v>
      </c>
      <c r="AH262" s="18">
        <v>6.07</v>
      </c>
      <c r="AI262" s="18">
        <v>90.5</v>
      </c>
      <c r="AJ262" s="18">
        <v>6.38</v>
      </c>
      <c r="AK262" s="18">
        <v>99.9</v>
      </c>
      <c r="AL262" s="18">
        <v>6.75</v>
      </c>
      <c r="AM262" s="18">
        <v>125.45</v>
      </c>
      <c r="AN262" s="18">
        <v>7.48</v>
      </c>
      <c r="AO262" s="18">
        <v>140</v>
      </c>
      <c r="AP262" s="18">
        <v>7.81</v>
      </c>
      <c r="AQ262" s="18"/>
      <c r="AR262" s="18"/>
      <c r="AS262" s="18"/>
      <c r="AT262" s="18"/>
      <c r="AU262" s="18"/>
      <c r="AV262" s="18"/>
      <c r="AW262" s="40" t="s">
        <v>175</v>
      </c>
      <c r="AX262" s="40" t="s">
        <v>175</v>
      </c>
      <c r="AY262" s="5" t="s">
        <v>175</v>
      </c>
      <c r="AZ262" s="14" t="s">
        <v>1588</v>
      </c>
      <c r="BA262" s="47"/>
      <c r="BB262" s="16" t="s">
        <v>1761</v>
      </c>
    </row>
    <row r="263" spans="1:54" s="19" customFormat="1" ht="9.75">
      <c r="A263" s="17" t="s">
        <v>34</v>
      </c>
      <c r="B263" s="46" t="s">
        <v>1435</v>
      </c>
      <c r="C263" s="23">
        <v>53.50245667</v>
      </c>
      <c r="D263" s="23">
        <v>112.11515808</v>
      </c>
      <c r="E263" s="17"/>
      <c r="F263" s="17" t="s">
        <v>174</v>
      </c>
      <c r="G263" s="2" t="s">
        <v>1708</v>
      </c>
      <c r="H263" s="45">
        <v>1992</v>
      </c>
      <c r="I263" s="5" t="s">
        <v>175</v>
      </c>
      <c r="J263" s="5" t="s">
        <v>175</v>
      </c>
      <c r="K263" s="9" t="s">
        <v>175</v>
      </c>
      <c r="L263" s="9" t="s">
        <v>175</v>
      </c>
      <c r="M263" s="9" t="s">
        <v>175</v>
      </c>
      <c r="N263" s="9" t="s">
        <v>175</v>
      </c>
      <c r="O263" s="9" t="s">
        <v>175</v>
      </c>
      <c r="P263" s="9" t="s">
        <v>171</v>
      </c>
      <c r="Q263" s="10" t="s">
        <v>171</v>
      </c>
      <c r="R263" s="17">
        <v>0</v>
      </c>
      <c r="S263" s="27">
        <v>4.8</v>
      </c>
      <c r="T263" s="44"/>
      <c r="U263" s="18">
        <v>3.6</v>
      </c>
      <c r="V263" s="18">
        <v>4.28</v>
      </c>
      <c r="W263" s="18">
        <v>4</v>
      </c>
      <c r="X263" s="18">
        <v>4.56</v>
      </c>
      <c r="Y263" s="18">
        <v>10.05</v>
      </c>
      <c r="Z263" s="18">
        <v>4.57</v>
      </c>
      <c r="AA263" s="18">
        <v>15.2</v>
      </c>
      <c r="AB263" s="18">
        <v>4.68</v>
      </c>
      <c r="AC263" s="18">
        <v>20.3</v>
      </c>
      <c r="AD263" s="18">
        <v>4.71</v>
      </c>
      <c r="AE263" s="18">
        <v>25</v>
      </c>
      <c r="AF263" s="18">
        <v>4.76</v>
      </c>
      <c r="AG263" s="18">
        <v>30</v>
      </c>
      <c r="AH263" s="18">
        <v>4.8</v>
      </c>
      <c r="AI263" s="18">
        <v>40.2</v>
      </c>
      <c r="AJ263" s="18">
        <v>5.02</v>
      </c>
      <c r="AK263" s="18">
        <v>48</v>
      </c>
      <c r="AL263" s="18">
        <v>5.26</v>
      </c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40" t="s">
        <v>175</v>
      </c>
      <c r="AX263" s="40" t="s">
        <v>175</v>
      </c>
      <c r="AY263" s="5" t="s">
        <v>175</v>
      </c>
      <c r="AZ263" s="14" t="s">
        <v>1588</v>
      </c>
      <c r="BA263" s="47"/>
      <c r="BB263" s="16" t="s">
        <v>1761</v>
      </c>
    </row>
    <row r="264" spans="1:54" s="19" customFormat="1" ht="9.75">
      <c r="A264" s="17" t="s">
        <v>35</v>
      </c>
      <c r="B264" s="46" t="s">
        <v>1436</v>
      </c>
      <c r="C264" s="23">
        <v>52.72309875</v>
      </c>
      <c r="D264" s="23">
        <v>110.84806824</v>
      </c>
      <c r="E264" s="17"/>
      <c r="F264" s="17" t="s">
        <v>174</v>
      </c>
      <c r="G264" s="2" t="s">
        <v>1708</v>
      </c>
      <c r="H264" s="45">
        <v>1992</v>
      </c>
      <c r="I264" s="5" t="s">
        <v>175</v>
      </c>
      <c r="J264" s="5" t="s">
        <v>175</v>
      </c>
      <c r="K264" s="9" t="s">
        <v>175</v>
      </c>
      <c r="L264" s="9" t="s">
        <v>175</v>
      </c>
      <c r="M264" s="9" t="s">
        <v>175</v>
      </c>
      <c r="N264" s="9" t="s">
        <v>175</v>
      </c>
      <c r="O264" s="9" t="s">
        <v>175</v>
      </c>
      <c r="P264" s="9" t="s">
        <v>171</v>
      </c>
      <c r="Q264" s="10" t="s">
        <v>171</v>
      </c>
      <c r="R264" s="17">
        <v>0</v>
      </c>
      <c r="S264" s="27">
        <v>5.5</v>
      </c>
      <c r="T264" s="44"/>
      <c r="U264" s="18">
        <v>17.5</v>
      </c>
      <c r="V264" s="18">
        <v>5.31</v>
      </c>
      <c r="W264" s="18">
        <v>18.5</v>
      </c>
      <c r="X264" s="18">
        <v>5.28</v>
      </c>
      <c r="Y264" s="18">
        <v>38.2</v>
      </c>
      <c r="Z264" s="18">
        <v>5.29</v>
      </c>
      <c r="AA264" s="18">
        <v>50.45</v>
      </c>
      <c r="AB264" s="18">
        <v>5.38</v>
      </c>
      <c r="AC264" s="18">
        <v>60.2</v>
      </c>
      <c r="AD264" s="18">
        <v>5.51</v>
      </c>
      <c r="AE264" s="18">
        <v>70.25</v>
      </c>
      <c r="AF264" s="18">
        <v>5.67</v>
      </c>
      <c r="AG264" s="18">
        <v>79.95</v>
      </c>
      <c r="AH264" s="18">
        <v>5.82</v>
      </c>
      <c r="AI264" s="18">
        <v>90.2</v>
      </c>
      <c r="AJ264" s="18">
        <v>5.99</v>
      </c>
      <c r="AK264" s="18">
        <v>100.2</v>
      </c>
      <c r="AL264" s="18">
        <v>6.17</v>
      </c>
      <c r="AM264" s="18">
        <v>109.55</v>
      </c>
      <c r="AN264" s="18">
        <v>6.41</v>
      </c>
      <c r="AO264" s="18">
        <v>120.6</v>
      </c>
      <c r="AP264" s="18">
        <v>6.62</v>
      </c>
      <c r="AQ264" s="18">
        <v>130.2</v>
      </c>
      <c r="AR264" s="18">
        <v>6.82</v>
      </c>
      <c r="AS264" s="18"/>
      <c r="AT264" s="18"/>
      <c r="AU264" s="18"/>
      <c r="AV264" s="18"/>
      <c r="AW264" s="40" t="s">
        <v>175</v>
      </c>
      <c r="AX264" s="40" t="s">
        <v>175</v>
      </c>
      <c r="AY264" s="5" t="s">
        <v>175</v>
      </c>
      <c r="AZ264" s="14" t="s">
        <v>1588</v>
      </c>
      <c r="BA264" s="47"/>
      <c r="BB264" s="16" t="s">
        <v>1761</v>
      </c>
    </row>
    <row r="265" spans="1:54" s="19" customFormat="1" ht="9.75">
      <c r="A265" s="17" t="s">
        <v>36</v>
      </c>
      <c r="B265" s="46" t="s">
        <v>1437</v>
      </c>
      <c r="C265" s="23">
        <v>52.54852295</v>
      </c>
      <c r="D265" s="23">
        <v>111.91427612</v>
      </c>
      <c r="E265" s="17"/>
      <c r="F265" s="17" t="s">
        <v>174</v>
      </c>
      <c r="G265" s="2" t="s">
        <v>1708</v>
      </c>
      <c r="H265" s="45">
        <v>1992</v>
      </c>
      <c r="I265" s="5" t="s">
        <v>175</v>
      </c>
      <c r="J265" s="5" t="s">
        <v>175</v>
      </c>
      <c r="K265" s="9" t="s">
        <v>175</v>
      </c>
      <c r="L265" s="9" t="s">
        <v>175</v>
      </c>
      <c r="M265" s="9" t="s">
        <v>175</v>
      </c>
      <c r="N265" s="9" t="s">
        <v>175</v>
      </c>
      <c r="O265" s="9" t="s">
        <v>175</v>
      </c>
      <c r="P265" s="9" t="s">
        <v>171</v>
      </c>
      <c r="Q265" s="10" t="s">
        <v>171</v>
      </c>
      <c r="R265" s="17">
        <v>0</v>
      </c>
      <c r="S265" s="27">
        <v>5.6</v>
      </c>
      <c r="T265" s="44"/>
      <c r="U265" s="18">
        <v>4.95</v>
      </c>
      <c r="V265" s="18">
        <v>4.83</v>
      </c>
      <c r="W265" s="18">
        <v>7.1</v>
      </c>
      <c r="X265" s="18">
        <v>4.91</v>
      </c>
      <c r="Y265" s="18">
        <v>9.6</v>
      </c>
      <c r="Z265" s="18">
        <v>5.05</v>
      </c>
      <c r="AA265" s="18">
        <v>11.7</v>
      </c>
      <c r="AB265" s="18">
        <v>5.18</v>
      </c>
      <c r="AC265" s="18">
        <v>13.9</v>
      </c>
      <c r="AD265" s="18">
        <v>5.37</v>
      </c>
      <c r="AE265" s="18">
        <v>16.6</v>
      </c>
      <c r="AF265" s="18">
        <v>5.41</v>
      </c>
      <c r="AG265" s="18">
        <v>18.7</v>
      </c>
      <c r="AH265" s="18">
        <v>5.43</v>
      </c>
      <c r="AI265" s="18">
        <v>20.9</v>
      </c>
      <c r="AJ265" s="18">
        <v>5.44</v>
      </c>
      <c r="AK265" s="18">
        <v>21.2</v>
      </c>
      <c r="AL265" s="18">
        <v>5.46</v>
      </c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40" t="s">
        <v>175</v>
      </c>
      <c r="AX265" s="40" t="s">
        <v>175</v>
      </c>
      <c r="AY265" s="5" t="s">
        <v>175</v>
      </c>
      <c r="AZ265" s="14" t="s">
        <v>1588</v>
      </c>
      <c r="BA265" s="47"/>
      <c r="BB265" s="16" t="s">
        <v>1761</v>
      </c>
    </row>
    <row r="266" spans="1:54" s="19" customFormat="1" ht="9.75">
      <c r="A266" s="17" t="s">
        <v>37</v>
      </c>
      <c r="B266" s="46" t="s">
        <v>1438</v>
      </c>
      <c r="C266" s="23">
        <v>52.33032227</v>
      </c>
      <c r="D266" s="23">
        <v>112.75982666</v>
      </c>
      <c r="E266" s="17"/>
      <c r="F266" s="17" t="s">
        <v>174</v>
      </c>
      <c r="G266" s="2" t="s">
        <v>1708</v>
      </c>
      <c r="H266" s="45">
        <v>1992</v>
      </c>
      <c r="I266" s="5" t="s">
        <v>175</v>
      </c>
      <c r="J266" s="5" t="s">
        <v>175</v>
      </c>
      <c r="K266" s="9" t="s">
        <v>175</v>
      </c>
      <c r="L266" s="9" t="s">
        <v>175</v>
      </c>
      <c r="M266" s="9" t="s">
        <v>175</v>
      </c>
      <c r="N266" s="9" t="s">
        <v>175</v>
      </c>
      <c r="O266" s="9" t="s">
        <v>175</v>
      </c>
      <c r="P266" s="9" t="s">
        <v>171</v>
      </c>
      <c r="Q266" s="10" t="s">
        <v>171</v>
      </c>
      <c r="R266" s="17">
        <v>0</v>
      </c>
      <c r="S266" s="27">
        <v>5.89</v>
      </c>
      <c r="T266" s="44"/>
      <c r="U266" s="18">
        <v>11.95</v>
      </c>
      <c r="V266" s="18">
        <v>5.64</v>
      </c>
      <c r="W266" s="18">
        <v>14.75</v>
      </c>
      <c r="X266" s="18">
        <v>5.59</v>
      </c>
      <c r="Y266" s="18">
        <v>19.8</v>
      </c>
      <c r="Z266" s="18">
        <v>5.51</v>
      </c>
      <c r="AA266" s="18">
        <v>25.2</v>
      </c>
      <c r="AB266" s="18">
        <v>5.5</v>
      </c>
      <c r="AC266" s="18">
        <v>29.7</v>
      </c>
      <c r="AD266" s="18">
        <v>5.51</v>
      </c>
      <c r="AE266" s="18">
        <v>39.95</v>
      </c>
      <c r="AF266" s="18">
        <v>5.56</v>
      </c>
      <c r="AG266" s="18">
        <v>49.85</v>
      </c>
      <c r="AH266" s="18">
        <v>5.65</v>
      </c>
      <c r="AI266" s="18">
        <v>61.3</v>
      </c>
      <c r="AJ266" s="18">
        <v>6.11</v>
      </c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40" t="s">
        <v>175</v>
      </c>
      <c r="AX266" s="40" t="s">
        <v>175</v>
      </c>
      <c r="AY266" s="5" t="s">
        <v>175</v>
      </c>
      <c r="AZ266" s="14" t="s">
        <v>1588</v>
      </c>
      <c r="BA266" s="47"/>
      <c r="BB266" s="16" t="s">
        <v>1761</v>
      </c>
    </row>
    <row r="267" spans="1:54" s="19" customFormat="1" ht="9.75">
      <c r="A267" s="17" t="s">
        <v>37</v>
      </c>
      <c r="B267" s="46" t="s">
        <v>1439</v>
      </c>
      <c r="C267" s="23">
        <v>52.31567383</v>
      </c>
      <c r="D267" s="23">
        <v>112.80371094</v>
      </c>
      <c r="E267" s="17"/>
      <c r="F267" s="17" t="s">
        <v>174</v>
      </c>
      <c r="G267" s="2" t="s">
        <v>1708</v>
      </c>
      <c r="H267" s="45">
        <v>1992</v>
      </c>
      <c r="I267" s="5" t="s">
        <v>175</v>
      </c>
      <c r="J267" s="5" t="s">
        <v>175</v>
      </c>
      <c r="K267" s="9" t="s">
        <v>175</v>
      </c>
      <c r="L267" s="9" t="s">
        <v>175</v>
      </c>
      <c r="M267" s="9" t="s">
        <v>175</v>
      </c>
      <c r="N267" s="9" t="s">
        <v>175</v>
      </c>
      <c r="O267" s="9" t="s">
        <v>175</v>
      </c>
      <c r="P267" s="9" t="s">
        <v>171</v>
      </c>
      <c r="Q267" s="10" t="s">
        <v>171</v>
      </c>
      <c r="R267" s="17">
        <v>0</v>
      </c>
      <c r="S267" s="27">
        <v>6.1</v>
      </c>
      <c r="T267" s="44"/>
      <c r="U267" s="18">
        <v>9.1</v>
      </c>
      <c r="V267" s="18">
        <v>5.35</v>
      </c>
      <c r="W267" s="18">
        <v>9.9</v>
      </c>
      <c r="X267" s="18">
        <v>5.43</v>
      </c>
      <c r="Y267" s="18">
        <v>14.8</v>
      </c>
      <c r="Z267" s="18">
        <v>5.44</v>
      </c>
      <c r="AA267" s="18">
        <v>20.3</v>
      </c>
      <c r="AB267" s="18">
        <v>5.3</v>
      </c>
      <c r="AC267" s="18">
        <v>30.2</v>
      </c>
      <c r="AD267" s="18">
        <v>5.29</v>
      </c>
      <c r="AE267" s="18">
        <v>39.9</v>
      </c>
      <c r="AF267" s="18">
        <v>5.39</v>
      </c>
      <c r="AG267" s="18">
        <v>50.4</v>
      </c>
      <c r="AH267" s="18">
        <v>5.55</v>
      </c>
      <c r="AI267" s="18">
        <v>63.8</v>
      </c>
      <c r="AJ267" s="18">
        <v>5.81</v>
      </c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40" t="s">
        <v>175</v>
      </c>
      <c r="AX267" s="40" t="s">
        <v>175</v>
      </c>
      <c r="AY267" s="5" t="s">
        <v>175</v>
      </c>
      <c r="AZ267" s="14" t="s">
        <v>1588</v>
      </c>
      <c r="BA267" s="47"/>
      <c r="BB267" s="16" t="s">
        <v>1761</v>
      </c>
    </row>
    <row r="268" spans="1:54" s="19" customFormat="1" ht="9.75">
      <c r="A268" s="17" t="s">
        <v>38</v>
      </c>
      <c r="B268" s="46" t="s">
        <v>1440</v>
      </c>
      <c r="C268" s="23">
        <v>52.94508362</v>
      </c>
      <c r="D268" s="23">
        <v>113.21780396</v>
      </c>
      <c r="E268" s="17"/>
      <c r="F268" s="17" t="s">
        <v>174</v>
      </c>
      <c r="G268" s="2" t="s">
        <v>1708</v>
      </c>
      <c r="H268" s="45">
        <v>1992</v>
      </c>
      <c r="I268" s="5" t="s">
        <v>175</v>
      </c>
      <c r="J268" s="5" t="s">
        <v>175</v>
      </c>
      <c r="K268" s="9" t="s">
        <v>175</v>
      </c>
      <c r="L268" s="9" t="s">
        <v>175</v>
      </c>
      <c r="M268" s="9" t="s">
        <v>175</v>
      </c>
      <c r="N268" s="9" t="s">
        <v>175</v>
      </c>
      <c r="O268" s="9" t="s">
        <v>175</v>
      </c>
      <c r="P268" s="9" t="s">
        <v>171</v>
      </c>
      <c r="Q268" s="10" t="s">
        <v>171</v>
      </c>
      <c r="R268" s="17">
        <v>0</v>
      </c>
      <c r="S268" s="27">
        <v>6</v>
      </c>
      <c r="T268" s="44"/>
      <c r="U268" s="18">
        <v>5.9</v>
      </c>
      <c r="V268" s="18">
        <v>5.36</v>
      </c>
      <c r="W268" s="18">
        <v>9.6</v>
      </c>
      <c r="X268" s="18">
        <v>5.28</v>
      </c>
      <c r="Y268" s="18">
        <v>15.1</v>
      </c>
      <c r="Z268" s="18">
        <v>5.68</v>
      </c>
      <c r="AA268" s="18">
        <v>20</v>
      </c>
      <c r="AB268" s="18">
        <v>5.67</v>
      </c>
      <c r="AC268" s="18">
        <v>25</v>
      </c>
      <c r="AD268" s="18">
        <v>5.67</v>
      </c>
      <c r="AE268" s="18">
        <v>29.9</v>
      </c>
      <c r="AF268" s="18">
        <v>5.68</v>
      </c>
      <c r="AG268" s="18">
        <v>40</v>
      </c>
      <c r="AH268" s="18">
        <v>5.73</v>
      </c>
      <c r="AI268" s="18">
        <v>50.1</v>
      </c>
      <c r="AJ268" s="18">
        <v>5.88</v>
      </c>
      <c r="AK268" s="18">
        <v>59.3</v>
      </c>
      <c r="AL268" s="18">
        <v>6.06</v>
      </c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40" t="s">
        <v>175</v>
      </c>
      <c r="AX268" s="40" t="s">
        <v>175</v>
      </c>
      <c r="AY268" s="5" t="s">
        <v>175</v>
      </c>
      <c r="AZ268" s="14" t="s">
        <v>1588</v>
      </c>
      <c r="BA268" s="47"/>
      <c r="BB268" s="16" t="s">
        <v>1761</v>
      </c>
    </row>
    <row r="269" spans="1:54" s="19" customFormat="1" ht="9.75">
      <c r="A269" s="17" t="s">
        <v>39</v>
      </c>
      <c r="B269" s="46" t="s">
        <v>1441</v>
      </c>
      <c r="C269" s="23">
        <v>53.22160339</v>
      </c>
      <c r="D269" s="23">
        <v>113.35357666</v>
      </c>
      <c r="E269" s="17"/>
      <c r="F269" s="17" t="s">
        <v>174</v>
      </c>
      <c r="G269" s="2" t="s">
        <v>1708</v>
      </c>
      <c r="H269" s="45">
        <v>1992</v>
      </c>
      <c r="I269" s="5" t="s">
        <v>175</v>
      </c>
      <c r="J269" s="5" t="s">
        <v>175</v>
      </c>
      <c r="K269" s="9" t="s">
        <v>175</v>
      </c>
      <c r="L269" s="9" t="s">
        <v>175</v>
      </c>
      <c r="M269" s="9" t="s">
        <v>175</v>
      </c>
      <c r="N269" s="9" t="s">
        <v>175</v>
      </c>
      <c r="O269" s="9" t="s">
        <v>175</v>
      </c>
      <c r="P269" s="9" t="s">
        <v>171</v>
      </c>
      <c r="Q269" s="10" t="s">
        <v>171</v>
      </c>
      <c r="R269" s="17">
        <v>0</v>
      </c>
      <c r="S269" s="27">
        <v>5.5</v>
      </c>
      <c r="T269" s="44"/>
      <c r="U269" s="18">
        <v>40.7</v>
      </c>
      <c r="V269" s="18">
        <v>5.33</v>
      </c>
      <c r="W269" s="18">
        <v>42.9</v>
      </c>
      <c r="X269" s="18">
        <v>5.21</v>
      </c>
      <c r="Y269" s="18">
        <v>45</v>
      </c>
      <c r="Z269" s="18">
        <v>5.2</v>
      </c>
      <c r="AA269" s="18">
        <v>47.1</v>
      </c>
      <c r="AB269" s="18">
        <v>5.2</v>
      </c>
      <c r="AC269" s="18">
        <v>49.1</v>
      </c>
      <c r="AD269" s="18">
        <v>5.21</v>
      </c>
      <c r="AE269" s="18">
        <v>50.1</v>
      </c>
      <c r="AF269" s="18">
        <v>5.29</v>
      </c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40" t="s">
        <v>175</v>
      </c>
      <c r="AX269" s="40" t="s">
        <v>175</v>
      </c>
      <c r="AY269" s="5" t="s">
        <v>175</v>
      </c>
      <c r="AZ269" s="14" t="s">
        <v>1588</v>
      </c>
      <c r="BA269" s="47"/>
      <c r="BB269" s="16" t="s">
        <v>1761</v>
      </c>
    </row>
    <row r="270" spans="1:54" s="19" customFormat="1" ht="9.75">
      <c r="A270" s="17" t="s">
        <v>38</v>
      </c>
      <c r="B270" s="46" t="s">
        <v>1442</v>
      </c>
      <c r="C270" s="23">
        <v>52.98503113</v>
      </c>
      <c r="D270" s="23">
        <v>113.47781372</v>
      </c>
      <c r="E270" s="17"/>
      <c r="F270" s="17" t="s">
        <v>174</v>
      </c>
      <c r="G270" s="2" t="s">
        <v>1708</v>
      </c>
      <c r="H270" s="45">
        <v>1992</v>
      </c>
      <c r="I270" s="5" t="s">
        <v>175</v>
      </c>
      <c r="J270" s="5" t="s">
        <v>175</v>
      </c>
      <c r="K270" s="9" t="s">
        <v>175</v>
      </c>
      <c r="L270" s="9" t="s">
        <v>175</v>
      </c>
      <c r="M270" s="9" t="s">
        <v>175</v>
      </c>
      <c r="N270" s="9" t="s">
        <v>175</v>
      </c>
      <c r="O270" s="9" t="s">
        <v>175</v>
      </c>
      <c r="P270" s="9" t="s">
        <v>171</v>
      </c>
      <c r="Q270" s="10" t="s">
        <v>171</v>
      </c>
      <c r="R270" s="17">
        <v>0</v>
      </c>
      <c r="S270" s="27">
        <v>5.5</v>
      </c>
      <c r="T270" s="44"/>
      <c r="U270" s="18">
        <v>6.7</v>
      </c>
      <c r="V270" s="18">
        <v>5.55</v>
      </c>
      <c r="W270" s="18">
        <v>10</v>
      </c>
      <c r="X270" s="18">
        <v>5.53</v>
      </c>
      <c r="Y270" s="18">
        <v>15.5</v>
      </c>
      <c r="Z270" s="18">
        <v>5.52</v>
      </c>
      <c r="AA270" s="18">
        <v>20.4</v>
      </c>
      <c r="AB270" s="18">
        <v>5.51</v>
      </c>
      <c r="AC270" s="18">
        <v>25.1</v>
      </c>
      <c r="AD270" s="18">
        <v>5.53</v>
      </c>
      <c r="AE270" s="18">
        <v>30.4</v>
      </c>
      <c r="AF270" s="18">
        <v>5.55</v>
      </c>
      <c r="AG270" s="18">
        <v>40.4</v>
      </c>
      <c r="AH270" s="18">
        <v>5.64</v>
      </c>
      <c r="AI270" s="18">
        <v>50.4</v>
      </c>
      <c r="AJ270" s="18">
        <v>5.75</v>
      </c>
      <c r="AK270" s="18">
        <v>62.5</v>
      </c>
      <c r="AL270" s="18">
        <v>6.03</v>
      </c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40" t="s">
        <v>175</v>
      </c>
      <c r="AX270" s="40" t="s">
        <v>175</v>
      </c>
      <c r="AY270" s="5" t="s">
        <v>175</v>
      </c>
      <c r="AZ270" s="14" t="s">
        <v>1588</v>
      </c>
      <c r="BA270" s="47"/>
      <c r="BB270" s="16" t="s">
        <v>1761</v>
      </c>
    </row>
    <row r="271" spans="1:54" s="19" customFormat="1" ht="9.75">
      <c r="A271" s="17" t="s">
        <v>40</v>
      </c>
      <c r="B271" s="46" t="s">
        <v>1443</v>
      </c>
      <c r="C271" s="23">
        <v>53.59016418</v>
      </c>
      <c r="D271" s="23">
        <v>114.99923706</v>
      </c>
      <c r="E271" s="17"/>
      <c r="F271" s="17" t="s">
        <v>174</v>
      </c>
      <c r="G271" s="2" t="s">
        <v>1708</v>
      </c>
      <c r="H271" s="45">
        <v>1992</v>
      </c>
      <c r="I271" s="5" t="s">
        <v>175</v>
      </c>
      <c r="J271" s="5" t="s">
        <v>175</v>
      </c>
      <c r="K271" s="9" t="s">
        <v>175</v>
      </c>
      <c r="L271" s="9" t="s">
        <v>175</v>
      </c>
      <c r="M271" s="9" t="s">
        <v>175</v>
      </c>
      <c r="N271" s="9" t="s">
        <v>175</v>
      </c>
      <c r="O271" s="9" t="s">
        <v>175</v>
      </c>
      <c r="P271" s="9" t="s">
        <v>171</v>
      </c>
      <c r="Q271" s="10" t="s">
        <v>171</v>
      </c>
      <c r="R271" s="17">
        <v>0</v>
      </c>
      <c r="S271" s="27">
        <v>5.5</v>
      </c>
      <c r="T271" s="44"/>
      <c r="U271" s="18">
        <v>13.4</v>
      </c>
      <c r="V271" s="18">
        <v>5.24</v>
      </c>
      <c r="W271" s="18">
        <v>15.7</v>
      </c>
      <c r="X271" s="18">
        <v>4.98</v>
      </c>
      <c r="Y271" s="18">
        <v>16.3</v>
      </c>
      <c r="Z271" s="18">
        <v>4.94</v>
      </c>
      <c r="AA271" s="18">
        <v>18.6</v>
      </c>
      <c r="AB271" s="18">
        <v>4.93</v>
      </c>
      <c r="AC271" s="18">
        <v>21.1</v>
      </c>
      <c r="AD271" s="18">
        <v>4.92</v>
      </c>
      <c r="AE271" s="18">
        <v>23.3</v>
      </c>
      <c r="AF271" s="18">
        <v>4.91</v>
      </c>
      <c r="AG271" s="18">
        <v>24.5</v>
      </c>
      <c r="AH271" s="18">
        <v>4.89</v>
      </c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40" t="s">
        <v>175</v>
      </c>
      <c r="AX271" s="40" t="s">
        <v>175</v>
      </c>
      <c r="AY271" s="5" t="s">
        <v>175</v>
      </c>
      <c r="AZ271" s="14" t="s">
        <v>1588</v>
      </c>
      <c r="BA271" s="47"/>
      <c r="BB271" s="16" t="s">
        <v>1761</v>
      </c>
    </row>
    <row r="272" spans="1:54" s="19" customFormat="1" ht="9.75">
      <c r="A272" s="17" t="s">
        <v>41</v>
      </c>
      <c r="B272" s="46" t="s">
        <v>1444</v>
      </c>
      <c r="C272" s="23">
        <v>53.58656311</v>
      </c>
      <c r="D272" s="23">
        <v>116.41261292</v>
      </c>
      <c r="E272" s="17"/>
      <c r="F272" s="17" t="s">
        <v>174</v>
      </c>
      <c r="G272" s="2" t="s">
        <v>1708</v>
      </c>
      <c r="H272" s="45">
        <v>1992</v>
      </c>
      <c r="I272" s="5" t="s">
        <v>175</v>
      </c>
      <c r="J272" s="5" t="s">
        <v>175</v>
      </c>
      <c r="K272" s="9" t="s">
        <v>175</v>
      </c>
      <c r="L272" s="9" t="s">
        <v>175</v>
      </c>
      <c r="M272" s="9" t="s">
        <v>175</v>
      </c>
      <c r="N272" s="9" t="s">
        <v>175</v>
      </c>
      <c r="O272" s="9" t="s">
        <v>175</v>
      </c>
      <c r="P272" s="9" t="s">
        <v>171</v>
      </c>
      <c r="Q272" s="10" t="s">
        <v>171</v>
      </c>
      <c r="R272" s="17">
        <v>0</v>
      </c>
      <c r="S272" s="27">
        <v>5.5</v>
      </c>
      <c r="T272" s="44"/>
      <c r="U272" s="18">
        <v>33.1</v>
      </c>
      <c r="V272" s="18">
        <v>4.68</v>
      </c>
      <c r="W272" s="18">
        <v>35.2</v>
      </c>
      <c r="X272" s="18">
        <v>4.61</v>
      </c>
      <c r="Y272" s="18">
        <v>36.4</v>
      </c>
      <c r="Z272" s="18">
        <v>4.59</v>
      </c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40" t="s">
        <v>175</v>
      </c>
      <c r="AX272" s="40" t="s">
        <v>175</v>
      </c>
      <c r="AY272" s="5" t="s">
        <v>175</v>
      </c>
      <c r="AZ272" s="14" t="s">
        <v>1588</v>
      </c>
      <c r="BA272" s="47"/>
      <c r="BB272" s="16" t="s">
        <v>1761</v>
      </c>
    </row>
    <row r="273" spans="1:54" s="19" customFormat="1" ht="9.75">
      <c r="A273" s="17" t="s">
        <v>42</v>
      </c>
      <c r="B273" s="46" t="s">
        <v>1445</v>
      </c>
      <c r="C273" s="23">
        <v>53.13595581</v>
      </c>
      <c r="D273" s="23">
        <v>117.28263855</v>
      </c>
      <c r="E273" s="17"/>
      <c r="F273" s="17" t="s">
        <v>174</v>
      </c>
      <c r="G273" s="2" t="s">
        <v>1708</v>
      </c>
      <c r="H273" s="45">
        <v>1992</v>
      </c>
      <c r="I273" s="5" t="s">
        <v>175</v>
      </c>
      <c r="J273" s="5" t="s">
        <v>175</v>
      </c>
      <c r="K273" s="9" t="s">
        <v>175</v>
      </c>
      <c r="L273" s="9" t="s">
        <v>175</v>
      </c>
      <c r="M273" s="9" t="s">
        <v>175</v>
      </c>
      <c r="N273" s="9" t="s">
        <v>175</v>
      </c>
      <c r="O273" s="9" t="s">
        <v>175</v>
      </c>
      <c r="P273" s="9" t="s">
        <v>171</v>
      </c>
      <c r="Q273" s="10" t="s">
        <v>171</v>
      </c>
      <c r="R273" s="17">
        <v>0</v>
      </c>
      <c r="S273" s="27">
        <v>3.6</v>
      </c>
      <c r="T273" s="44"/>
      <c r="U273" s="18">
        <v>13.6</v>
      </c>
      <c r="V273" s="18">
        <v>3.92</v>
      </c>
      <c r="W273" s="18">
        <v>15.2</v>
      </c>
      <c r="X273" s="18">
        <v>3.18</v>
      </c>
      <c r="Y273" s="18">
        <v>19.6</v>
      </c>
      <c r="Z273" s="18">
        <v>3.06</v>
      </c>
      <c r="AA273" s="18">
        <v>25.1</v>
      </c>
      <c r="AB273" s="18">
        <v>2.98</v>
      </c>
      <c r="AC273" s="18">
        <v>30</v>
      </c>
      <c r="AD273" s="18">
        <v>2.94</v>
      </c>
      <c r="AE273" s="18">
        <v>35.4</v>
      </c>
      <c r="AF273" s="18">
        <v>2.93</v>
      </c>
      <c r="AG273" s="18">
        <v>39.6</v>
      </c>
      <c r="AH273" s="18">
        <v>2.95</v>
      </c>
      <c r="AI273" s="18">
        <v>45.1</v>
      </c>
      <c r="AJ273" s="18">
        <v>3</v>
      </c>
      <c r="AK273" s="18">
        <v>49.9</v>
      </c>
      <c r="AL273" s="18">
        <v>3.04</v>
      </c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40" t="s">
        <v>175</v>
      </c>
      <c r="AX273" s="40" t="s">
        <v>175</v>
      </c>
      <c r="AY273" s="5" t="s">
        <v>175</v>
      </c>
      <c r="AZ273" s="14" t="s">
        <v>1588</v>
      </c>
      <c r="BA273" s="47"/>
      <c r="BB273" s="16" t="s">
        <v>1761</v>
      </c>
    </row>
    <row r="274" spans="1:54" s="19" customFormat="1" ht="9.75">
      <c r="A274" s="17" t="s">
        <v>43</v>
      </c>
      <c r="B274" s="46" t="s">
        <v>1446</v>
      </c>
      <c r="C274" s="23">
        <v>53.1068573</v>
      </c>
      <c r="D274" s="23">
        <v>117.31936646</v>
      </c>
      <c r="E274" s="17"/>
      <c r="F274" s="17" t="s">
        <v>174</v>
      </c>
      <c r="G274" s="2" t="s">
        <v>1708</v>
      </c>
      <c r="H274" s="45">
        <v>1992</v>
      </c>
      <c r="I274" s="5" t="s">
        <v>175</v>
      </c>
      <c r="J274" s="5" t="s">
        <v>175</v>
      </c>
      <c r="K274" s="9" t="s">
        <v>175</v>
      </c>
      <c r="L274" s="9" t="s">
        <v>175</v>
      </c>
      <c r="M274" s="9" t="s">
        <v>175</v>
      </c>
      <c r="N274" s="9" t="s">
        <v>175</v>
      </c>
      <c r="O274" s="9" t="s">
        <v>175</v>
      </c>
      <c r="P274" s="9" t="s">
        <v>171</v>
      </c>
      <c r="Q274" s="10" t="s">
        <v>171</v>
      </c>
      <c r="R274" s="17">
        <v>0</v>
      </c>
      <c r="S274" s="27">
        <v>3.3</v>
      </c>
      <c r="T274" s="44"/>
      <c r="U274" s="18">
        <v>2.3</v>
      </c>
      <c r="V274" s="18">
        <v>5.09</v>
      </c>
      <c r="W274" s="18">
        <v>5.2</v>
      </c>
      <c r="X274" s="18">
        <v>3.31</v>
      </c>
      <c r="Y274" s="18">
        <v>9.8</v>
      </c>
      <c r="Z274" s="18">
        <v>3.42</v>
      </c>
      <c r="AA274" s="18">
        <v>14.7</v>
      </c>
      <c r="AB274" s="18">
        <v>3.42</v>
      </c>
      <c r="AC274" s="18">
        <v>20.4</v>
      </c>
      <c r="AD274" s="18">
        <v>3.23</v>
      </c>
      <c r="AE274" s="18">
        <v>25.1</v>
      </c>
      <c r="AF274" s="18">
        <v>3.23</v>
      </c>
      <c r="AG274" s="18">
        <v>30.4</v>
      </c>
      <c r="AH274" s="18">
        <v>3.26</v>
      </c>
      <c r="AI274" s="18">
        <v>35.3</v>
      </c>
      <c r="AJ274" s="18">
        <v>3.31</v>
      </c>
      <c r="AK274" s="18">
        <v>39.9</v>
      </c>
      <c r="AL274" s="18">
        <v>3.35</v>
      </c>
      <c r="AM274" s="18">
        <v>45</v>
      </c>
      <c r="AN274" s="18">
        <v>3.37</v>
      </c>
      <c r="AO274" s="18">
        <v>50</v>
      </c>
      <c r="AP274" s="18">
        <v>3.48</v>
      </c>
      <c r="AQ274" s="18">
        <v>54.4</v>
      </c>
      <c r="AR274" s="18">
        <v>3.56</v>
      </c>
      <c r="AS274" s="18"/>
      <c r="AT274" s="18"/>
      <c r="AU274" s="18"/>
      <c r="AV274" s="18"/>
      <c r="AW274" s="40" t="s">
        <v>175</v>
      </c>
      <c r="AX274" s="40" t="s">
        <v>175</v>
      </c>
      <c r="AY274" s="5" t="s">
        <v>175</v>
      </c>
      <c r="AZ274" s="14" t="s">
        <v>1588</v>
      </c>
      <c r="BA274" s="47"/>
      <c r="BB274" s="16" t="s">
        <v>1761</v>
      </c>
    </row>
    <row r="275" spans="1:54" s="19" customFormat="1" ht="9.75">
      <c r="A275" s="17" t="s">
        <v>44</v>
      </c>
      <c r="B275" s="46" t="s">
        <v>1447</v>
      </c>
      <c r="C275" s="23">
        <v>53.35247803</v>
      </c>
      <c r="D275" s="23">
        <v>110.00791931</v>
      </c>
      <c r="E275" s="17"/>
      <c r="F275" s="17" t="s">
        <v>174</v>
      </c>
      <c r="G275" s="2" t="s">
        <v>1708</v>
      </c>
      <c r="H275" s="45">
        <v>1992</v>
      </c>
      <c r="I275" s="5" t="s">
        <v>175</v>
      </c>
      <c r="J275" s="5" t="s">
        <v>175</v>
      </c>
      <c r="K275" s="9" t="s">
        <v>175</v>
      </c>
      <c r="L275" s="9" t="s">
        <v>175</v>
      </c>
      <c r="M275" s="9" t="s">
        <v>175</v>
      </c>
      <c r="N275" s="9" t="s">
        <v>175</v>
      </c>
      <c r="O275" s="9" t="s">
        <v>175</v>
      </c>
      <c r="P275" s="9" t="s">
        <v>171</v>
      </c>
      <c r="Q275" s="10" t="s">
        <v>171</v>
      </c>
      <c r="R275" s="17">
        <v>0</v>
      </c>
      <c r="S275" s="27">
        <v>5.39</v>
      </c>
      <c r="T275" s="44"/>
      <c r="U275" s="18">
        <v>56</v>
      </c>
      <c r="V275" s="18">
        <v>5.53</v>
      </c>
      <c r="W275" s="18">
        <v>60</v>
      </c>
      <c r="X275" s="18">
        <v>5.49</v>
      </c>
      <c r="Y275" s="18">
        <v>64.8</v>
      </c>
      <c r="Z275" s="18">
        <v>5.55</v>
      </c>
      <c r="AA275" s="18">
        <v>70.3</v>
      </c>
      <c r="AB275" s="18">
        <v>5.63</v>
      </c>
      <c r="AC275" s="18">
        <v>75</v>
      </c>
      <c r="AD275" s="18">
        <v>5.75</v>
      </c>
      <c r="AE275" s="18">
        <v>79.9</v>
      </c>
      <c r="AF275" s="18">
        <v>5.84</v>
      </c>
      <c r="AG275" s="18">
        <v>89.6</v>
      </c>
      <c r="AH275" s="18">
        <v>6.04</v>
      </c>
      <c r="AI275" s="18">
        <v>99.9</v>
      </c>
      <c r="AJ275" s="18">
        <v>6.25</v>
      </c>
      <c r="AK275" s="18">
        <v>119.7</v>
      </c>
      <c r="AL275" s="18">
        <v>6.73</v>
      </c>
      <c r="AM275" s="18">
        <v>140.2</v>
      </c>
      <c r="AN275" s="18">
        <v>7.18</v>
      </c>
      <c r="AO275" s="18">
        <v>163</v>
      </c>
      <c r="AP275" s="18">
        <v>7.78</v>
      </c>
      <c r="AQ275" s="18"/>
      <c r="AR275" s="18"/>
      <c r="AS275" s="18"/>
      <c r="AT275" s="18"/>
      <c r="AU275" s="18"/>
      <c r="AV275" s="18"/>
      <c r="AW275" s="40" t="s">
        <v>175</v>
      </c>
      <c r="AX275" s="40" t="s">
        <v>175</v>
      </c>
      <c r="AY275" s="5" t="s">
        <v>175</v>
      </c>
      <c r="AZ275" s="14" t="s">
        <v>1588</v>
      </c>
      <c r="BA275" s="47"/>
      <c r="BB275" s="16" t="s">
        <v>1761</v>
      </c>
    </row>
    <row r="276" spans="1:54" s="19" customFormat="1" ht="9.75">
      <c r="A276" s="17" t="s">
        <v>45</v>
      </c>
      <c r="B276" s="46" t="s">
        <v>1448</v>
      </c>
      <c r="C276" s="23">
        <v>51.67604065</v>
      </c>
      <c r="D276" s="23">
        <v>113.28991699</v>
      </c>
      <c r="E276" s="17"/>
      <c r="F276" s="17" t="s">
        <v>174</v>
      </c>
      <c r="G276" s="2" t="s">
        <v>1708</v>
      </c>
      <c r="H276" s="45">
        <v>1992</v>
      </c>
      <c r="I276" s="5" t="s">
        <v>175</v>
      </c>
      <c r="J276" s="5" t="s">
        <v>175</v>
      </c>
      <c r="K276" s="9" t="s">
        <v>175</v>
      </c>
      <c r="L276" s="9" t="s">
        <v>175</v>
      </c>
      <c r="M276" s="9" t="s">
        <v>175</v>
      </c>
      <c r="N276" s="9" t="s">
        <v>175</v>
      </c>
      <c r="O276" s="9" t="s">
        <v>175</v>
      </c>
      <c r="P276" s="9" t="s">
        <v>171</v>
      </c>
      <c r="Q276" s="10" t="s">
        <v>171</v>
      </c>
      <c r="R276" s="17">
        <v>0</v>
      </c>
      <c r="S276" s="27">
        <v>5.89</v>
      </c>
      <c r="T276" s="44"/>
      <c r="U276" s="18">
        <v>9.6</v>
      </c>
      <c r="V276" s="18">
        <v>5.56</v>
      </c>
      <c r="W276" s="18">
        <v>14.7</v>
      </c>
      <c r="X276" s="18">
        <v>5.58</v>
      </c>
      <c r="Y276" s="18">
        <v>19.7</v>
      </c>
      <c r="Z276" s="18">
        <v>5.48</v>
      </c>
      <c r="AA276" s="18">
        <v>24.9</v>
      </c>
      <c r="AB276" s="18">
        <v>5.51</v>
      </c>
      <c r="AC276" s="18">
        <v>29.8</v>
      </c>
      <c r="AD276" s="18">
        <v>5.53</v>
      </c>
      <c r="AE276" s="18">
        <v>34.8</v>
      </c>
      <c r="AF276" s="18">
        <v>5.57</v>
      </c>
      <c r="AG276" s="18">
        <v>40.2</v>
      </c>
      <c r="AH276" s="18">
        <v>5.64</v>
      </c>
      <c r="AI276" s="18">
        <v>49</v>
      </c>
      <c r="AJ276" s="18">
        <v>5.72</v>
      </c>
      <c r="AK276" s="18">
        <v>60.3</v>
      </c>
      <c r="AL276" s="18">
        <v>5.92</v>
      </c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40" t="s">
        <v>175</v>
      </c>
      <c r="AX276" s="40" t="s">
        <v>175</v>
      </c>
      <c r="AY276" s="5" t="s">
        <v>175</v>
      </c>
      <c r="AZ276" s="14" t="s">
        <v>1588</v>
      </c>
      <c r="BA276" s="47"/>
      <c r="BB276" s="16" t="s">
        <v>1761</v>
      </c>
    </row>
    <row r="277" spans="1:54" s="19" customFormat="1" ht="9.75">
      <c r="A277" s="17" t="s">
        <v>46</v>
      </c>
      <c r="B277" s="46" t="s">
        <v>1449</v>
      </c>
      <c r="C277" s="23">
        <v>51.76716614</v>
      </c>
      <c r="D277" s="23">
        <v>113.96867371</v>
      </c>
      <c r="E277" s="17"/>
      <c r="F277" s="17" t="s">
        <v>174</v>
      </c>
      <c r="G277" s="2" t="s">
        <v>1708</v>
      </c>
      <c r="H277" s="45">
        <v>1992</v>
      </c>
      <c r="I277" s="5" t="s">
        <v>175</v>
      </c>
      <c r="J277" s="5" t="s">
        <v>175</v>
      </c>
      <c r="K277" s="9" t="s">
        <v>175</v>
      </c>
      <c r="L277" s="9" t="s">
        <v>175</v>
      </c>
      <c r="M277" s="9" t="s">
        <v>175</v>
      </c>
      <c r="N277" s="9" t="s">
        <v>175</v>
      </c>
      <c r="O277" s="9" t="s">
        <v>175</v>
      </c>
      <c r="P277" s="9" t="s">
        <v>171</v>
      </c>
      <c r="Q277" s="10" t="s">
        <v>171</v>
      </c>
      <c r="R277" s="17">
        <v>0</v>
      </c>
      <c r="S277" s="27">
        <v>5.3</v>
      </c>
      <c r="T277" s="44"/>
      <c r="U277" s="18">
        <v>8.4</v>
      </c>
      <c r="V277" s="18">
        <v>4.98</v>
      </c>
      <c r="W277" s="18">
        <v>10.3</v>
      </c>
      <c r="X277" s="18">
        <v>1.9</v>
      </c>
      <c r="Y277" s="18">
        <v>15.1</v>
      </c>
      <c r="Z277" s="18">
        <v>5.05</v>
      </c>
      <c r="AA277" s="18">
        <v>20</v>
      </c>
      <c r="AB277" s="18">
        <v>5.09</v>
      </c>
      <c r="AC277" s="18">
        <v>25.2</v>
      </c>
      <c r="AD277" s="18">
        <v>5.13</v>
      </c>
      <c r="AE277" s="18">
        <v>29.9</v>
      </c>
      <c r="AF277" s="18">
        <v>5.21</v>
      </c>
      <c r="AG277" s="18">
        <v>40.4</v>
      </c>
      <c r="AH277" s="18">
        <v>5.47</v>
      </c>
      <c r="AI277" s="18">
        <v>49.9</v>
      </c>
      <c r="AJ277" s="18">
        <v>5.5</v>
      </c>
      <c r="AK277" s="18">
        <v>55.6</v>
      </c>
      <c r="AL277" s="18">
        <v>5.53</v>
      </c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40" t="s">
        <v>175</v>
      </c>
      <c r="AX277" s="40" t="s">
        <v>175</v>
      </c>
      <c r="AY277" s="5" t="s">
        <v>175</v>
      </c>
      <c r="AZ277" s="14" t="s">
        <v>1588</v>
      </c>
      <c r="BA277" s="47"/>
      <c r="BB277" s="16" t="s">
        <v>1761</v>
      </c>
    </row>
    <row r="278" spans="1:54" s="19" customFormat="1" ht="9.75">
      <c r="A278" s="17" t="s">
        <v>47</v>
      </c>
      <c r="B278" s="46" t="s">
        <v>1450</v>
      </c>
      <c r="C278" s="23">
        <v>51.82958984</v>
      </c>
      <c r="D278" s="23">
        <v>114.65309143</v>
      </c>
      <c r="E278" s="17"/>
      <c r="F278" s="17" t="s">
        <v>174</v>
      </c>
      <c r="G278" s="2" t="s">
        <v>1708</v>
      </c>
      <c r="H278" s="45">
        <v>1992</v>
      </c>
      <c r="I278" s="5" t="s">
        <v>175</v>
      </c>
      <c r="J278" s="5" t="s">
        <v>175</v>
      </c>
      <c r="K278" s="9" t="s">
        <v>175</v>
      </c>
      <c r="L278" s="9" t="s">
        <v>175</v>
      </c>
      <c r="M278" s="9" t="s">
        <v>175</v>
      </c>
      <c r="N278" s="9" t="s">
        <v>175</v>
      </c>
      <c r="O278" s="9" t="s">
        <v>175</v>
      </c>
      <c r="P278" s="9" t="s">
        <v>171</v>
      </c>
      <c r="Q278" s="10" t="s">
        <v>171</v>
      </c>
      <c r="R278" s="17">
        <v>0</v>
      </c>
      <c r="S278" s="27">
        <v>4.89</v>
      </c>
      <c r="T278" s="44"/>
      <c r="U278" s="18">
        <v>14.9</v>
      </c>
      <c r="V278" s="18">
        <v>4.83</v>
      </c>
      <c r="W278" s="18">
        <v>18</v>
      </c>
      <c r="X278" s="18">
        <v>4.76</v>
      </c>
      <c r="Y278" s="18">
        <v>21</v>
      </c>
      <c r="Z278" s="18">
        <v>4.78</v>
      </c>
      <c r="AA278" s="18">
        <v>24.8</v>
      </c>
      <c r="AB278" s="18">
        <v>4.81</v>
      </c>
      <c r="AC278" s="18">
        <v>27.5</v>
      </c>
      <c r="AD278" s="18">
        <v>4.84</v>
      </c>
      <c r="AE278" s="18">
        <v>29.6</v>
      </c>
      <c r="AF278" s="18">
        <v>4.86</v>
      </c>
      <c r="AG278" s="18">
        <v>33.2</v>
      </c>
      <c r="AH278" s="18">
        <v>4.88</v>
      </c>
      <c r="AI278" s="18">
        <v>35.2</v>
      </c>
      <c r="AJ278" s="18">
        <v>4.91</v>
      </c>
      <c r="AK278" s="18">
        <v>36.5</v>
      </c>
      <c r="AL278" s="18">
        <v>4.92</v>
      </c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40" t="s">
        <v>175</v>
      </c>
      <c r="AX278" s="40" t="s">
        <v>175</v>
      </c>
      <c r="AY278" s="5" t="s">
        <v>175</v>
      </c>
      <c r="AZ278" s="14" t="s">
        <v>1588</v>
      </c>
      <c r="BA278" s="47"/>
      <c r="BB278" s="16" t="s">
        <v>1761</v>
      </c>
    </row>
    <row r="279" spans="1:54" s="19" customFormat="1" ht="9.75">
      <c r="A279" s="17" t="s">
        <v>48</v>
      </c>
      <c r="B279" s="46" t="s">
        <v>1451</v>
      </c>
      <c r="C279" s="23">
        <v>54.03762817</v>
      </c>
      <c r="D279" s="23">
        <v>114.394104</v>
      </c>
      <c r="E279" s="17"/>
      <c r="F279" s="17" t="s">
        <v>174</v>
      </c>
      <c r="G279" s="2" t="s">
        <v>1708</v>
      </c>
      <c r="H279" s="45">
        <v>1992</v>
      </c>
      <c r="I279" s="5" t="s">
        <v>175</v>
      </c>
      <c r="J279" s="5" t="s">
        <v>175</v>
      </c>
      <c r="K279" s="9" t="s">
        <v>175</v>
      </c>
      <c r="L279" s="9" t="s">
        <v>175</v>
      </c>
      <c r="M279" s="9" t="s">
        <v>175</v>
      </c>
      <c r="N279" s="9" t="s">
        <v>175</v>
      </c>
      <c r="O279" s="9" t="s">
        <v>175</v>
      </c>
      <c r="P279" s="9" t="s">
        <v>171</v>
      </c>
      <c r="Q279" s="10" t="s">
        <v>171</v>
      </c>
      <c r="R279" s="17">
        <v>0</v>
      </c>
      <c r="S279" s="27">
        <v>5.3</v>
      </c>
      <c r="T279" s="44"/>
      <c r="U279" s="18">
        <v>18.9</v>
      </c>
      <c r="V279" s="18">
        <v>5.09</v>
      </c>
      <c r="W279" s="18">
        <v>25.2</v>
      </c>
      <c r="X279" s="18">
        <v>5.11</v>
      </c>
      <c r="Y279" s="18">
        <v>29.5</v>
      </c>
      <c r="Z279" s="18">
        <v>5.15</v>
      </c>
      <c r="AA279" s="18">
        <v>34.9</v>
      </c>
      <c r="AB279" s="18">
        <v>5.19</v>
      </c>
      <c r="AC279" s="18">
        <v>40.1</v>
      </c>
      <c r="AD279" s="18">
        <v>5.22</v>
      </c>
      <c r="AE279" s="18">
        <v>50.2</v>
      </c>
      <c r="AF279" s="18">
        <v>5.38</v>
      </c>
      <c r="AG279" s="18">
        <v>59.4</v>
      </c>
      <c r="AH279" s="18">
        <v>5.54</v>
      </c>
      <c r="AI279" s="18">
        <v>69.9</v>
      </c>
      <c r="AJ279" s="18">
        <v>5.8</v>
      </c>
      <c r="AK279" s="18">
        <v>79.4</v>
      </c>
      <c r="AL279" s="18">
        <v>6.07</v>
      </c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40" t="s">
        <v>175</v>
      </c>
      <c r="AX279" s="40" t="s">
        <v>175</v>
      </c>
      <c r="AY279" s="5" t="s">
        <v>175</v>
      </c>
      <c r="AZ279" s="14" t="s">
        <v>1588</v>
      </c>
      <c r="BA279" s="47"/>
      <c r="BB279" s="16" t="s">
        <v>1761</v>
      </c>
    </row>
    <row r="280" spans="1:54" s="19" customFormat="1" ht="9.75">
      <c r="A280" s="17" t="s">
        <v>49</v>
      </c>
      <c r="B280" s="46" t="s">
        <v>1452</v>
      </c>
      <c r="C280" s="23">
        <v>52.35398865</v>
      </c>
      <c r="D280" s="23">
        <v>114.23156738</v>
      </c>
      <c r="E280" s="17"/>
      <c r="F280" s="17" t="s">
        <v>174</v>
      </c>
      <c r="G280" s="2" t="s">
        <v>1708</v>
      </c>
      <c r="H280" s="45">
        <v>1992</v>
      </c>
      <c r="I280" s="5" t="s">
        <v>175</v>
      </c>
      <c r="J280" s="5" t="s">
        <v>175</v>
      </c>
      <c r="K280" s="9" t="s">
        <v>175</v>
      </c>
      <c r="L280" s="9" t="s">
        <v>175</v>
      </c>
      <c r="M280" s="9" t="s">
        <v>175</v>
      </c>
      <c r="N280" s="9" t="s">
        <v>175</v>
      </c>
      <c r="O280" s="9" t="s">
        <v>175</v>
      </c>
      <c r="P280" s="9" t="s">
        <v>171</v>
      </c>
      <c r="Q280" s="10" t="s">
        <v>171</v>
      </c>
      <c r="R280" s="17">
        <v>0</v>
      </c>
      <c r="S280" s="27">
        <v>5.19</v>
      </c>
      <c r="T280" s="44"/>
      <c r="U280" s="18">
        <v>9</v>
      </c>
      <c r="V280" s="18">
        <v>5.05</v>
      </c>
      <c r="W280" s="18">
        <v>12.2</v>
      </c>
      <c r="X280" s="18">
        <v>4.92</v>
      </c>
      <c r="Y280" s="18">
        <v>15.3</v>
      </c>
      <c r="Z280" s="18">
        <v>4.95</v>
      </c>
      <c r="AA280" s="18">
        <v>18.2</v>
      </c>
      <c r="AB280" s="18">
        <v>4.9</v>
      </c>
      <c r="AC280" s="18">
        <v>20.8</v>
      </c>
      <c r="AD280" s="18">
        <v>4.89</v>
      </c>
      <c r="AE280" s="18">
        <v>22.9</v>
      </c>
      <c r="AF280" s="18">
        <v>4.87</v>
      </c>
      <c r="AG280" s="18">
        <v>25</v>
      </c>
      <c r="AH280" s="18">
        <v>4.88</v>
      </c>
      <c r="AI280" s="18">
        <v>27.7</v>
      </c>
      <c r="AJ280" s="18">
        <v>4.89</v>
      </c>
      <c r="AK280" s="18">
        <v>30.4</v>
      </c>
      <c r="AL280" s="18">
        <v>4.9</v>
      </c>
      <c r="AM280" s="18">
        <v>33.2</v>
      </c>
      <c r="AN280" s="18">
        <v>4.91</v>
      </c>
      <c r="AO280" s="18"/>
      <c r="AP280" s="18"/>
      <c r="AQ280" s="18"/>
      <c r="AR280" s="18"/>
      <c r="AS280" s="18"/>
      <c r="AT280" s="18"/>
      <c r="AU280" s="18"/>
      <c r="AV280" s="18"/>
      <c r="AW280" s="40" t="s">
        <v>175</v>
      </c>
      <c r="AX280" s="40" t="s">
        <v>175</v>
      </c>
      <c r="AY280" s="5" t="s">
        <v>175</v>
      </c>
      <c r="AZ280" s="14" t="s">
        <v>1588</v>
      </c>
      <c r="BA280" s="47"/>
      <c r="BB280" s="16" t="s">
        <v>1761</v>
      </c>
    </row>
    <row r="281" spans="1:54" s="19" customFormat="1" ht="9.75">
      <c r="A281" s="17" t="s">
        <v>50</v>
      </c>
      <c r="B281" s="46" t="s">
        <v>1453</v>
      </c>
      <c r="C281" s="23">
        <v>50.95591736</v>
      </c>
      <c r="D281" s="23">
        <v>115.15489197</v>
      </c>
      <c r="E281" s="17"/>
      <c r="F281" s="17" t="s">
        <v>174</v>
      </c>
      <c r="G281" s="2" t="s">
        <v>1708</v>
      </c>
      <c r="H281" s="45">
        <v>1992</v>
      </c>
      <c r="I281" s="5" t="s">
        <v>175</v>
      </c>
      <c r="J281" s="5" t="s">
        <v>175</v>
      </c>
      <c r="K281" s="9" t="s">
        <v>175</v>
      </c>
      <c r="L281" s="9" t="s">
        <v>175</v>
      </c>
      <c r="M281" s="9" t="s">
        <v>175</v>
      </c>
      <c r="N281" s="9" t="s">
        <v>175</v>
      </c>
      <c r="O281" s="9" t="s">
        <v>175</v>
      </c>
      <c r="P281" s="9" t="s">
        <v>171</v>
      </c>
      <c r="Q281" s="10" t="s">
        <v>171</v>
      </c>
      <c r="R281" s="17">
        <v>0</v>
      </c>
      <c r="S281" s="27">
        <v>3.39</v>
      </c>
      <c r="T281" s="44"/>
      <c r="U281" s="18">
        <v>5.4</v>
      </c>
      <c r="V281" s="18">
        <v>4.25</v>
      </c>
      <c r="W281" s="18">
        <v>7.6</v>
      </c>
      <c r="X281" s="18">
        <v>3.45</v>
      </c>
      <c r="Y281" s="18">
        <v>10.5</v>
      </c>
      <c r="Z281" s="18">
        <v>3.43</v>
      </c>
      <c r="AA281" s="18">
        <v>12.7</v>
      </c>
      <c r="AB281" s="18">
        <v>3.42</v>
      </c>
      <c r="AC281" s="18">
        <v>15.3</v>
      </c>
      <c r="AD281" s="18">
        <v>3.44</v>
      </c>
      <c r="AE281" s="18">
        <v>17.7</v>
      </c>
      <c r="AF281" s="18">
        <v>3.45</v>
      </c>
      <c r="AG281" s="18">
        <v>20.3</v>
      </c>
      <c r="AH281" s="18">
        <v>3.47</v>
      </c>
      <c r="AI281" s="18">
        <v>24.7</v>
      </c>
      <c r="AJ281" s="18">
        <v>3.49</v>
      </c>
      <c r="AK281" s="18">
        <v>27.5</v>
      </c>
      <c r="AL281" s="18">
        <v>3.5</v>
      </c>
      <c r="AM281" s="18">
        <v>30.3</v>
      </c>
      <c r="AN281" s="18">
        <v>3.54</v>
      </c>
      <c r="AO281" s="18">
        <v>32.7</v>
      </c>
      <c r="AP281" s="18">
        <v>3.62</v>
      </c>
      <c r="AQ281" s="18"/>
      <c r="AR281" s="18"/>
      <c r="AS281" s="18"/>
      <c r="AT281" s="18"/>
      <c r="AU281" s="18"/>
      <c r="AV281" s="18"/>
      <c r="AW281" s="40" t="s">
        <v>175</v>
      </c>
      <c r="AX281" s="40" t="s">
        <v>175</v>
      </c>
      <c r="AY281" s="5" t="s">
        <v>175</v>
      </c>
      <c r="AZ281" s="14" t="s">
        <v>1588</v>
      </c>
      <c r="BA281" s="47"/>
      <c r="BB281" s="16" t="s">
        <v>1761</v>
      </c>
    </row>
    <row r="282" spans="1:54" s="19" customFormat="1" ht="9.75">
      <c r="A282" s="17" t="s">
        <v>51</v>
      </c>
      <c r="B282" s="46" t="s">
        <v>1454</v>
      </c>
      <c r="C282" s="23">
        <v>55.23782349</v>
      </c>
      <c r="D282" s="23">
        <v>118.25215146</v>
      </c>
      <c r="E282" s="17"/>
      <c r="F282" s="17" t="s">
        <v>174</v>
      </c>
      <c r="G282" s="2" t="s">
        <v>1708</v>
      </c>
      <c r="H282" s="45">
        <v>1992</v>
      </c>
      <c r="I282" s="5" t="s">
        <v>175</v>
      </c>
      <c r="J282" s="5" t="s">
        <v>175</v>
      </c>
      <c r="K282" s="9" t="s">
        <v>175</v>
      </c>
      <c r="L282" s="9" t="s">
        <v>175</v>
      </c>
      <c r="M282" s="9" t="s">
        <v>175</v>
      </c>
      <c r="N282" s="9" t="s">
        <v>175</v>
      </c>
      <c r="O282" s="9" t="s">
        <v>175</v>
      </c>
      <c r="P282" s="9" t="s">
        <v>171</v>
      </c>
      <c r="Q282" s="10" t="s">
        <v>171</v>
      </c>
      <c r="R282" s="17">
        <v>0</v>
      </c>
      <c r="S282" s="27">
        <v>5.69</v>
      </c>
      <c r="T282" s="44"/>
      <c r="U282" s="18">
        <v>6</v>
      </c>
      <c r="V282" s="18">
        <v>5.15</v>
      </c>
      <c r="W282" s="18">
        <v>9.9</v>
      </c>
      <c r="X282" s="18">
        <v>4.85</v>
      </c>
      <c r="Y282" s="18">
        <v>12.5</v>
      </c>
      <c r="Z282" s="18">
        <v>5.08</v>
      </c>
      <c r="AA282" s="18">
        <v>14.9</v>
      </c>
      <c r="AB282" s="18">
        <v>5.23</v>
      </c>
      <c r="AC282" s="18">
        <v>17.4</v>
      </c>
      <c r="AD282" s="18">
        <v>5.33</v>
      </c>
      <c r="AE282" s="18">
        <v>20</v>
      </c>
      <c r="AF282" s="18">
        <v>5.47</v>
      </c>
      <c r="AG282" s="18">
        <v>22.5</v>
      </c>
      <c r="AH282" s="18">
        <v>5.55</v>
      </c>
      <c r="AI282" s="18">
        <v>25.2</v>
      </c>
      <c r="AJ282" s="18">
        <v>5.64</v>
      </c>
      <c r="AK282" s="18">
        <v>30.2</v>
      </c>
      <c r="AL282" s="18">
        <v>5.71</v>
      </c>
      <c r="AM282" s="18">
        <v>35.4</v>
      </c>
      <c r="AN282" s="18">
        <v>5.84</v>
      </c>
      <c r="AO282" s="18">
        <v>39.6</v>
      </c>
      <c r="AP282" s="18">
        <v>5.95</v>
      </c>
      <c r="AQ282" s="18"/>
      <c r="AR282" s="18"/>
      <c r="AS282" s="18"/>
      <c r="AT282" s="18"/>
      <c r="AU282" s="18"/>
      <c r="AV282" s="18"/>
      <c r="AW282" s="40" t="s">
        <v>175</v>
      </c>
      <c r="AX282" s="40" t="s">
        <v>175</v>
      </c>
      <c r="AY282" s="5" t="s">
        <v>175</v>
      </c>
      <c r="AZ282" s="14" t="s">
        <v>1588</v>
      </c>
      <c r="BA282" s="47"/>
      <c r="BB282" s="16" t="s">
        <v>1761</v>
      </c>
    </row>
    <row r="283" spans="1:54" s="19" customFormat="1" ht="9.75">
      <c r="A283" s="17" t="s">
        <v>52</v>
      </c>
      <c r="B283" s="46" t="s">
        <v>1455</v>
      </c>
      <c r="C283" s="23">
        <v>55.29240417</v>
      </c>
      <c r="D283" s="23">
        <v>118.45730591</v>
      </c>
      <c r="E283" s="17"/>
      <c r="F283" s="17" t="s">
        <v>174</v>
      </c>
      <c r="G283" s="2" t="s">
        <v>1708</v>
      </c>
      <c r="H283" s="45">
        <v>1992</v>
      </c>
      <c r="I283" s="5" t="s">
        <v>175</v>
      </c>
      <c r="J283" s="5" t="s">
        <v>175</v>
      </c>
      <c r="K283" s="9" t="s">
        <v>175</v>
      </c>
      <c r="L283" s="9" t="s">
        <v>175</v>
      </c>
      <c r="M283" s="9" t="s">
        <v>175</v>
      </c>
      <c r="N283" s="9" t="s">
        <v>175</v>
      </c>
      <c r="O283" s="9" t="s">
        <v>175</v>
      </c>
      <c r="P283" s="9" t="s">
        <v>171</v>
      </c>
      <c r="Q283" s="10" t="s">
        <v>171</v>
      </c>
      <c r="R283" s="17">
        <v>0</v>
      </c>
      <c r="S283" s="27">
        <v>5.69</v>
      </c>
      <c r="T283" s="44"/>
      <c r="U283" s="18">
        <v>10.7</v>
      </c>
      <c r="V283" s="18">
        <v>5.56</v>
      </c>
      <c r="W283" s="18">
        <v>12.7</v>
      </c>
      <c r="X283" s="18">
        <v>5.38</v>
      </c>
      <c r="Y283" s="18">
        <v>15.1</v>
      </c>
      <c r="Z283" s="18">
        <v>5.3</v>
      </c>
      <c r="AA283" s="18">
        <v>20.1</v>
      </c>
      <c r="AB283" s="18">
        <v>5.26</v>
      </c>
      <c r="AC283" s="18">
        <v>22.7</v>
      </c>
      <c r="AD283" s="18">
        <v>5.27</v>
      </c>
      <c r="AE283" s="18">
        <v>25.5</v>
      </c>
      <c r="AF283" s="18">
        <v>5.3</v>
      </c>
      <c r="AG283" s="18">
        <v>30</v>
      </c>
      <c r="AH283" s="18">
        <v>5.39</v>
      </c>
      <c r="AI283" s="18">
        <v>40.2</v>
      </c>
      <c r="AJ283" s="18">
        <v>5.55</v>
      </c>
      <c r="AK283" s="18">
        <v>50.3</v>
      </c>
      <c r="AL283" s="18">
        <v>5.71</v>
      </c>
      <c r="AM283" s="18">
        <v>59.9</v>
      </c>
      <c r="AN283" s="18">
        <v>5.88</v>
      </c>
      <c r="AO283" s="18">
        <v>70.3</v>
      </c>
      <c r="AP283" s="18">
        <v>6.06</v>
      </c>
      <c r="AQ283" s="18">
        <v>77.3</v>
      </c>
      <c r="AR283" s="18">
        <v>6.23</v>
      </c>
      <c r="AS283" s="18"/>
      <c r="AT283" s="18"/>
      <c r="AU283" s="18"/>
      <c r="AV283" s="18"/>
      <c r="AW283" s="40" t="s">
        <v>175</v>
      </c>
      <c r="AX283" s="40" t="s">
        <v>175</v>
      </c>
      <c r="AY283" s="5" t="s">
        <v>175</v>
      </c>
      <c r="AZ283" s="14" t="s">
        <v>1588</v>
      </c>
      <c r="BA283" s="47"/>
      <c r="BB283" s="16" t="s">
        <v>1761</v>
      </c>
    </row>
    <row r="284" spans="1:54" s="19" customFormat="1" ht="9.75">
      <c r="A284" s="17" t="s">
        <v>53</v>
      </c>
      <c r="B284" s="46" t="s">
        <v>1456</v>
      </c>
      <c r="C284" s="23">
        <v>55.57965088</v>
      </c>
      <c r="D284" s="23">
        <v>118.85620117</v>
      </c>
      <c r="E284" s="17"/>
      <c r="F284" s="17" t="s">
        <v>174</v>
      </c>
      <c r="G284" s="2" t="s">
        <v>1708</v>
      </c>
      <c r="H284" s="45">
        <v>1992</v>
      </c>
      <c r="I284" s="5" t="s">
        <v>175</v>
      </c>
      <c r="J284" s="5" t="s">
        <v>175</v>
      </c>
      <c r="K284" s="9" t="s">
        <v>175</v>
      </c>
      <c r="L284" s="9" t="s">
        <v>175</v>
      </c>
      <c r="M284" s="9" t="s">
        <v>175</v>
      </c>
      <c r="N284" s="9" t="s">
        <v>175</v>
      </c>
      <c r="O284" s="9" t="s">
        <v>175</v>
      </c>
      <c r="P284" s="9" t="s">
        <v>171</v>
      </c>
      <c r="Q284" s="10" t="s">
        <v>171</v>
      </c>
      <c r="R284" s="17">
        <v>0</v>
      </c>
      <c r="S284" s="27">
        <v>4.69</v>
      </c>
      <c r="T284" s="44"/>
      <c r="U284" s="18">
        <v>17.3</v>
      </c>
      <c r="V284" s="18">
        <v>4.59</v>
      </c>
      <c r="W284" s="18">
        <v>19.8</v>
      </c>
      <c r="X284" s="18">
        <v>4.59</v>
      </c>
      <c r="Y284" s="18">
        <v>25.3</v>
      </c>
      <c r="Z284" s="18">
        <v>4.64</v>
      </c>
      <c r="AA284" s="18">
        <v>30</v>
      </c>
      <c r="AB284" s="18">
        <v>4.65</v>
      </c>
      <c r="AC284" s="18">
        <v>39.8</v>
      </c>
      <c r="AD284" s="18">
        <v>4.77</v>
      </c>
      <c r="AE284" s="18">
        <v>49.8</v>
      </c>
      <c r="AF284" s="18">
        <v>4.94</v>
      </c>
      <c r="AG284" s="18">
        <v>60.4</v>
      </c>
      <c r="AH284" s="18">
        <v>5.21</v>
      </c>
      <c r="AI284" s="18">
        <v>70.1</v>
      </c>
      <c r="AJ284" s="18">
        <v>5.52</v>
      </c>
      <c r="AK284" s="18">
        <v>80.4</v>
      </c>
      <c r="AL284" s="18">
        <v>5.83</v>
      </c>
      <c r="AM284" s="18">
        <v>93.8</v>
      </c>
      <c r="AN284" s="18">
        <v>6.45</v>
      </c>
      <c r="AO284" s="18"/>
      <c r="AP284" s="18"/>
      <c r="AQ284" s="18"/>
      <c r="AR284" s="18"/>
      <c r="AS284" s="18"/>
      <c r="AT284" s="18"/>
      <c r="AU284" s="18"/>
      <c r="AV284" s="18"/>
      <c r="AW284" s="40" t="s">
        <v>175</v>
      </c>
      <c r="AX284" s="40" t="s">
        <v>175</v>
      </c>
      <c r="AY284" s="5" t="s">
        <v>175</v>
      </c>
      <c r="AZ284" s="14" t="s">
        <v>1588</v>
      </c>
      <c r="BA284" s="47"/>
      <c r="BB284" s="16" t="s">
        <v>1761</v>
      </c>
    </row>
    <row r="285" spans="1:54" s="19" customFormat="1" ht="9.75">
      <c r="A285" s="17" t="s">
        <v>54</v>
      </c>
      <c r="B285" s="46" t="s">
        <v>1457</v>
      </c>
      <c r="C285" s="23">
        <v>55.3977356</v>
      </c>
      <c r="D285" s="23">
        <v>119.73321533</v>
      </c>
      <c r="E285" s="17"/>
      <c r="F285" s="17" t="s">
        <v>174</v>
      </c>
      <c r="G285" s="2" t="s">
        <v>1708</v>
      </c>
      <c r="H285" s="45">
        <v>1992</v>
      </c>
      <c r="I285" s="5" t="s">
        <v>175</v>
      </c>
      <c r="J285" s="5" t="s">
        <v>175</v>
      </c>
      <c r="K285" s="9" t="s">
        <v>175</v>
      </c>
      <c r="L285" s="9" t="s">
        <v>175</v>
      </c>
      <c r="M285" s="9" t="s">
        <v>175</v>
      </c>
      <c r="N285" s="9" t="s">
        <v>175</v>
      </c>
      <c r="O285" s="9" t="s">
        <v>175</v>
      </c>
      <c r="P285" s="9" t="s">
        <v>171</v>
      </c>
      <c r="Q285" s="10" t="s">
        <v>171</v>
      </c>
      <c r="R285" s="17">
        <v>0</v>
      </c>
      <c r="S285" s="27">
        <v>4.89</v>
      </c>
      <c r="T285" s="44"/>
      <c r="U285" s="18">
        <v>5.4</v>
      </c>
      <c r="V285" s="18">
        <v>5.01</v>
      </c>
      <c r="W285" s="18">
        <v>10.4</v>
      </c>
      <c r="X285" s="18">
        <v>4.79</v>
      </c>
      <c r="Y285" s="18">
        <v>15.4</v>
      </c>
      <c r="Z285" s="18">
        <v>4.74</v>
      </c>
      <c r="AA285" s="18">
        <v>17.6</v>
      </c>
      <c r="AB285" s="18">
        <v>4.81</v>
      </c>
      <c r="AC285" s="18">
        <v>20.2</v>
      </c>
      <c r="AD285" s="18">
        <v>4.8</v>
      </c>
      <c r="AE285" s="18">
        <v>25.4</v>
      </c>
      <c r="AF285" s="18">
        <v>4.83</v>
      </c>
      <c r="AG285" s="18">
        <v>30</v>
      </c>
      <c r="AH285" s="18">
        <v>4.85</v>
      </c>
      <c r="AI285" s="18">
        <v>40.5</v>
      </c>
      <c r="AJ285" s="18">
        <v>5.02</v>
      </c>
      <c r="AK285" s="18">
        <v>50.7</v>
      </c>
      <c r="AL285" s="18">
        <v>5.25</v>
      </c>
      <c r="AM285" s="18">
        <v>60.2</v>
      </c>
      <c r="AN285" s="18">
        <v>5.52</v>
      </c>
      <c r="AO285" s="18">
        <v>66.7</v>
      </c>
      <c r="AP285" s="18">
        <v>5.66</v>
      </c>
      <c r="AQ285" s="18"/>
      <c r="AR285" s="18"/>
      <c r="AS285" s="18"/>
      <c r="AT285" s="18"/>
      <c r="AU285" s="18"/>
      <c r="AV285" s="18"/>
      <c r="AW285" s="40" t="s">
        <v>175</v>
      </c>
      <c r="AX285" s="40" t="s">
        <v>175</v>
      </c>
      <c r="AY285" s="5" t="s">
        <v>175</v>
      </c>
      <c r="AZ285" s="14" t="s">
        <v>1588</v>
      </c>
      <c r="BA285" s="47"/>
      <c r="BB285" s="16" t="s">
        <v>1761</v>
      </c>
    </row>
    <row r="286" spans="1:54" s="19" customFormat="1" ht="9.75">
      <c r="A286" s="17" t="s">
        <v>55</v>
      </c>
      <c r="B286" s="46" t="s">
        <v>1458</v>
      </c>
      <c r="C286" s="23">
        <v>52.08662415</v>
      </c>
      <c r="D286" s="23">
        <v>110.84616089</v>
      </c>
      <c r="E286" s="17"/>
      <c r="F286" s="17" t="s">
        <v>174</v>
      </c>
      <c r="G286" s="2" t="s">
        <v>1708</v>
      </c>
      <c r="H286" s="45">
        <v>1992</v>
      </c>
      <c r="I286" s="5" t="s">
        <v>175</v>
      </c>
      <c r="J286" s="5" t="s">
        <v>175</v>
      </c>
      <c r="K286" s="9" t="s">
        <v>175</v>
      </c>
      <c r="L286" s="9" t="s">
        <v>175</v>
      </c>
      <c r="M286" s="9" t="s">
        <v>175</v>
      </c>
      <c r="N286" s="9" t="s">
        <v>175</v>
      </c>
      <c r="O286" s="9" t="s">
        <v>175</v>
      </c>
      <c r="P286" s="9" t="s">
        <v>171</v>
      </c>
      <c r="Q286" s="10" t="s">
        <v>171</v>
      </c>
      <c r="R286" s="17">
        <v>0</v>
      </c>
      <c r="S286" s="27">
        <v>5.69</v>
      </c>
      <c r="T286" s="44"/>
      <c r="U286" s="18">
        <v>90.2</v>
      </c>
      <c r="V286" s="18">
        <v>6.18</v>
      </c>
      <c r="W286" s="18">
        <v>100.1</v>
      </c>
      <c r="X286" s="18">
        <v>6.38</v>
      </c>
      <c r="Y286" s="18">
        <v>110.4</v>
      </c>
      <c r="Z286" s="18">
        <v>6.64</v>
      </c>
      <c r="AA286" s="18">
        <v>120.3</v>
      </c>
      <c r="AB286" s="18">
        <v>6.86</v>
      </c>
      <c r="AC286" s="18">
        <v>129.9</v>
      </c>
      <c r="AD286" s="18">
        <v>7.04</v>
      </c>
      <c r="AE286" s="18">
        <v>140.4</v>
      </c>
      <c r="AF286" s="18">
        <v>7.25</v>
      </c>
      <c r="AG286" s="18">
        <v>150.6</v>
      </c>
      <c r="AH286" s="18">
        <v>7.48</v>
      </c>
      <c r="AI286" s="18">
        <v>159.4</v>
      </c>
      <c r="AJ286" s="18">
        <v>7.66</v>
      </c>
      <c r="AK286" s="18">
        <v>170.2</v>
      </c>
      <c r="AL286" s="18">
        <v>7.89</v>
      </c>
      <c r="AM286" s="18">
        <v>180.3</v>
      </c>
      <c r="AN286" s="18">
        <v>8.15</v>
      </c>
      <c r="AO286" s="18">
        <v>190.3</v>
      </c>
      <c r="AP286" s="18">
        <v>8.39</v>
      </c>
      <c r="AQ286" s="18">
        <v>200.4</v>
      </c>
      <c r="AR286" s="18">
        <v>8.52</v>
      </c>
      <c r="AS286" s="18">
        <v>215.3</v>
      </c>
      <c r="AT286" s="18">
        <v>8.78</v>
      </c>
      <c r="AU286" s="18"/>
      <c r="AV286" s="18"/>
      <c r="AW286" s="40" t="s">
        <v>175</v>
      </c>
      <c r="AX286" s="40" t="s">
        <v>175</v>
      </c>
      <c r="AY286" s="5" t="s">
        <v>175</v>
      </c>
      <c r="AZ286" s="14" t="s">
        <v>1588</v>
      </c>
      <c r="BA286" s="47"/>
      <c r="BB286" s="16" t="s">
        <v>1761</v>
      </c>
    </row>
    <row r="287" spans="1:54" s="19" customFormat="1" ht="9.75">
      <c r="A287" s="17" t="s">
        <v>56</v>
      </c>
      <c r="B287" s="46" t="s">
        <v>1459</v>
      </c>
      <c r="C287" s="23">
        <v>52.79594421</v>
      </c>
      <c r="D287" s="23">
        <v>110.8543396</v>
      </c>
      <c r="E287" s="17"/>
      <c r="F287" s="17" t="s">
        <v>174</v>
      </c>
      <c r="G287" s="2" t="s">
        <v>1708</v>
      </c>
      <c r="H287" s="51">
        <v>34578</v>
      </c>
      <c r="I287" s="5" t="s">
        <v>175</v>
      </c>
      <c r="J287" s="5" t="s">
        <v>175</v>
      </c>
      <c r="K287" s="9" t="s">
        <v>175</v>
      </c>
      <c r="L287" s="9" t="s">
        <v>175</v>
      </c>
      <c r="M287" s="9" t="s">
        <v>175</v>
      </c>
      <c r="N287" s="9" t="s">
        <v>175</v>
      </c>
      <c r="O287" s="9" t="s">
        <v>175</v>
      </c>
      <c r="P287" s="9" t="s">
        <v>171</v>
      </c>
      <c r="Q287" s="10" t="s">
        <v>171</v>
      </c>
      <c r="R287" s="17">
        <v>0</v>
      </c>
      <c r="S287" s="27">
        <v>6.19</v>
      </c>
      <c r="T287" s="44"/>
      <c r="U287" s="18">
        <v>20.3</v>
      </c>
      <c r="V287" s="18">
        <v>5.96</v>
      </c>
      <c r="W287" s="18">
        <v>22.4</v>
      </c>
      <c r="X287" s="18">
        <v>5.88</v>
      </c>
      <c r="Y287" s="18">
        <v>24</v>
      </c>
      <c r="Z287" s="18">
        <v>5.85</v>
      </c>
      <c r="AA287" s="18">
        <v>26.2</v>
      </c>
      <c r="AB287" s="18">
        <v>5.82</v>
      </c>
      <c r="AC287" s="18">
        <v>30.4</v>
      </c>
      <c r="AD287" s="18">
        <v>5.79</v>
      </c>
      <c r="AE287" s="18">
        <v>40.5</v>
      </c>
      <c r="AF287" s="18">
        <v>5.74</v>
      </c>
      <c r="AG287" s="18">
        <v>60</v>
      </c>
      <c r="AH287" s="18">
        <v>5.86</v>
      </c>
      <c r="AI287" s="18">
        <v>70.2</v>
      </c>
      <c r="AJ287" s="18">
        <v>5.98</v>
      </c>
      <c r="AK287" s="18">
        <v>79.9</v>
      </c>
      <c r="AL287" s="18">
        <v>6.18</v>
      </c>
      <c r="AM287" s="18">
        <v>91.1</v>
      </c>
      <c r="AN287" s="18">
        <v>6.3</v>
      </c>
      <c r="AO287" s="18"/>
      <c r="AP287" s="18"/>
      <c r="AQ287" s="18"/>
      <c r="AR287" s="18"/>
      <c r="AS287" s="18"/>
      <c r="AT287" s="18"/>
      <c r="AU287" s="18"/>
      <c r="AV287" s="18"/>
      <c r="AW287" s="40" t="s">
        <v>175</v>
      </c>
      <c r="AX287" s="40" t="s">
        <v>175</v>
      </c>
      <c r="AY287" s="5" t="s">
        <v>175</v>
      </c>
      <c r="AZ287" s="14" t="s">
        <v>1588</v>
      </c>
      <c r="BA287" s="47"/>
      <c r="BB287" s="16" t="s">
        <v>1761</v>
      </c>
    </row>
    <row r="288" spans="1:54" s="19" customFormat="1" ht="9.75">
      <c r="A288" s="17" t="s">
        <v>158</v>
      </c>
      <c r="B288" s="46" t="s">
        <v>1460</v>
      </c>
      <c r="C288" s="23">
        <v>53.40792847</v>
      </c>
      <c r="D288" s="23">
        <v>113.76185608</v>
      </c>
      <c r="E288" s="17"/>
      <c r="F288" s="17" t="s">
        <v>174</v>
      </c>
      <c r="G288" s="2" t="s">
        <v>1708</v>
      </c>
      <c r="H288" s="45">
        <v>1992</v>
      </c>
      <c r="I288" s="5" t="s">
        <v>175</v>
      </c>
      <c r="J288" s="5" t="s">
        <v>175</v>
      </c>
      <c r="K288" s="9" t="s">
        <v>175</v>
      </c>
      <c r="L288" s="9" t="s">
        <v>175</v>
      </c>
      <c r="M288" s="9" t="s">
        <v>175</v>
      </c>
      <c r="N288" s="9" t="s">
        <v>175</v>
      </c>
      <c r="O288" s="9" t="s">
        <v>175</v>
      </c>
      <c r="P288" s="9" t="s">
        <v>171</v>
      </c>
      <c r="Q288" s="10" t="s">
        <v>171</v>
      </c>
      <c r="R288" s="17">
        <v>0</v>
      </c>
      <c r="S288" s="27">
        <v>5.69</v>
      </c>
      <c r="T288" s="44"/>
      <c r="U288" s="18">
        <v>15.4</v>
      </c>
      <c r="V288" s="18">
        <v>5.53</v>
      </c>
      <c r="W288" s="18">
        <v>19</v>
      </c>
      <c r="X288" s="18">
        <v>5.58</v>
      </c>
      <c r="Y288" s="18">
        <v>25.1</v>
      </c>
      <c r="Z288" s="18">
        <v>5.58</v>
      </c>
      <c r="AA288" s="18">
        <v>30.3</v>
      </c>
      <c r="AB288" s="18">
        <v>5.83</v>
      </c>
      <c r="AC288" s="18">
        <v>35.2</v>
      </c>
      <c r="AD288" s="18">
        <v>5.94</v>
      </c>
      <c r="AE288" s="18">
        <v>40.2</v>
      </c>
      <c r="AF288" s="18">
        <v>6.04</v>
      </c>
      <c r="AG288" s="18">
        <v>50.3</v>
      </c>
      <c r="AH288" s="18">
        <v>6.25</v>
      </c>
      <c r="AI288" s="18">
        <v>60.3</v>
      </c>
      <c r="AJ288" s="18">
        <v>6.56</v>
      </c>
      <c r="AK288" s="18">
        <v>70.3</v>
      </c>
      <c r="AL288" s="18">
        <v>6.92</v>
      </c>
      <c r="AM288" s="18">
        <v>80.3</v>
      </c>
      <c r="AN288" s="18">
        <v>7.29</v>
      </c>
      <c r="AO288" s="18"/>
      <c r="AP288" s="18"/>
      <c r="AQ288" s="18"/>
      <c r="AR288" s="18"/>
      <c r="AS288" s="18"/>
      <c r="AT288" s="18"/>
      <c r="AU288" s="18"/>
      <c r="AV288" s="18"/>
      <c r="AW288" s="40" t="s">
        <v>175</v>
      </c>
      <c r="AX288" s="40" t="s">
        <v>175</v>
      </c>
      <c r="AY288" s="5" t="s">
        <v>175</v>
      </c>
      <c r="AZ288" s="14" t="s">
        <v>1588</v>
      </c>
      <c r="BA288" s="47"/>
      <c r="BB288" s="16" t="s">
        <v>1761</v>
      </c>
    </row>
    <row r="289" spans="1:54" s="19" customFormat="1" ht="9.75">
      <c r="A289" s="17" t="s">
        <v>58</v>
      </c>
      <c r="B289" s="46" t="s">
        <v>1461</v>
      </c>
      <c r="C289" s="23">
        <v>53.58294678</v>
      </c>
      <c r="D289" s="23">
        <v>114.10836792</v>
      </c>
      <c r="E289" s="17"/>
      <c r="F289" s="17" t="s">
        <v>174</v>
      </c>
      <c r="G289" s="2" t="s">
        <v>1708</v>
      </c>
      <c r="H289" s="45">
        <v>1992</v>
      </c>
      <c r="I289" s="5" t="s">
        <v>175</v>
      </c>
      <c r="J289" s="5" t="s">
        <v>175</v>
      </c>
      <c r="K289" s="9" t="s">
        <v>175</v>
      </c>
      <c r="L289" s="9" t="s">
        <v>175</v>
      </c>
      <c r="M289" s="9" t="s">
        <v>175</v>
      </c>
      <c r="N289" s="9" t="s">
        <v>175</v>
      </c>
      <c r="O289" s="9" t="s">
        <v>175</v>
      </c>
      <c r="P289" s="9" t="s">
        <v>171</v>
      </c>
      <c r="Q289" s="10" t="s">
        <v>171</v>
      </c>
      <c r="R289" s="17">
        <v>0</v>
      </c>
      <c r="S289" s="27">
        <v>6.69</v>
      </c>
      <c r="T289" s="44"/>
      <c r="U289" s="18">
        <v>33.2</v>
      </c>
      <c r="V289" s="18">
        <v>5.79</v>
      </c>
      <c r="W289" s="18">
        <v>35.6</v>
      </c>
      <c r="X289" s="18">
        <v>5.62</v>
      </c>
      <c r="Y289" s="18">
        <v>40.3</v>
      </c>
      <c r="Z289" s="18">
        <v>5.63</v>
      </c>
      <c r="AA289" s="18">
        <v>50.2</v>
      </c>
      <c r="AB289" s="18">
        <v>5.66</v>
      </c>
      <c r="AC289" s="18">
        <v>59.9</v>
      </c>
      <c r="AD289" s="18">
        <v>5.74</v>
      </c>
      <c r="AE289" s="18">
        <v>69.9</v>
      </c>
      <c r="AF289" s="18">
        <v>5.85</v>
      </c>
      <c r="AG289" s="18">
        <v>70.3</v>
      </c>
      <c r="AH289" s="18">
        <v>5.86</v>
      </c>
      <c r="AI289" s="18">
        <v>84.3</v>
      </c>
      <c r="AJ289" s="18">
        <v>6.13</v>
      </c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40" t="s">
        <v>175</v>
      </c>
      <c r="AX289" s="40" t="s">
        <v>175</v>
      </c>
      <c r="AY289" s="5" t="s">
        <v>175</v>
      </c>
      <c r="AZ289" s="14" t="s">
        <v>1588</v>
      </c>
      <c r="BA289" s="47"/>
      <c r="BB289" s="16" t="s">
        <v>1761</v>
      </c>
    </row>
    <row r="290" spans="1:54" s="19" customFormat="1" ht="9.75">
      <c r="A290" s="17" t="s">
        <v>159</v>
      </c>
      <c r="B290" s="46" t="s">
        <v>1462</v>
      </c>
      <c r="C290" s="23">
        <v>52.62677002</v>
      </c>
      <c r="D290" s="23">
        <v>114.05178833</v>
      </c>
      <c r="E290" s="17"/>
      <c r="F290" s="17" t="s">
        <v>174</v>
      </c>
      <c r="G290" s="2" t="s">
        <v>1708</v>
      </c>
      <c r="H290" s="45">
        <v>1992</v>
      </c>
      <c r="I290" s="5" t="s">
        <v>175</v>
      </c>
      <c r="J290" s="5" t="s">
        <v>175</v>
      </c>
      <c r="K290" s="9" t="s">
        <v>175</v>
      </c>
      <c r="L290" s="9" t="s">
        <v>175</v>
      </c>
      <c r="M290" s="9" t="s">
        <v>175</v>
      </c>
      <c r="N290" s="9" t="s">
        <v>175</v>
      </c>
      <c r="O290" s="9" t="s">
        <v>175</v>
      </c>
      <c r="P290" s="9" t="s">
        <v>171</v>
      </c>
      <c r="Q290" s="10" t="s">
        <v>171</v>
      </c>
      <c r="R290" s="17">
        <v>0</v>
      </c>
      <c r="S290" s="27">
        <v>7.5</v>
      </c>
      <c r="T290" s="44"/>
      <c r="U290" s="18">
        <v>35</v>
      </c>
      <c r="V290" s="18">
        <v>7.28</v>
      </c>
      <c r="W290" s="18">
        <v>40.5</v>
      </c>
      <c r="X290" s="18">
        <v>7.29</v>
      </c>
      <c r="Y290" s="18">
        <v>50.4</v>
      </c>
      <c r="Z290" s="18">
        <v>7.62</v>
      </c>
      <c r="AA290" s="18">
        <v>60.1</v>
      </c>
      <c r="AB290" s="18">
        <v>7.98</v>
      </c>
      <c r="AC290" s="18">
        <v>70.3</v>
      </c>
      <c r="AD290" s="18">
        <v>8.34</v>
      </c>
      <c r="AE290" s="18">
        <v>80.4</v>
      </c>
      <c r="AF290" s="18">
        <v>8.7</v>
      </c>
      <c r="AG290" s="18">
        <v>90.3</v>
      </c>
      <c r="AH290" s="18">
        <v>8.99</v>
      </c>
      <c r="AI290" s="18">
        <v>100.2</v>
      </c>
      <c r="AJ290" s="18">
        <v>9.21</v>
      </c>
      <c r="AK290" s="18">
        <v>110.6</v>
      </c>
      <c r="AL290" s="18">
        <v>9.47</v>
      </c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40" t="s">
        <v>175</v>
      </c>
      <c r="AX290" s="40" t="s">
        <v>175</v>
      </c>
      <c r="AY290" s="5" t="s">
        <v>175</v>
      </c>
      <c r="AZ290" s="14" t="s">
        <v>1588</v>
      </c>
      <c r="BA290" s="47"/>
      <c r="BB290" s="16" t="s">
        <v>1761</v>
      </c>
    </row>
    <row r="291" spans="1:54" s="19" customFormat="1" ht="9.75">
      <c r="A291" s="17" t="s">
        <v>60</v>
      </c>
      <c r="B291" s="46" t="s">
        <v>1463</v>
      </c>
      <c r="C291" s="23">
        <v>52.74134827</v>
      </c>
      <c r="D291" s="23">
        <v>113.97367859</v>
      </c>
      <c r="E291" s="17"/>
      <c r="F291" s="17" t="s">
        <v>174</v>
      </c>
      <c r="G291" s="2" t="s">
        <v>1708</v>
      </c>
      <c r="H291" s="45">
        <v>1992</v>
      </c>
      <c r="I291" s="5" t="s">
        <v>175</v>
      </c>
      <c r="J291" s="5" t="s">
        <v>175</v>
      </c>
      <c r="K291" s="9" t="s">
        <v>175</v>
      </c>
      <c r="L291" s="9" t="s">
        <v>175</v>
      </c>
      <c r="M291" s="9" t="s">
        <v>175</v>
      </c>
      <c r="N291" s="9" t="s">
        <v>175</v>
      </c>
      <c r="O291" s="9" t="s">
        <v>175</v>
      </c>
      <c r="P291" s="9" t="s">
        <v>171</v>
      </c>
      <c r="Q291" s="10" t="s">
        <v>171</v>
      </c>
      <c r="R291" s="17">
        <v>0</v>
      </c>
      <c r="S291" s="27">
        <v>6</v>
      </c>
      <c r="T291" s="44"/>
      <c r="U291" s="18">
        <v>75.1</v>
      </c>
      <c r="V291" s="18">
        <v>6.1</v>
      </c>
      <c r="W291" s="18">
        <v>80.2</v>
      </c>
      <c r="X291" s="18">
        <v>6.18</v>
      </c>
      <c r="Y291" s="18">
        <v>90.1</v>
      </c>
      <c r="Z291" s="18">
        <v>6.42</v>
      </c>
      <c r="AA291" s="18">
        <v>100.4</v>
      </c>
      <c r="AB291" s="18">
        <v>6.7</v>
      </c>
      <c r="AC291" s="18">
        <v>110.2</v>
      </c>
      <c r="AD291" s="18">
        <v>6.91</v>
      </c>
      <c r="AE291" s="18">
        <v>120.5</v>
      </c>
      <c r="AF291" s="18">
        <v>7.15</v>
      </c>
      <c r="AG291" s="18">
        <v>130.4</v>
      </c>
      <c r="AH291" s="18">
        <v>7.38</v>
      </c>
      <c r="AI291" s="18">
        <v>133.9</v>
      </c>
      <c r="AJ291" s="18">
        <v>7.5</v>
      </c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40" t="s">
        <v>175</v>
      </c>
      <c r="AX291" s="40" t="s">
        <v>175</v>
      </c>
      <c r="AY291" s="5" t="s">
        <v>175</v>
      </c>
      <c r="AZ291" s="14" t="s">
        <v>1588</v>
      </c>
      <c r="BA291" s="47"/>
      <c r="BB291" s="16" t="s">
        <v>1761</v>
      </c>
    </row>
    <row r="292" spans="1:54" s="19" customFormat="1" ht="9.75">
      <c r="A292" s="17" t="s">
        <v>61</v>
      </c>
      <c r="B292" s="46" t="s">
        <v>1464</v>
      </c>
      <c r="C292" s="23">
        <v>53.64796448</v>
      </c>
      <c r="D292" s="23">
        <v>111.82022095</v>
      </c>
      <c r="E292" s="17"/>
      <c r="F292" s="17" t="s">
        <v>174</v>
      </c>
      <c r="G292" s="2" t="s">
        <v>1708</v>
      </c>
      <c r="H292" s="45">
        <v>1992</v>
      </c>
      <c r="I292" s="5" t="s">
        <v>175</v>
      </c>
      <c r="J292" s="5" t="s">
        <v>175</v>
      </c>
      <c r="K292" s="9" t="s">
        <v>175</v>
      </c>
      <c r="L292" s="9" t="s">
        <v>175</v>
      </c>
      <c r="M292" s="9" t="s">
        <v>175</v>
      </c>
      <c r="N292" s="9" t="s">
        <v>175</v>
      </c>
      <c r="O292" s="9" t="s">
        <v>175</v>
      </c>
      <c r="P292" s="9" t="s">
        <v>171</v>
      </c>
      <c r="Q292" s="10" t="s">
        <v>171</v>
      </c>
      <c r="R292" s="17">
        <v>0</v>
      </c>
      <c r="S292" s="27">
        <v>5.5</v>
      </c>
      <c r="T292" s="44"/>
      <c r="U292" s="18">
        <v>20</v>
      </c>
      <c r="V292" s="18">
        <v>5.17</v>
      </c>
      <c r="W292" s="18">
        <v>23.3</v>
      </c>
      <c r="X292" s="18">
        <v>5.17</v>
      </c>
      <c r="Y292" s="18">
        <v>25.4</v>
      </c>
      <c r="Z292" s="18">
        <v>5.23</v>
      </c>
      <c r="AA292" s="18">
        <v>30.2</v>
      </c>
      <c r="AB292" s="18">
        <v>5.34</v>
      </c>
      <c r="AC292" s="18">
        <v>34.9</v>
      </c>
      <c r="AD292" s="18">
        <v>5.44</v>
      </c>
      <c r="AE292" s="18">
        <v>40.2</v>
      </c>
      <c r="AF292" s="18">
        <v>5.53</v>
      </c>
      <c r="AG292" s="18">
        <v>45.4</v>
      </c>
      <c r="AH292" s="18">
        <v>5.61</v>
      </c>
      <c r="AI292" s="18">
        <v>49.3</v>
      </c>
      <c r="AJ292" s="18">
        <v>5.69</v>
      </c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40" t="s">
        <v>175</v>
      </c>
      <c r="AX292" s="40" t="s">
        <v>175</v>
      </c>
      <c r="AY292" s="5" t="s">
        <v>175</v>
      </c>
      <c r="AZ292" s="14" t="s">
        <v>1588</v>
      </c>
      <c r="BA292" s="47"/>
      <c r="BB292" s="16" t="s">
        <v>1761</v>
      </c>
    </row>
    <row r="293" spans="1:54" s="19" customFormat="1" ht="9.75">
      <c r="A293" s="17" t="s">
        <v>62</v>
      </c>
      <c r="B293" s="46" t="s">
        <v>1465</v>
      </c>
      <c r="C293" s="23">
        <v>54.4622345</v>
      </c>
      <c r="D293" s="23">
        <v>111.29338074</v>
      </c>
      <c r="E293" s="17"/>
      <c r="F293" s="17" t="s">
        <v>174</v>
      </c>
      <c r="G293" s="2" t="s">
        <v>1708</v>
      </c>
      <c r="H293" s="45">
        <v>1992</v>
      </c>
      <c r="I293" s="5" t="s">
        <v>175</v>
      </c>
      <c r="J293" s="5" t="s">
        <v>175</v>
      </c>
      <c r="K293" s="9" t="s">
        <v>175</v>
      </c>
      <c r="L293" s="9" t="s">
        <v>175</v>
      </c>
      <c r="M293" s="9" t="s">
        <v>175</v>
      </c>
      <c r="N293" s="9" t="s">
        <v>175</v>
      </c>
      <c r="O293" s="9" t="s">
        <v>175</v>
      </c>
      <c r="P293" s="9" t="s">
        <v>171</v>
      </c>
      <c r="Q293" s="10" t="s">
        <v>171</v>
      </c>
      <c r="R293" s="17">
        <v>0</v>
      </c>
      <c r="S293" s="27">
        <v>5.89</v>
      </c>
      <c r="T293" s="44"/>
      <c r="U293" s="18">
        <v>17.2</v>
      </c>
      <c r="V293" s="18">
        <v>5.23</v>
      </c>
      <c r="W293" s="18">
        <v>19.9</v>
      </c>
      <c r="X293" s="18">
        <v>5.2</v>
      </c>
      <c r="Y293" s="18">
        <v>22.5</v>
      </c>
      <c r="Z293" s="18">
        <v>5.18</v>
      </c>
      <c r="AA293" s="18">
        <v>25.2</v>
      </c>
      <c r="AB293" s="18">
        <v>5.17</v>
      </c>
      <c r="AC293" s="18">
        <v>30.3</v>
      </c>
      <c r="AD293" s="18">
        <v>5.15</v>
      </c>
      <c r="AE293" s="18">
        <v>40.2</v>
      </c>
      <c r="AF293" s="18">
        <v>5.09</v>
      </c>
      <c r="AG293" s="18">
        <v>50.3</v>
      </c>
      <c r="AH293" s="18">
        <v>5.12</v>
      </c>
      <c r="AI293" s="18">
        <v>60.1</v>
      </c>
      <c r="AJ293" s="18">
        <v>5.19</v>
      </c>
      <c r="AK293" s="18">
        <v>70.4</v>
      </c>
      <c r="AL293" s="18">
        <v>5.32</v>
      </c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40" t="s">
        <v>175</v>
      </c>
      <c r="AX293" s="40" t="s">
        <v>175</v>
      </c>
      <c r="AY293" s="5" t="s">
        <v>175</v>
      </c>
      <c r="AZ293" s="14" t="s">
        <v>1588</v>
      </c>
      <c r="BA293" s="47"/>
      <c r="BB293" s="16" t="s">
        <v>1761</v>
      </c>
    </row>
    <row r="294" spans="1:54" s="19" customFormat="1" ht="9.75">
      <c r="A294" s="17" t="s">
        <v>63</v>
      </c>
      <c r="B294" s="46" t="s">
        <v>1466</v>
      </c>
      <c r="C294" s="23">
        <v>54.56054688</v>
      </c>
      <c r="D294" s="23">
        <v>111.58306885</v>
      </c>
      <c r="E294" s="17"/>
      <c r="F294" s="17" t="s">
        <v>174</v>
      </c>
      <c r="G294" s="2" t="s">
        <v>1708</v>
      </c>
      <c r="H294" s="45">
        <v>1992</v>
      </c>
      <c r="I294" s="5" t="s">
        <v>175</v>
      </c>
      <c r="J294" s="5" t="s">
        <v>175</v>
      </c>
      <c r="K294" s="9" t="s">
        <v>175</v>
      </c>
      <c r="L294" s="9" t="s">
        <v>175</v>
      </c>
      <c r="M294" s="9" t="s">
        <v>175</v>
      </c>
      <c r="N294" s="9" t="s">
        <v>175</v>
      </c>
      <c r="O294" s="9" t="s">
        <v>175</v>
      </c>
      <c r="P294" s="9" t="s">
        <v>171</v>
      </c>
      <c r="Q294" s="10" t="s">
        <v>171</v>
      </c>
      <c r="R294" s="17">
        <v>0</v>
      </c>
      <c r="S294" s="27">
        <v>5.19</v>
      </c>
      <c r="T294" s="44"/>
      <c r="U294" s="18">
        <v>35</v>
      </c>
      <c r="V294" s="18">
        <v>4.59</v>
      </c>
      <c r="W294" s="18">
        <v>40</v>
      </c>
      <c r="X294" s="18">
        <v>4.36</v>
      </c>
      <c r="Y294" s="18">
        <v>50.4</v>
      </c>
      <c r="Z294" s="18">
        <v>4.39</v>
      </c>
      <c r="AA294" s="18">
        <v>60.2</v>
      </c>
      <c r="AB294" s="18">
        <v>4.46</v>
      </c>
      <c r="AC294" s="18">
        <v>70.5</v>
      </c>
      <c r="AD294" s="18">
        <v>4.63</v>
      </c>
      <c r="AE294" s="18">
        <v>80.1</v>
      </c>
      <c r="AF294" s="18">
        <v>4.81</v>
      </c>
      <c r="AG294" s="18">
        <v>90.3</v>
      </c>
      <c r="AH294" s="18">
        <v>5.03</v>
      </c>
      <c r="AI294" s="18">
        <v>101.6</v>
      </c>
      <c r="AJ294" s="18">
        <v>5.3</v>
      </c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40" t="s">
        <v>175</v>
      </c>
      <c r="AX294" s="40" t="s">
        <v>175</v>
      </c>
      <c r="AY294" s="5" t="s">
        <v>175</v>
      </c>
      <c r="AZ294" s="14" t="s">
        <v>1588</v>
      </c>
      <c r="BA294" s="47"/>
      <c r="BB294" s="16" t="s">
        <v>1761</v>
      </c>
    </row>
    <row r="295" spans="1:54" s="19" customFormat="1" ht="9.75">
      <c r="A295" s="17" t="s">
        <v>64</v>
      </c>
      <c r="B295" s="46" t="s">
        <v>1467</v>
      </c>
      <c r="C295" s="23">
        <v>53.90658569</v>
      </c>
      <c r="D295" s="23">
        <v>114.10314941</v>
      </c>
      <c r="E295" s="17"/>
      <c r="F295" s="17" t="s">
        <v>174</v>
      </c>
      <c r="G295" s="2" t="s">
        <v>1708</v>
      </c>
      <c r="H295" s="51">
        <v>34578</v>
      </c>
      <c r="I295" s="5" t="s">
        <v>175</v>
      </c>
      <c r="J295" s="5" t="s">
        <v>175</v>
      </c>
      <c r="K295" s="9" t="s">
        <v>175</v>
      </c>
      <c r="L295" s="9" t="s">
        <v>175</v>
      </c>
      <c r="M295" s="9" t="s">
        <v>175</v>
      </c>
      <c r="N295" s="9" t="s">
        <v>175</v>
      </c>
      <c r="O295" s="9" t="s">
        <v>175</v>
      </c>
      <c r="P295" s="9" t="s">
        <v>171</v>
      </c>
      <c r="Q295" s="10" t="s">
        <v>171</v>
      </c>
      <c r="R295" s="17">
        <v>0</v>
      </c>
      <c r="S295" s="27">
        <v>5.3</v>
      </c>
      <c r="T295" s="44"/>
      <c r="U295" s="18">
        <v>14.8</v>
      </c>
      <c r="V295" s="18">
        <v>5.17</v>
      </c>
      <c r="W295" s="18">
        <v>15.8</v>
      </c>
      <c r="X295" s="18">
        <v>5.07</v>
      </c>
      <c r="Y295" s="18">
        <v>18</v>
      </c>
      <c r="Z295" s="18">
        <v>4.95</v>
      </c>
      <c r="AA295" s="18">
        <v>20.1</v>
      </c>
      <c r="AB295" s="18">
        <v>4.91</v>
      </c>
      <c r="AC295" s="18">
        <v>24</v>
      </c>
      <c r="AD295" s="18">
        <v>4.88</v>
      </c>
      <c r="AE295" s="18">
        <v>30.3</v>
      </c>
      <c r="AF295" s="18">
        <v>4.89</v>
      </c>
      <c r="AG295" s="18">
        <v>40.2</v>
      </c>
      <c r="AH295" s="18">
        <v>4.99</v>
      </c>
      <c r="AI295" s="18">
        <v>52.1</v>
      </c>
      <c r="AJ295" s="18">
        <v>5.14</v>
      </c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40" t="s">
        <v>175</v>
      </c>
      <c r="AX295" s="40" t="s">
        <v>175</v>
      </c>
      <c r="AY295" s="5" t="s">
        <v>175</v>
      </c>
      <c r="AZ295" s="14" t="s">
        <v>1588</v>
      </c>
      <c r="BA295" s="47"/>
      <c r="BB295" s="16" t="s">
        <v>1761</v>
      </c>
    </row>
    <row r="296" spans="1:54" s="19" customFormat="1" ht="9.75">
      <c r="A296" s="17" t="s">
        <v>65</v>
      </c>
      <c r="B296" s="46" t="s">
        <v>1468</v>
      </c>
      <c r="C296" s="23">
        <v>53.15960693</v>
      </c>
      <c r="D296" s="23">
        <v>110.98300171</v>
      </c>
      <c r="E296" s="17"/>
      <c r="F296" s="17" t="s">
        <v>174</v>
      </c>
      <c r="G296" s="2" t="s">
        <v>1708</v>
      </c>
      <c r="H296" s="45">
        <v>1992</v>
      </c>
      <c r="I296" s="5" t="s">
        <v>175</v>
      </c>
      <c r="J296" s="5" t="s">
        <v>175</v>
      </c>
      <c r="K296" s="9" t="s">
        <v>175</v>
      </c>
      <c r="L296" s="9" t="s">
        <v>175</v>
      </c>
      <c r="M296" s="9" t="s">
        <v>175</v>
      </c>
      <c r="N296" s="9" t="s">
        <v>175</v>
      </c>
      <c r="O296" s="9" t="s">
        <v>175</v>
      </c>
      <c r="P296" s="9" t="s">
        <v>171</v>
      </c>
      <c r="Q296" s="10" t="s">
        <v>171</v>
      </c>
      <c r="R296" s="17">
        <v>0</v>
      </c>
      <c r="S296" s="27">
        <v>5.1</v>
      </c>
      <c r="T296" s="44"/>
      <c r="U296" s="18">
        <v>25.3</v>
      </c>
      <c r="V296" s="18">
        <v>4.96</v>
      </c>
      <c r="W296" s="18">
        <v>30.2</v>
      </c>
      <c r="X296" s="18">
        <v>4.99</v>
      </c>
      <c r="Y296" s="18">
        <v>35</v>
      </c>
      <c r="Z296" s="18">
        <v>5.02</v>
      </c>
      <c r="AA296" s="18">
        <v>40.2</v>
      </c>
      <c r="AB296" s="18">
        <v>5.06</v>
      </c>
      <c r="AC296" s="18">
        <v>50.2</v>
      </c>
      <c r="AD296" s="18">
        <v>5.17</v>
      </c>
      <c r="AE296" s="18">
        <v>60.2</v>
      </c>
      <c r="AF296" s="18">
        <v>5.32</v>
      </c>
      <c r="AG296" s="18">
        <v>80.5</v>
      </c>
      <c r="AH296" s="18">
        <v>5.73</v>
      </c>
      <c r="AI296" s="18">
        <v>90.9</v>
      </c>
      <c r="AJ296" s="18">
        <v>5.98</v>
      </c>
      <c r="AK296" s="18">
        <v>100.2</v>
      </c>
      <c r="AL296" s="18">
        <v>6.2</v>
      </c>
      <c r="AM296" s="18">
        <v>124.3</v>
      </c>
      <c r="AN296" s="18">
        <v>6.72</v>
      </c>
      <c r="AO296" s="18"/>
      <c r="AP296" s="18"/>
      <c r="AQ296" s="18"/>
      <c r="AR296" s="18"/>
      <c r="AS296" s="18"/>
      <c r="AT296" s="18"/>
      <c r="AU296" s="18"/>
      <c r="AV296" s="18"/>
      <c r="AW296" s="40" t="s">
        <v>175</v>
      </c>
      <c r="AX296" s="40" t="s">
        <v>175</v>
      </c>
      <c r="AY296" s="5" t="s">
        <v>175</v>
      </c>
      <c r="AZ296" s="14" t="s">
        <v>1588</v>
      </c>
      <c r="BA296" s="47"/>
      <c r="BB296" s="16" t="s">
        <v>1761</v>
      </c>
    </row>
    <row r="297" spans="1:54" s="19" customFormat="1" ht="9.75">
      <c r="A297" s="17" t="s">
        <v>66</v>
      </c>
      <c r="B297" s="46" t="s">
        <v>1469</v>
      </c>
      <c r="C297" s="23">
        <v>51.952666724</v>
      </c>
      <c r="D297" s="23">
        <v>111.44166565</v>
      </c>
      <c r="E297" s="17"/>
      <c r="F297" s="17" t="s">
        <v>174</v>
      </c>
      <c r="G297" s="2" t="s">
        <v>1708</v>
      </c>
      <c r="H297" s="45">
        <v>1992</v>
      </c>
      <c r="I297" s="5" t="s">
        <v>175</v>
      </c>
      <c r="J297" s="5" t="s">
        <v>175</v>
      </c>
      <c r="K297" s="9" t="s">
        <v>175</v>
      </c>
      <c r="L297" s="9" t="s">
        <v>175</v>
      </c>
      <c r="M297" s="9" t="s">
        <v>175</v>
      </c>
      <c r="N297" s="9" t="s">
        <v>175</v>
      </c>
      <c r="O297" s="9" t="s">
        <v>175</v>
      </c>
      <c r="P297" s="9" t="s">
        <v>171</v>
      </c>
      <c r="Q297" s="10" t="s">
        <v>171</v>
      </c>
      <c r="R297" s="17">
        <v>0</v>
      </c>
      <c r="S297" s="27">
        <v>6</v>
      </c>
      <c r="T297" s="44"/>
      <c r="U297" s="18">
        <v>5.1</v>
      </c>
      <c r="V297" s="18">
        <v>7.11</v>
      </c>
      <c r="W297" s="18">
        <v>8.4</v>
      </c>
      <c r="X297" s="18">
        <v>5.79</v>
      </c>
      <c r="Y297" s="18">
        <v>11.1</v>
      </c>
      <c r="Z297" s="18">
        <v>5.33</v>
      </c>
      <c r="AA297" s="18">
        <v>15</v>
      </c>
      <c r="AB297" s="18">
        <v>5.28</v>
      </c>
      <c r="AC297" s="18">
        <v>20.2</v>
      </c>
      <c r="AD297" s="18">
        <v>5.25</v>
      </c>
      <c r="AE297" s="18">
        <v>25.1</v>
      </c>
      <c r="AF297" s="18">
        <v>5.19</v>
      </c>
      <c r="AG297" s="18">
        <v>30</v>
      </c>
      <c r="AH297" s="18">
        <v>5.18</v>
      </c>
      <c r="AI297" s="18">
        <v>40.3</v>
      </c>
      <c r="AJ297" s="18">
        <v>5.22</v>
      </c>
      <c r="AK297" s="18">
        <v>50.3</v>
      </c>
      <c r="AL297" s="18">
        <v>5.29</v>
      </c>
      <c r="AM297" s="18">
        <v>60.2</v>
      </c>
      <c r="AN297" s="18">
        <v>5.38</v>
      </c>
      <c r="AO297" s="18">
        <v>70.4</v>
      </c>
      <c r="AP297" s="18">
        <v>5.58</v>
      </c>
      <c r="AQ297" s="18">
        <v>80.3</v>
      </c>
      <c r="AR297" s="18">
        <v>5.76</v>
      </c>
      <c r="AS297" s="18">
        <v>85.2</v>
      </c>
      <c r="AT297" s="18">
        <v>5.9</v>
      </c>
      <c r="AU297" s="18"/>
      <c r="AV297" s="18"/>
      <c r="AW297" s="40" t="s">
        <v>175</v>
      </c>
      <c r="AX297" s="40" t="s">
        <v>175</v>
      </c>
      <c r="AY297" s="5" t="s">
        <v>175</v>
      </c>
      <c r="AZ297" s="14" t="s">
        <v>1588</v>
      </c>
      <c r="BA297" s="47"/>
      <c r="BB297" s="16" t="s">
        <v>1761</v>
      </c>
    </row>
    <row r="298" spans="1:54" s="17" customFormat="1" ht="9.75">
      <c r="A298" s="17" t="s">
        <v>67</v>
      </c>
      <c r="B298" s="46"/>
      <c r="C298" s="23">
        <v>59.84666666</v>
      </c>
      <c r="D298" s="23">
        <v>117.08833333</v>
      </c>
      <c r="F298" s="17" t="s">
        <v>174</v>
      </c>
      <c r="G298" s="2" t="s">
        <v>1708</v>
      </c>
      <c r="H298" s="4" t="s">
        <v>171</v>
      </c>
      <c r="I298" s="5" t="s">
        <v>175</v>
      </c>
      <c r="J298" s="5" t="s">
        <v>175</v>
      </c>
      <c r="K298" s="9" t="s">
        <v>175</v>
      </c>
      <c r="L298" s="9" t="s">
        <v>175</v>
      </c>
      <c r="M298" s="9" t="s">
        <v>175</v>
      </c>
      <c r="N298" s="9" t="s">
        <v>175</v>
      </c>
      <c r="O298" s="9" t="s">
        <v>175</v>
      </c>
      <c r="P298" s="9" t="s">
        <v>171</v>
      </c>
      <c r="Q298" s="10" t="s">
        <v>171</v>
      </c>
      <c r="R298" s="17">
        <v>0</v>
      </c>
      <c r="S298" s="27">
        <v>4.9</v>
      </c>
      <c r="T298" s="45"/>
      <c r="AW298" s="40" t="s">
        <v>175</v>
      </c>
      <c r="AX298" s="40" t="s">
        <v>175</v>
      </c>
      <c r="AY298" s="5" t="s">
        <v>175</v>
      </c>
      <c r="AZ298" s="14" t="s">
        <v>153</v>
      </c>
      <c r="BA298" s="46"/>
      <c r="BB298" s="17" t="s">
        <v>1759</v>
      </c>
    </row>
    <row r="299" spans="2:54" s="19" customFormat="1" ht="9.75">
      <c r="B299" s="82"/>
      <c r="C299" s="20"/>
      <c r="D299" s="20"/>
      <c r="F299" s="16"/>
      <c r="G299" s="16"/>
      <c r="H299" s="52"/>
      <c r="I299" s="15"/>
      <c r="J299" s="15"/>
      <c r="K299" s="18"/>
      <c r="L299" s="18"/>
      <c r="M299" s="18"/>
      <c r="N299" s="18"/>
      <c r="O299" s="18"/>
      <c r="P299" s="18"/>
      <c r="Q299" s="14"/>
      <c r="R299" s="18"/>
      <c r="S299" s="44"/>
      <c r="T299" s="44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47"/>
      <c r="AX299" s="47"/>
      <c r="AY299" s="15"/>
      <c r="AZ299" s="14"/>
      <c r="BA299" s="47"/>
      <c r="BB299" s="14"/>
    </row>
    <row r="300" spans="1:54" ht="15">
      <c r="A300" s="31" t="s">
        <v>604</v>
      </c>
      <c r="B300" s="39"/>
      <c r="C300" s="8"/>
      <c r="D300" s="8"/>
      <c r="F300" s="2"/>
      <c r="G300" s="2"/>
      <c r="H300" s="4"/>
      <c r="I300" s="5"/>
      <c r="J300" s="5"/>
      <c r="K300" s="9"/>
      <c r="L300" s="9"/>
      <c r="M300" s="9"/>
      <c r="N300" s="9"/>
      <c r="O300" s="9"/>
      <c r="P300" s="9"/>
      <c r="Q300" s="10"/>
      <c r="R300" s="9"/>
      <c r="S300" s="26"/>
      <c r="T300" s="26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40"/>
      <c r="AX300" s="40"/>
      <c r="AY300" s="5"/>
      <c r="AZ300" s="10"/>
      <c r="BA300" s="40"/>
      <c r="BB300" s="10"/>
    </row>
    <row r="301" spans="1:54" ht="15">
      <c r="A301" s="1" t="s">
        <v>605</v>
      </c>
      <c r="B301" s="39" t="s">
        <v>606</v>
      </c>
      <c r="C301" s="8">
        <v>54.64333333333333</v>
      </c>
      <c r="D301" s="8">
        <v>102.03833333333333</v>
      </c>
      <c r="E301" s="1" t="s">
        <v>171</v>
      </c>
      <c r="F301" s="2" t="s">
        <v>181</v>
      </c>
      <c r="G301" s="2" t="s">
        <v>1708</v>
      </c>
      <c r="H301" s="4" t="s">
        <v>171</v>
      </c>
      <c r="I301" s="5" t="s">
        <v>175</v>
      </c>
      <c r="J301" s="5" t="s">
        <v>175</v>
      </c>
      <c r="K301" s="9" t="s">
        <v>175</v>
      </c>
      <c r="L301" s="9" t="s">
        <v>175</v>
      </c>
      <c r="M301" s="9" t="s">
        <v>175</v>
      </c>
      <c r="N301" s="9" t="s">
        <v>175</v>
      </c>
      <c r="O301" s="9" t="s">
        <v>175</v>
      </c>
      <c r="P301" s="9" t="s">
        <v>171</v>
      </c>
      <c r="Q301" s="10" t="s">
        <v>171</v>
      </c>
      <c r="R301" s="9">
        <v>0</v>
      </c>
      <c r="S301" s="26" t="s">
        <v>589</v>
      </c>
      <c r="T301" s="26" t="s">
        <v>547</v>
      </c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40" t="s">
        <v>175</v>
      </c>
      <c r="AX301" s="40" t="s">
        <v>175</v>
      </c>
      <c r="AY301" s="5" t="s">
        <v>175</v>
      </c>
      <c r="AZ301" s="10" t="s">
        <v>440</v>
      </c>
      <c r="BA301" s="40"/>
      <c r="BB301" s="2" t="s">
        <v>480</v>
      </c>
    </row>
    <row r="302" spans="1:54" s="19" customFormat="1" ht="9.75">
      <c r="A302" s="17" t="s">
        <v>68</v>
      </c>
      <c r="B302" s="46"/>
      <c r="C302" s="23">
        <v>54.45079041</v>
      </c>
      <c r="D302" s="23">
        <v>109.87504578</v>
      </c>
      <c r="E302" s="17"/>
      <c r="F302" s="17" t="s">
        <v>174</v>
      </c>
      <c r="G302" s="2" t="s">
        <v>1708</v>
      </c>
      <c r="H302" s="45">
        <v>1994</v>
      </c>
      <c r="I302" s="5" t="s">
        <v>175</v>
      </c>
      <c r="J302" s="5" t="s">
        <v>175</v>
      </c>
      <c r="K302" s="9" t="s">
        <v>175</v>
      </c>
      <c r="L302" s="9" t="s">
        <v>175</v>
      </c>
      <c r="M302" s="9" t="s">
        <v>175</v>
      </c>
      <c r="N302" s="9" t="s">
        <v>175</v>
      </c>
      <c r="O302" s="9" t="s">
        <v>175</v>
      </c>
      <c r="P302" s="9" t="s">
        <v>171</v>
      </c>
      <c r="Q302" s="10" t="s">
        <v>171</v>
      </c>
      <c r="R302" s="9">
        <v>0</v>
      </c>
      <c r="S302" s="27">
        <v>4.69</v>
      </c>
      <c r="T302" s="44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40" t="s">
        <v>175</v>
      </c>
      <c r="AX302" s="40" t="s">
        <v>175</v>
      </c>
      <c r="AY302" s="5" t="s">
        <v>175</v>
      </c>
      <c r="AZ302" s="14" t="s">
        <v>1588</v>
      </c>
      <c r="BA302" s="47"/>
      <c r="BB302" s="16" t="s">
        <v>1759</v>
      </c>
    </row>
    <row r="303" spans="1:54" s="17" customFormat="1" ht="9.75">
      <c r="A303" s="17" t="s">
        <v>69</v>
      </c>
      <c r="B303" s="46"/>
      <c r="C303" s="23">
        <v>54.6433</v>
      </c>
      <c r="D303" s="23">
        <v>102.0383</v>
      </c>
      <c r="F303" s="17" t="s">
        <v>174</v>
      </c>
      <c r="G303" s="2" t="s">
        <v>1708</v>
      </c>
      <c r="H303" s="45">
        <v>1994</v>
      </c>
      <c r="I303" s="5" t="s">
        <v>175</v>
      </c>
      <c r="J303" s="5" t="s">
        <v>175</v>
      </c>
      <c r="K303" s="9" t="s">
        <v>175</v>
      </c>
      <c r="L303" s="9" t="s">
        <v>175</v>
      </c>
      <c r="M303" s="9" t="s">
        <v>175</v>
      </c>
      <c r="N303" s="9" t="s">
        <v>175</v>
      </c>
      <c r="O303" s="9" t="s">
        <v>175</v>
      </c>
      <c r="P303" s="9" t="s">
        <v>171</v>
      </c>
      <c r="Q303" s="10" t="s">
        <v>171</v>
      </c>
      <c r="R303" s="9">
        <v>0</v>
      </c>
      <c r="S303" s="27">
        <v>1.9</v>
      </c>
      <c r="T303" s="45"/>
      <c r="AW303" s="40" t="s">
        <v>175</v>
      </c>
      <c r="AX303" s="40" t="s">
        <v>175</v>
      </c>
      <c r="AY303" s="5" t="s">
        <v>175</v>
      </c>
      <c r="AZ303" s="14" t="s">
        <v>153</v>
      </c>
      <c r="BA303" s="46"/>
      <c r="BB303" s="16" t="s">
        <v>1759</v>
      </c>
    </row>
    <row r="304" spans="1:54" s="17" customFormat="1" ht="9.75">
      <c r="A304" s="17" t="s">
        <v>70</v>
      </c>
      <c r="B304" s="46"/>
      <c r="C304" s="23">
        <v>50.8783</v>
      </c>
      <c r="D304" s="23">
        <v>106.8617</v>
      </c>
      <c r="F304" s="17" t="s">
        <v>174</v>
      </c>
      <c r="G304" s="2" t="s">
        <v>1708</v>
      </c>
      <c r="H304" s="45">
        <v>1994</v>
      </c>
      <c r="I304" s="5" t="s">
        <v>175</v>
      </c>
      <c r="J304" s="5" t="s">
        <v>175</v>
      </c>
      <c r="K304" s="9" t="s">
        <v>175</v>
      </c>
      <c r="L304" s="9" t="s">
        <v>175</v>
      </c>
      <c r="M304" s="9" t="s">
        <v>175</v>
      </c>
      <c r="N304" s="9" t="s">
        <v>175</v>
      </c>
      <c r="O304" s="9" t="s">
        <v>175</v>
      </c>
      <c r="P304" s="9" t="s">
        <v>171</v>
      </c>
      <c r="Q304" s="10" t="s">
        <v>171</v>
      </c>
      <c r="R304" s="9">
        <v>0</v>
      </c>
      <c r="S304" s="27">
        <v>3.9</v>
      </c>
      <c r="T304" s="45"/>
      <c r="AW304" s="40" t="s">
        <v>175</v>
      </c>
      <c r="AX304" s="40" t="s">
        <v>175</v>
      </c>
      <c r="AY304" s="5" t="s">
        <v>175</v>
      </c>
      <c r="AZ304" s="14" t="s">
        <v>1588</v>
      </c>
      <c r="BA304" s="46"/>
      <c r="BB304" s="16" t="s">
        <v>1759</v>
      </c>
    </row>
    <row r="305" spans="1:54" s="17" customFormat="1" ht="9.75">
      <c r="A305" s="17" t="s">
        <v>71</v>
      </c>
      <c r="B305" s="46"/>
      <c r="C305" s="23">
        <v>49.07414246</v>
      </c>
      <c r="D305" s="23">
        <v>106.25250244</v>
      </c>
      <c r="F305" s="17" t="s">
        <v>174</v>
      </c>
      <c r="G305" s="2" t="s">
        <v>1708</v>
      </c>
      <c r="H305" s="45">
        <v>1994</v>
      </c>
      <c r="I305" s="5" t="s">
        <v>175</v>
      </c>
      <c r="J305" s="5" t="s">
        <v>175</v>
      </c>
      <c r="K305" s="9" t="s">
        <v>175</v>
      </c>
      <c r="L305" s="9" t="s">
        <v>175</v>
      </c>
      <c r="M305" s="9" t="s">
        <v>175</v>
      </c>
      <c r="N305" s="9" t="s">
        <v>175</v>
      </c>
      <c r="O305" s="9" t="s">
        <v>175</v>
      </c>
      <c r="P305" s="9" t="s">
        <v>171</v>
      </c>
      <c r="Q305" s="10" t="s">
        <v>171</v>
      </c>
      <c r="R305" s="9">
        <v>0</v>
      </c>
      <c r="S305" s="27">
        <v>7.6</v>
      </c>
      <c r="T305" s="45"/>
      <c r="AW305" s="40" t="s">
        <v>175</v>
      </c>
      <c r="AX305" s="40" t="s">
        <v>175</v>
      </c>
      <c r="AY305" s="5" t="s">
        <v>175</v>
      </c>
      <c r="AZ305" s="14" t="s">
        <v>1588</v>
      </c>
      <c r="BA305" s="46"/>
      <c r="BB305" s="16" t="s">
        <v>1759</v>
      </c>
    </row>
    <row r="306" spans="2:54" ht="15">
      <c r="B306" s="39"/>
      <c r="C306" s="8"/>
      <c r="D306" s="8"/>
      <c r="F306" s="2"/>
      <c r="G306" s="2"/>
      <c r="H306" s="4"/>
      <c r="I306" s="5" t="s">
        <v>175</v>
      </c>
      <c r="J306" s="5" t="s">
        <v>175</v>
      </c>
      <c r="K306" s="9" t="s">
        <v>175</v>
      </c>
      <c r="L306" s="9" t="s">
        <v>175</v>
      </c>
      <c r="M306" s="9" t="s">
        <v>175</v>
      </c>
      <c r="N306" s="9" t="s">
        <v>175</v>
      </c>
      <c r="O306" s="9" t="s">
        <v>175</v>
      </c>
      <c r="P306" s="9"/>
      <c r="Q306" s="10"/>
      <c r="R306" s="9"/>
      <c r="S306" s="26"/>
      <c r="T306" s="26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40"/>
      <c r="AX306" s="40"/>
      <c r="AY306" s="5"/>
      <c r="AZ306" s="10"/>
      <c r="BA306" s="40"/>
      <c r="BB306" s="10"/>
    </row>
    <row r="307" spans="1:54" ht="15">
      <c r="A307" s="31" t="s">
        <v>607</v>
      </c>
      <c r="B307" s="39"/>
      <c r="C307" s="8"/>
      <c r="D307" s="8"/>
      <c r="F307" s="2"/>
      <c r="G307" s="2"/>
      <c r="H307" s="4"/>
      <c r="I307" s="5"/>
      <c r="J307" s="5"/>
      <c r="K307" s="9"/>
      <c r="L307" s="9"/>
      <c r="M307" s="9"/>
      <c r="N307" s="9"/>
      <c r="O307" s="9"/>
      <c r="P307" s="9"/>
      <c r="Q307" s="10"/>
      <c r="R307" s="9"/>
      <c r="S307" s="26"/>
      <c r="T307" s="26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40"/>
      <c r="AX307" s="40"/>
      <c r="AY307" s="5"/>
      <c r="AZ307" s="10"/>
      <c r="BA307" s="40"/>
      <c r="BB307" s="10"/>
    </row>
    <row r="308" spans="1:54" ht="15">
      <c r="A308" s="1" t="s">
        <v>608</v>
      </c>
      <c r="B308" s="39" t="s">
        <v>609</v>
      </c>
      <c r="C308" s="8">
        <v>55.725</v>
      </c>
      <c r="D308" s="8">
        <v>97.76666666666667</v>
      </c>
      <c r="E308" s="1">
        <v>202</v>
      </c>
      <c r="F308" s="2" t="s">
        <v>181</v>
      </c>
      <c r="G308" s="2" t="s">
        <v>1708</v>
      </c>
      <c r="H308" s="4" t="s">
        <v>171</v>
      </c>
      <c r="I308" s="5" t="s">
        <v>175</v>
      </c>
      <c r="J308" s="5" t="s">
        <v>175</v>
      </c>
      <c r="K308" s="9" t="s">
        <v>175</v>
      </c>
      <c r="L308" s="9" t="s">
        <v>175</v>
      </c>
      <c r="M308" s="9" t="s">
        <v>175</v>
      </c>
      <c r="N308" s="9" t="s">
        <v>175</v>
      </c>
      <c r="O308" s="9" t="s">
        <v>175</v>
      </c>
      <c r="P308" s="9" t="s">
        <v>171</v>
      </c>
      <c r="Q308" s="10" t="s">
        <v>171</v>
      </c>
      <c r="R308" s="9">
        <v>0</v>
      </c>
      <c r="S308" s="26" t="s">
        <v>537</v>
      </c>
      <c r="T308" s="26" t="s">
        <v>171</v>
      </c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40" t="s">
        <v>175</v>
      </c>
      <c r="AX308" s="40" t="s">
        <v>175</v>
      </c>
      <c r="AY308" s="5" t="s">
        <v>175</v>
      </c>
      <c r="AZ308" s="10" t="s">
        <v>440</v>
      </c>
      <c r="BA308" s="40"/>
      <c r="BB308" s="2" t="s">
        <v>480</v>
      </c>
    </row>
    <row r="309" spans="1:54" ht="15">
      <c r="A309" s="1" t="s">
        <v>610</v>
      </c>
      <c r="B309" s="39" t="s">
        <v>611</v>
      </c>
      <c r="C309" s="8">
        <v>54.848333333333336</v>
      </c>
      <c r="D309" s="8">
        <v>100.12666666666667</v>
      </c>
      <c r="E309" s="1" t="s">
        <v>171</v>
      </c>
      <c r="F309" s="2" t="s">
        <v>181</v>
      </c>
      <c r="G309" s="2" t="s">
        <v>1708</v>
      </c>
      <c r="H309" s="4" t="s">
        <v>171</v>
      </c>
      <c r="I309" s="5" t="s">
        <v>175</v>
      </c>
      <c r="J309" s="5" t="s">
        <v>175</v>
      </c>
      <c r="K309" s="9" t="s">
        <v>175</v>
      </c>
      <c r="L309" s="9" t="s">
        <v>175</v>
      </c>
      <c r="M309" s="9" t="s">
        <v>175</v>
      </c>
      <c r="N309" s="9" t="s">
        <v>175</v>
      </c>
      <c r="O309" s="9" t="s">
        <v>175</v>
      </c>
      <c r="P309" s="9" t="s">
        <v>171</v>
      </c>
      <c r="Q309" s="10" t="s">
        <v>171</v>
      </c>
      <c r="R309" s="9">
        <v>0</v>
      </c>
      <c r="S309" s="26" t="s">
        <v>612</v>
      </c>
      <c r="T309" s="26" t="s">
        <v>171</v>
      </c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40" t="s">
        <v>175</v>
      </c>
      <c r="AX309" s="40" t="s">
        <v>175</v>
      </c>
      <c r="AY309" s="5" t="s">
        <v>175</v>
      </c>
      <c r="AZ309" s="10" t="s">
        <v>440</v>
      </c>
      <c r="BA309" s="40"/>
      <c r="BB309" s="2" t="s">
        <v>480</v>
      </c>
    </row>
    <row r="310" spans="1:54" ht="15">
      <c r="A310" s="1" t="s">
        <v>610</v>
      </c>
      <c r="B310" s="39" t="s">
        <v>613</v>
      </c>
      <c r="C310" s="8">
        <v>54.89333333333333</v>
      </c>
      <c r="D310" s="8">
        <v>99.965</v>
      </c>
      <c r="E310" s="1" t="s">
        <v>171</v>
      </c>
      <c r="F310" s="2" t="s">
        <v>181</v>
      </c>
      <c r="G310" s="2" t="s">
        <v>1708</v>
      </c>
      <c r="H310" s="4" t="s">
        <v>171</v>
      </c>
      <c r="I310" s="5" t="s">
        <v>175</v>
      </c>
      <c r="J310" s="5" t="s">
        <v>175</v>
      </c>
      <c r="K310" s="9" t="s">
        <v>175</v>
      </c>
      <c r="L310" s="9" t="s">
        <v>175</v>
      </c>
      <c r="M310" s="9" t="s">
        <v>175</v>
      </c>
      <c r="N310" s="9" t="s">
        <v>175</v>
      </c>
      <c r="O310" s="9" t="s">
        <v>175</v>
      </c>
      <c r="P310" s="9" t="s">
        <v>171</v>
      </c>
      <c r="Q310" s="10" t="s">
        <v>171</v>
      </c>
      <c r="R310" s="9">
        <v>0</v>
      </c>
      <c r="S310" s="26" t="s">
        <v>614</v>
      </c>
      <c r="T310" s="26" t="s">
        <v>589</v>
      </c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40" t="s">
        <v>175</v>
      </c>
      <c r="AX310" s="40" t="s">
        <v>175</v>
      </c>
      <c r="AY310" s="5" t="s">
        <v>175</v>
      </c>
      <c r="AZ310" s="10" t="s">
        <v>440</v>
      </c>
      <c r="BA310" s="40"/>
      <c r="BB310" s="2" t="s">
        <v>480</v>
      </c>
    </row>
    <row r="311" spans="1:54" ht="15">
      <c r="A311" s="1" t="s">
        <v>615</v>
      </c>
      <c r="B311" s="39" t="s">
        <v>616</v>
      </c>
      <c r="C311" s="8">
        <v>56.79</v>
      </c>
      <c r="D311" s="8">
        <v>101.11</v>
      </c>
      <c r="E311" s="1">
        <v>370</v>
      </c>
      <c r="F311" s="2" t="s">
        <v>181</v>
      </c>
      <c r="G311" s="2" t="s">
        <v>1708</v>
      </c>
      <c r="H311" s="4" t="s">
        <v>171</v>
      </c>
      <c r="I311" s="5" t="s">
        <v>175</v>
      </c>
      <c r="J311" s="5" t="s">
        <v>175</v>
      </c>
      <c r="K311" s="9" t="s">
        <v>175</v>
      </c>
      <c r="L311" s="9" t="s">
        <v>175</v>
      </c>
      <c r="M311" s="9" t="s">
        <v>175</v>
      </c>
      <c r="N311" s="9" t="s">
        <v>175</v>
      </c>
      <c r="O311" s="9" t="s">
        <v>175</v>
      </c>
      <c r="P311" s="9" t="s">
        <v>171</v>
      </c>
      <c r="Q311" s="10" t="s">
        <v>171</v>
      </c>
      <c r="R311" s="9">
        <v>0</v>
      </c>
      <c r="S311" s="26" t="s">
        <v>504</v>
      </c>
      <c r="T311" s="26" t="s">
        <v>171</v>
      </c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40" t="s">
        <v>175</v>
      </c>
      <c r="AX311" s="40" t="s">
        <v>175</v>
      </c>
      <c r="AY311" s="5" t="s">
        <v>175</v>
      </c>
      <c r="AZ311" s="10" t="s">
        <v>440</v>
      </c>
      <c r="BA311" s="40"/>
      <c r="BB311" s="2" t="s">
        <v>480</v>
      </c>
    </row>
    <row r="312" spans="1:54" ht="15">
      <c r="A312" s="1" t="s">
        <v>617</v>
      </c>
      <c r="B312" s="39" t="s">
        <v>618</v>
      </c>
      <c r="C312" s="8">
        <v>56.63166666666667</v>
      </c>
      <c r="D312" s="8">
        <v>101.65</v>
      </c>
      <c r="E312" s="1">
        <v>370</v>
      </c>
      <c r="F312" s="2" t="s">
        <v>181</v>
      </c>
      <c r="G312" s="2" t="s">
        <v>1708</v>
      </c>
      <c r="H312" s="4" t="s">
        <v>171</v>
      </c>
      <c r="I312" s="5" t="s">
        <v>175</v>
      </c>
      <c r="J312" s="5" t="s">
        <v>175</v>
      </c>
      <c r="K312" s="9" t="s">
        <v>175</v>
      </c>
      <c r="L312" s="9" t="s">
        <v>175</v>
      </c>
      <c r="M312" s="9" t="s">
        <v>175</v>
      </c>
      <c r="N312" s="9" t="s">
        <v>175</v>
      </c>
      <c r="O312" s="9" t="s">
        <v>175</v>
      </c>
      <c r="P312" s="9" t="s">
        <v>171</v>
      </c>
      <c r="Q312" s="10" t="s">
        <v>171</v>
      </c>
      <c r="R312" s="9">
        <v>0</v>
      </c>
      <c r="S312" s="26" t="s">
        <v>504</v>
      </c>
      <c r="T312" s="26" t="s">
        <v>171</v>
      </c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40" t="s">
        <v>175</v>
      </c>
      <c r="AX312" s="40" t="s">
        <v>175</v>
      </c>
      <c r="AY312" s="5" t="s">
        <v>175</v>
      </c>
      <c r="AZ312" s="10" t="s">
        <v>440</v>
      </c>
      <c r="BA312" s="40"/>
      <c r="BB312" s="2" t="s">
        <v>480</v>
      </c>
    </row>
    <row r="313" spans="1:54" ht="15">
      <c r="A313" s="1" t="s">
        <v>617</v>
      </c>
      <c r="B313" s="39" t="s">
        <v>619</v>
      </c>
      <c r="C313" s="8">
        <v>56.63166666666667</v>
      </c>
      <c r="D313" s="8">
        <v>101.65</v>
      </c>
      <c r="E313" s="1">
        <v>370</v>
      </c>
      <c r="F313" s="2" t="s">
        <v>181</v>
      </c>
      <c r="G313" s="2" t="s">
        <v>1708</v>
      </c>
      <c r="H313" s="4" t="s">
        <v>171</v>
      </c>
      <c r="I313" s="5" t="s">
        <v>175</v>
      </c>
      <c r="J313" s="5" t="s">
        <v>175</v>
      </c>
      <c r="K313" s="9" t="s">
        <v>175</v>
      </c>
      <c r="L313" s="9" t="s">
        <v>175</v>
      </c>
      <c r="M313" s="9" t="s">
        <v>175</v>
      </c>
      <c r="N313" s="9" t="s">
        <v>175</v>
      </c>
      <c r="O313" s="9" t="s">
        <v>175</v>
      </c>
      <c r="P313" s="9" t="s">
        <v>171</v>
      </c>
      <c r="Q313" s="10" t="s">
        <v>171</v>
      </c>
      <c r="R313" s="9">
        <v>0</v>
      </c>
      <c r="S313" s="26" t="s">
        <v>589</v>
      </c>
      <c r="T313" s="26" t="s">
        <v>464</v>
      </c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40" t="s">
        <v>175</v>
      </c>
      <c r="AX313" s="40" t="s">
        <v>175</v>
      </c>
      <c r="AY313" s="5" t="s">
        <v>175</v>
      </c>
      <c r="AZ313" s="10" t="s">
        <v>440</v>
      </c>
      <c r="BA313" s="40"/>
      <c r="BB313" s="2" t="s">
        <v>480</v>
      </c>
    </row>
    <row r="314" spans="1:54" s="17" customFormat="1" ht="9.75">
      <c r="A314" s="17" t="s">
        <v>72</v>
      </c>
      <c r="B314" s="46"/>
      <c r="C314" s="23">
        <v>50.2</v>
      </c>
      <c r="D314" s="23">
        <v>95.91666666</v>
      </c>
      <c r="F314" s="17" t="s">
        <v>174</v>
      </c>
      <c r="G314" s="2" t="s">
        <v>1708</v>
      </c>
      <c r="H314" s="45">
        <v>1994</v>
      </c>
      <c r="I314" s="5" t="s">
        <v>175</v>
      </c>
      <c r="J314" s="5" t="s">
        <v>175</v>
      </c>
      <c r="K314" s="9" t="s">
        <v>175</v>
      </c>
      <c r="L314" s="9" t="s">
        <v>175</v>
      </c>
      <c r="M314" s="9" t="s">
        <v>175</v>
      </c>
      <c r="N314" s="9" t="s">
        <v>175</v>
      </c>
      <c r="O314" s="9" t="s">
        <v>175</v>
      </c>
      <c r="P314" s="9" t="s">
        <v>171</v>
      </c>
      <c r="Q314" s="10" t="s">
        <v>171</v>
      </c>
      <c r="R314" s="9">
        <v>0</v>
      </c>
      <c r="S314" s="27">
        <v>4.3</v>
      </c>
      <c r="T314" s="45"/>
      <c r="AW314" s="40" t="s">
        <v>175</v>
      </c>
      <c r="AX314" s="40" t="s">
        <v>175</v>
      </c>
      <c r="AY314" s="5" t="s">
        <v>175</v>
      </c>
      <c r="AZ314" s="14" t="s">
        <v>1588</v>
      </c>
      <c r="BA314" s="46"/>
      <c r="BB314" s="16" t="s">
        <v>1759</v>
      </c>
    </row>
    <row r="315" spans="1:54" s="17" customFormat="1" ht="9.75">
      <c r="A315" s="17" t="s">
        <v>73</v>
      </c>
      <c r="B315" s="46"/>
      <c r="C315" s="23">
        <v>55.725</v>
      </c>
      <c r="D315" s="23">
        <v>97.76666666</v>
      </c>
      <c r="F315" s="17" t="s">
        <v>174</v>
      </c>
      <c r="G315" s="2" t="s">
        <v>1708</v>
      </c>
      <c r="H315" s="45">
        <v>1994</v>
      </c>
      <c r="I315" s="5" t="s">
        <v>175</v>
      </c>
      <c r="J315" s="5" t="s">
        <v>175</v>
      </c>
      <c r="K315" s="9" t="s">
        <v>175</v>
      </c>
      <c r="L315" s="9" t="s">
        <v>175</v>
      </c>
      <c r="M315" s="9" t="s">
        <v>175</v>
      </c>
      <c r="N315" s="9" t="s">
        <v>175</v>
      </c>
      <c r="O315" s="9" t="s">
        <v>175</v>
      </c>
      <c r="P315" s="9" t="s">
        <v>171</v>
      </c>
      <c r="Q315" s="10" t="s">
        <v>171</v>
      </c>
      <c r="R315" s="9">
        <v>0</v>
      </c>
      <c r="S315" s="27">
        <v>1</v>
      </c>
      <c r="T315" s="45"/>
      <c r="AW315" s="40" t="s">
        <v>175</v>
      </c>
      <c r="AX315" s="40" t="s">
        <v>175</v>
      </c>
      <c r="AY315" s="5" t="s">
        <v>175</v>
      </c>
      <c r="AZ315" s="14" t="s">
        <v>153</v>
      </c>
      <c r="BA315" s="46"/>
      <c r="BB315" s="16" t="s">
        <v>1759</v>
      </c>
    </row>
    <row r="316" spans="1:54" s="17" customFormat="1" ht="9.75">
      <c r="A316" s="17" t="s">
        <v>1472</v>
      </c>
      <c r="B316" s="46"/>
      <c r="C316" s="23">
        <v>56.79</v>
      </c>
      <c r="D316" s="23">
        <v>101.116</v>
      </c>
      <c r="F316" s="17" t="s">
        <v>174</v>
      </c>
      <c r="G316" s="2" t="s">
        <v>1708</v>
      </c>
      <c r="H316" s="45">
        <v>1994</v>
      </c>
      <c r="I316" s="5" t="s">
        <v>175</v>
      </c>
      <c r="J316" s="5" t="s">
        <v>175</v>
      </c>
      <c r="K316" s="9" t="s">
        <v>175</v>
      </c>
      <c r="L316" s="9" t="s">
        <v>175</v>
      </c>
      <c r="M316" s="9" t="s">
        <v>175</v>
      </c>
      <c r="N316" s="9" t="s">
        <v>175</v>
      </c>
      <c r="O316" s="9" t="s">
        <v>175</v>
      </c>
      <c r="P316" s="9" t="s">
        <v>171</v>
      </c>
      <c r="Q316" s="10" t="s">
        <v>171</v>
      </c>
      <c r="R316" s="9">
        <v>0</v>
      </c>
      <c r="S316" s="27">
        <v>0.9</v>
      </c>
      <c r="T316" s="45"/>
      <c r="AW316" s="40" t="s">
        <v>175</v>
      </c>
      <c r="AX316" s="40" t="s">
        <v>175</v>
      </c>
      <c r="AY316" s="5" t="s">
        <v>175</v>
      </c>
      <c r="AZ316" s="14" t="s">
        <v>153</v>
      </c>
      <c r="BA316" s="46"/>
      <c r="BB316" s="16" t="s">
        <v>1759</v>
      </c>
    </row>
    <row r="317" spans="1:54" s="17" customFormat="1" ht="9.75">
      <c r="A317" s="17" t="s">
        <v>74</v>
      </c>
      <c r="B317" s="46"/>
      <c r="C317" s="23">
        <v>49.02453613</v>
      </c>
      <c r="D317" s="23">
        <v>100.54826355</v>
      </c>
      <c r="F317" s="17" t="s">
        <v>174</v>
      </c>
      <c r="G317" s="2" t="s">
        <v>1708</v>
      </c>
      <c r="H317" s="45">
        <v>1994</v>
      </c>
      <c r="I317" s="5" t="s">
        <v>175</v>
      </c>
      <c r="J317" s="5" t="s">
        <v>175</v>
      </c>
      <c r="K317" s="9" t="s">
        <v>175</v>
      </c>
      <c r="L317" s="9" t="s">
        <v>175</v>
      </c>
      <c r="M317" s="9" t="s">
        <v>175</v>
      </c>
      <c r="N317" s="9" t="s">
        <v>175</v>
      </c>
      <c r="O317" s="9" t="s">
        <v>175</v>
      </c>
      <c r="P317" s="9" t="s">
        <v>171</v>
      </c>
      <c r="Q317" s="10" t="s">
        <v>171</v>
      </c>
      <c r="R317" s="9">
        <v>0</v>
      </c>
      <c r="S317" s="27">
        <v>7.5</v>
      </c>
      <c r="T317" s="45"/>
      <c r="AW317" s="40" t="s">
        <v>175</v>
      </c>
      <c r="AX317" s="40" t="s">
        <v>175</v>
      </c>
      <c r="AY317" s="5" t="s">
        <v>175</v>
      </c>
      <c r="AZ317" s="14" t="s">
        <v>1588</v>
      </c>
      <c r="BA317" s="46"/>
      <c r="BB317" s="16" t="s">
        <v>1759</v>
      </c>
    </row>
    <row r="318" spans="1:54" s="17" customFormat="1" ht="9.75">
      <c r="A318" s="17" t="s">
        <v>75</v>
      </c>
      <c r="B318" s="46"/>
      <c r="C318" s="23">
        <v>49.55933</v>
      </c>
      <c r="D318" s="23">
        <v>99.837833</v>
      </c>
      <c r="F318" s="17" t="s">
        <v>174</v>
      </c>
      <c r="G318" s="2" t="s">
        <v>1708</v>
      </c>
      <c r="H318" s="45">
        <v>1994</v>
      </c>
      <c r="I318" s="5" t="s">
        <v>175</v>
      </c>
      <c r="J318" s="5" t="s">
        <v>175</v>
      </c>
      <c r="K318" s="9" t="s">
        <v>175</v>
      </c>
      <c r="L318" s="9" t="s">
        <v>175</v>
      </c>
      <c r="M318" s="9" t="s">
        <v>175</v>
      </c>
      <c r="N318" s="9" t="s">
        <v>175</v>
      </c>
      <c r="O318" s="9" t="s">
        <v>175</v>
      </c>
      <c r="P318" s="9" t="s">
        <v>171</v>
      </c>
      <c r="Q318" s="10" t="s">
        <v>171</v>
      </c>
      <c r="R318" s="9">
        <v>0</v>
      </c>
      <c r="S318" s="27">
        <v>7.7</v>
      </c>
      <c r="T318" s="45"/>
      <c r="AW318" s="40" t="s">
        <v>175</v>
      </c>
      <c r="AX318" s="40" t="s">
        <v>175</v>
      </c>
      <c r="AY318" s="5" t="s">
        <v>175</v>
      </c>
      <c r="AZ318" s="14" t="s">
        <v>1588</v>
      </c>
      <c r="BA318" s="46"/>
      <c r="BB318" s="16" t="s">
        <v>1759</v>
      </c>
    </row>
    <row r="319" spans="2:54" ht="15">
      <c r="B319" s="39"/>
      <c r="C319" s="8"/>
      <c r="D319" s="8"/>
      <c r="F319" s="2"/>
      <c r="G319" s="2"/>
      <c r="H319" s="4"/>
      <c r="I319" s="5"/>
      <c r="J319" s="5"/>
      <c r="K319" s="9"/>
      <c r="L319" s="9"/>
      <c r="M319" s="9"/>
      <c r="N319" s="9"/>
      <c r="O319" s="9"/>
      <c r="P319" s="9"/>
      <c r="Q319" s="10"/>
      <c r="R319" s="9"/>
      <c r="S319" s="26"/>
      <c r="T319" s="26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40"/>
      <c r="AX319" s="40"/>
      <c r="AY319" s="5"/>
      <c r="AZ319" s="10"/>
      <c r="BA319" s="40"/>
      <c r="BB319" s="10"/>
    </row>
    <row r="320" spans="1:54" ht="15">
      <c r="A320" s="31" t="s">
        <v>620</v>
      </c>
      <c r="B320" s="39"/>
      <c r="C320" s="8"/>
      <c r="D320" s="8"/>
      <c r="F320" s="2"/>
      <c r="G320" s="2"/>
      <c r="H320" s="4"/>
      <c r="I320" s="5"/>
      <c r="J320" s="5"/>
      <c r="K320" s="9"/>
      <c r="L320" s="9"/>
      <c r="M320" s="9"/>
      <c r="N320" s="9"/>
      <c r="O320" s="9"/>
      <c r="P320" s="9"/>
      <c r="Q320" s="10"/>
      <c r="R320" s="9"/>
      <c r="S320" s="26"/>
      <c r="T320" s="26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40"/>
      <c r="AX320" s="40"/>
      <c r="AY320" s="5"/>
      <c r="AZ320" s="10"/>
      <c r="BA320" s="40"/>
      <c r="BB320" s="10"/>
    </row>
    <row r="321" spans="1:54" ht="15">
      <c r="A321" s="1" t="s">
        <v>621</v>
      </c>
      <c r="B321" s="39" t="s">
        <v>622</v>
      </c>
      <c r="C321" s="8">
        <v>51.825</v>
      </c>
      <c r="D321" s="8">
        <v>89.59833333333333</v>
      </c>
      <c r="E321" s="1">
        <v>340</v>
      </c>
      <c r="F321" s="2" t="s">
        <v>181</v>
      </c>
      <c r="G321" s="2" t="s">
        <v>1708</v>
      </c>
      <c r="H321" s="4" t="s">
        <v>171</v>
      </c>
      <c r="I321" s="5" t="s">
        <v>175</v>
      </c>
      <c r="J321" s="5" t="s">
        <v>175</v>
      </c>
      <c r="K321" s="9" t="s">
        <v>175</v>
      </c>
      <c r="L321" s="9" t="s">
        <v>175</v>
      </c>
      <c r="M321" s="9" t="s">
        <v>175</v>
      </c>
      <c r="N321" s="9" t="s">
        <v>175</v>
      </c>
      <c r="O321" s="9" t="s">
        <v>175</v>
      </c>
      <c r="P321" s="9" t="s">
        <v>171</v>
      </c>
      <c r="Q321" s="10" t="s">
        <v>171</v>
      </c>
      <c r="R321" s="9">
        <v>0</v>
      </c>
      <c r="S321" s="26" t="s">
        <v>589</v>
      </c>
      <c r="T321" s="26" t="s">
        <v>171</v>
      </c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40" t="s">
        <v>175</v>
      </c>
      <c r="AX321" s="40" t="s">
        <v>175</v>
      </c>
      <c r="AY321" s="5" t="s">
        <v>175</v>
      </c>
      <c r="AZ321" s="10" t="s">
        <v>1588</v>
      </c>
      <c r="BA321" s="40"/>
      <c r="BB321" s="2" t="s">
        <v>480</v>
      </c>
    </row>
    <row r="322" spans="1:54" ht="15">
      <c r="A322" s="1" t="s">
        <v>623</v>
      </c>
      <c r="B322" s="39" t="s">
        <v>624</v>
      </c>
      <c r="C322" s="8">
        <v>49.416666666666664</v>
      </c>
      <c r="D322" s="8">
        <v>82.38</v>
      </c>
      <c r="E322" s="1">
        <v>230</v>
      </c>
      <c r="F322" s="2" t="s">
        <v>181</v>
      </c>
      <c r="G322" s="2" t="s">
        <v>1708</v>
      </c>
      <c r="H322" s="4" t="s">
        <v>171</v>
      </c>
      <c r="I322" s="5" t="s">
        <v>175</v>
      </c>
      <c r="J322" s="5" t="s">
        <v>175</v>
      </c>
      <c r="K322" s="9" t="s">
        <v>175</v>
      </c>
      <c r="L322" s="9" t="s">
        <v>175</v>
      </c>
      <c r="M322" s="9" t="s">
        <v>175</v>
      </c>
      <c r="N322" s="9" t="s">
        <v>175</v>
      </c>
      <c r="O322" s="9" t="s">
        <v>175</v>
      </c>
      <c r="P322" s="9" t="s">
        <v>171</v>
      </c>
      <c r="Q322" s="10" t="s">
        <v>171</v>
      </c>
      <c r="R322" s="9">
        <v>0</v>
      </c>
      <c r="S322" s="26" t="s">
        <v>625</v>
      </c>
      <c r="T322" s="26" t="s">
        <v>511</v>
      </c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40" t="s">
        <v>175</v>
      </c>
      <c r="AX322" s="40" t="s">
        <v>175</v>
      </c>
      <c r="AY322" s="5" t="s">
        <v>175</v>
      </c>
      <c r="AZ322" s="10" t="s">
        <v>1588</v>
      </c>
      <c r="BA322" s="40"/>
      <c r="BB322" s="2" t="s">
        <v>480</v>
      </c>
    </row>
    <row r="323" spans="1:54" ht="15">
      <c r="A323" s="1" t="s">
        <v>626</v>
      </c>
      <c r="B323" s="39" t="s">
        <v>627</v>
      </c>
      <c r="C323" s="8">
        <v>49.10333333333333</v>
      </c>
      <c r="D323" s="8">
        <v>80.94333333333333</v>
      </c>
      <c r="E323" s="1">
        <v>250</v>
      </c>
      <c r="F323" s="2" t="s">
        <v>181</v>
      </c>
      <c r="G323" s="2" t="s">
        <v>1708</v>
      </c>
      <c r="H323" s="4" t="s">
        <v>171</v>
      </c>
      <c r="I323" s="5" t="s">
        <v>175</v>
      </c>
      <c r="J323" s="5" t="s">
        <v>175</v>
      </c>
      <c r="K323" s="9" t="s">
        <v>175</v>
      </c>
      <c r="L323" s="9" t="s">
        <v>175</v>
      </c>
      <c r="M323" s="9" t="s">
        <v>175</v>
      </c>
      <c r="N323" s="9" t="s">
        <v>175</v>
      </c>
      <c r="O323" s="9" t="s">
        <v>175</v>
      </c>
      <c r="P323" s="9" t="s">
        <v>171</v>
      </c>
      <c r="Q323" s="10" t="s">
        <v>171</v>
      </c>
      <c r="R323" s="9">
        <v>0</v>
      </c>
      <c r="S323" s="26" t="s">
        <v>628</v>
      </c>
      <c r="T323" s="26" t="s">
        <v>581</v>
      </c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40" t="s">
        <v>175</v>
      </c>
      <c r="AX323" s="40" t="s">
        <v>175</v>
      </c>
      <c r="AY323" s="5" t="s">
        <v>175</v>
      </c>
      <c r="AZ323" s="10" t="s">
        <v>1588</v>
      </c>
      <c r="BA323" s="40"/>
      <c r="BB323" s="2" t="s">
        <v>480</v>
      </c>
    </row>
    <row r="324" spans="1:54" ht="15">
      <c r="A324" s="1" t="s">
        <v>629</v>
      </c>
      <c r="B324" s="39" t="s">
        <v>630</v>
      </c>
      <c r="C324" s="8">
        <v>50.025</v>
      </c>
      <c r="D324" s="8">
        <v>84.27833333333334</v>
      </c>
      <c r="E324" s="1">
        <v>151</v>
      </c>
      <c r="F324" s="2" t="s">
        <v>181</v>
      </c>
      <c r="G324" s="2" t="s">
        <v>1708</v>
      </c>
      <c r="H324" s="4" t="s">
        <v>171</v>
      </c>
      <c r="I324" s="5" t="s">
        <v>175</v>
      </c>
      <c r="J324" s="5" t="s">
        <v>175</v>
      </c>
      <c r="K324" s="9" t="s">
        <v>175</v>
      </c>
      <c r="L324" s="9" t="s">
        <v>175</v>
      </c>
      <c r="M324" s="9" t="s">
        <v>175</v>
      </c>
      <c r="N324" s="9" t="s">
        <v>175</v>
      </c>
      <c r="O324" s="9" t="s">
        <v>175</v>
      </c>
      <c r="P324" s="9" t="s">
        <v>171</v>
      </c>
      <c r="Q324" s="10" t="s">
        <v>171</v>
      </c>
      <c r="R324" s="9">
        <v>0</v>
      </c>
      <c r="S324" s="26" t="s">
        <v>511</v>
      </c>
      <c r="T324" s="26" t="s">
        <v>171</v>
      </c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40" t="s">
        <v>175</v>
      </c>
      <c r="AX324" s="40" t="s">
        <v>175</v>
      </c>
      <c r="AY324" s="5" t="s">
        <v>175</v>
      </c>
      <c r="AZ324" s="10" t="s">
        <v>1588</v>
      </c>
      <c r="BA324" s="40"/>
      <c r="BB324" s="2" t="s">
        <v>480</v>
      </c>
    </row>
    <row r="325" spans="1:54" ht="15">
      <c r="A325" s="1" t="s">
        <v>631</v>
      </c>
      <c r="B325" s="39" t="s">
        <v>632</v>
      </c>
      <c r="C325" s="8">
        <v>50.711666666666666</v>
      </c>
      <c r="D325" s="8">
        <v>89.59833333333333</v>
      </c>
      <c r="E325" s="1">
        <v>395</v>
      </c>
      <c r="F325" s="2" t="s">
        <v>181</v>
      </c>
      <c r="G325" s="2" t="s">
        <v>1708</v>
      </c>
      <c r="H325" s="4" t="s">
        <v>171</v>
      </c>
      <c r="I325" s="5" t="s">
        <v>175</v>
      </c>
      <c r="J325" s="5" t="s">
        <v>175</v>
      </c>
      <c r="K325" s="9" t="s">
        <v>175</v>
      </c>
      <c r="L325" s="9" t="s">
        <v>175</v>
      </c>
      <c r="M325" s="9" t="s">
        <v>175</v>
      </c>
      <c r="N325" s="9" t="s">
        <v>175</v>
      </c>
      <c r="O325" s="9" t="s">
        <v>175</v>
      </c>
      <c r="P325" s="9" t="s">
        <v>171</v>
      </c>
      <c r="Q325" s="10" t="s">
        <v>171</v>
      </c>
      <c r="R325" s="9">
        <v>0</v>
      </c>
      <c r="S325" s="26" t="s">
        <v>633</v>
      </c>
      <c r="T325" s="26" t="s">
        <v>634</v>
      </c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40" t="s">
        <v>175</v>
      </c>
      <c r="AX325" s="40" t="s">
        <v>175</v>
      </c>
      <c r="AY325" s="5" t="s">
        <v>175</v>
      </c>
      <c r="AZ325" s="10" t="s">
        <v>1588</v>
      </c>
      <c r="BA325" s="40"/>
      <c r="BB325" s="2" t="s">
        <v>480</v>
      </c>
    </row>
    <row r="326" spans="1:54" ht="15">
      <c r="A326" s="1" t="s">
        <v>635</v>
      </c>
      <c r="B326" s="39" t="s">
        <v>636</v>
      </c>
      <c r="C326" s="8">
        <v>49.64333333333333</v>
      </c>
      <c r="D326" s="8">
        <v>91.32166666666667</v>
      </c>
      <c r="E326" s="1">
        <v>420</v>
      </c>
      <c r="F326" s="2" t="s">
        <v>181</v>
      </c>
      <c r="G326" s="2" t="s">
        <v>1708</v>
      </c>
      <c r="H326" s="4" t="s">
        <v>171</v>
      </c>
      <c r="I326" s="5" t="s">
        <v>175</v>
      </c>
      <c r="J326" s="5" t="s">
        <v>175</v>
      </c>
      <c r="K326" s="9" t="s">
        <v>175</v>
      </c>
      <c r="L326" s="9" t="s">
        <v>175</v>
      </c>
      <c r="M326" s="9" t="s">
        <v>175</v>
      </c>
      <c r="N326" s="9" t="s">
        <v>175</v>
      </c>
      <c r="O326" s="9" t="s">
        <v>175</v>
      </c>
      <c r="P326" s="9" t="s">
        <v>171</v>
      </c>
      <c r="Q326" s="10" t="s">
        <v>171</v>
      </c>
      <c r="R326" s="9">
        <v>0</v>
      </c>
      <c r="S326" s="26" t="s">
        <v>625</v>
      </c>
      <c r="T326" s="26" t="s">
        <v>637</v>
      </c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40" t="s">
        <v>175</v>
      </c>
      <c r="AX326" s="40" t="s">
        <v>175</v>
      </c>
      <c r="AY326" s="5" t="s">
        <v>175</v>
      </c>
      <c r="AZ326" s="10" t="s">
        <v>1588</v>
      </c>
      <c r="BA326" s="40"/>
      <c r="BB326" s="2" t="s">
        <v>480</v>
      </c>
    </row>
    <row r="327" spans="1:54" ht="15">
      <c r="A327" s="1" t="s">
        <v>638</v>
      </c>
      <c r="B327" s="39" t="s">
        <v>639</v>
      </c>
      <c r="C327" s="8">
        <v>49.69</v>
      </c>
      <c r="D327" s="8">
        <v>83.53666666666666</v>
      </c>
      <c r="E327" s="1">
        <v>260</v>
      </c>
      <c r="F327" s="2" t="s">
        <v>181</v>
      </c>
      <c r="G327" s="2" t="s">
        <v>1708</v>
      </c>
      <c r="H327" s="4" t="s">
        <v>171</v>
      </c>
      <c r="I327" s="5" t="s">
        <v>175</v>
      </c>
      <c r="J327" s="5" t="s">
        <v>175</v>
      </c>
      <c r="K327" s="9" t="s">
        <v>175</v>
      </c>
      <c r="L327" s="9" t="s">
        <v>175</v>
      </c>
      <c r="M327" s="9" t="s">
        <v>175</v>
      </c>
      <c r="N327" s="9" t="s">
        <v>175</v>
      </c>
      <c r="O327" s="9" t="s">
        <v>175</v>
      </c>
      <c r="P327" s="9" t="s">
        <v>171</v>
      </c>
      <c r="Q327" s="10" t="s">
        <v>171</v>
      </c>
      <c r="R327" s="9">
        <v>0</v>
      </c>
      <c r="S327" s="26" t="s">
        <v>640</v>
      </c>
      <c r="T327" s="26" t="s">
        <v>171</v>
      </c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40" t="s">
        <v>175</v>
      </c>
      <c r="AX327" s="40" t="s">
        <v>175</v>
      </c>
      <c r="AY327" s="5" t="s">
        <v>175</v>
      </c>
      <c r="AZ327" s="10" t="s">
        <v>1588</v>
      </c>
      <c r="BA327" s="40"/>
      <c r="BB327" s="2" t="s">
        <v>480</v>
      </c>
    </row>
    <row r="328" spans="1:54" ht="15">
      <c r="A328" s="1" t="s">
        <v>641</v>
      </c>
      <c r="B328" s="39" t="s">
        <v>642</v>
      </c>
      <c r="C328" s="8">
        <v>51</v>
      </c>
      <c r="D328" s="8">
        <v>94.2</v>
      </c>
      <c r="E328" s="1">
        <v>400</v>
      </c>
      <c r="F328" s="2" t="s">
        <v>181</v>
      </c>
      <c r="G328" s="2" t="s">
        <v>1708</v>
      </c>
      <c r="H328" s="4" t="s">
        <v>171</v>
      </c>
      <c r="I328" s="5" t="s">
        <v>175</v>
      </c>
      <c r="J328" s="5" t="s">
        <v>175</v>
      </c>
      <c r="K328" s="9" t="s">
        <v>175</v>
      </c>
      <c r="L328" s="9" t="s">
        <v>175</v>
      </c>
      <c r="M328" s="9" t="s">
        <v>175</v>
      </c>
      <c r="N328" s="9" t="s">
        <v>175</v>
      </c>
      <c r="O328" s="9" t="s">
        <v>175</v>
      </c>
      <c r="P328" s="9" t="s">
        <v>171</v>
      </c>
      <c r="Q328" s="10" t="s">
        <v>171</v>
      </c>
      <c r="R328" s="9">
        <v>0</v>
      </c>
      <c r="S328" s="26" t="s">
        <v>643</v>
      </c>
      <c r="T328" s="26" t="s">
        <v>171</v>
      </c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40" t="s">
        <v>175</v>
      </c>
      <c r="AX328" s="40" t="s">
        <v>175</v>
      </c>
      <c r="AY328" s="5" t="s">
        <v>175</v>
      </c>
      <c r="AZ328" s="10" t="s">
        <v>1588</v>
      </c>
      <c r="BA328" s="40"/>
      <c r="BB328" s="2" t="s">
        <v>480</v>
      </c>
    </row>
    <row r="329" spans="1:54" s="17" customFormat="1" ht="9.75">
      <c r="A329" s="17" t="s">
        <v>76</v>
      </c>
      <c r="B329" s="46"/>
      <c r="C329" s="23">
        <v>50.71177777</v>
      </c>
      <c r="D329" s="23">
        <v>90.48</v>
      </c>
      <c r="F329" s="17" t="s">
        <v>174</v>
      </c>
      <c r="G329" s="2" t="s">
        <v>1708</v>
      </c>
      <c r="H329" s="45">
        <v>1994</v>
      </c>
      <c r="I329" s="5" t="s">
        <v>175</v>
      </c>
      <c r="J329" s="5" t="s">
        <v>175</v>
      </c>
      <c r="K329" s="9" t="s">
        <v>175</v>
      </c>
      <c r="L329" s="9" t="s">
        <v>175</v>
      </c>
      <c r="M329" s="9" t="s">
        <v>175</v>
      </c>
      <c r="N329" s="9" t="s">
        <v>175</v>
      </c>
      <c r="O329" s="9" t="s">
        <v>175</v>
      </c>
      <c r="P329" s="9" t="s">
        <v>171</v>
      </c>
      <c r="Q329" s="10" t="s">
        <v>171</v>
      </c>
      <c r="R329" s="9">
        <v>0</v>
      </c>
      <c r="S329" s="27">
        <v>3.8</v>
      </c>
      <c r="T329" s="45"/>
      <c r="AW329" s="40" t="s">
        <v>175</v>
      </c>
      <c r="AX329" s="40" t="s">
        <v>175</v>
      </c>
      <c r="AY329" s="5" t="s">
        <v>175</v>
      </c>
      <c r="AZ329" s="14" t="s">
        <v>1588</v>
      </c>
      <c r="BA329" s="46"/>
      <c r="BB329" s="16" t="s">
        <v>1759</v>
      </c>
    </row>
    <row r="330" spans="1:54" s="17" customFormat="1" ht="9.75">
      <c r="A330" s="17" t="s">
        <v>77</v>
      </c>
      <c r="B330" s="46"/>
      <c r="C330" s="23">
        <v>48.9017</v>
      </c>
      <c r="D330" s="23">
        <v>91.69666666</v>
      </c>
      <c r="F330" s="17" t="s">
        <v>174</v>
      </c>
      <c r="G330" s="2" t="s">
        <v>1708</v>
      </c>
      <c r="H330" s="45">
        <v>1994</v>
      </c>
      <c r="I330" s="5" t="s">
        <v>175</v>
      </c>
      <c r="J330" s="5" t="s">
        <v>175</v>
      </c>
      <c r="K330" s="9" t="s">
        <v>175</v>
      </c>
      <c r="L330" s="9" t="s">
        <v>175</v>
      </c>
      <c r="M330" s="9" t="s">
        <v>175</v>
      </c>
      <c r="N330" s="9" t="s">
        <v>175</v>
      </c>
      <c r="O330" s="9" t="s">
        <v>175</v>
      </c>
      <c r="P330" s="9" t="s">
        <v>171</v>
      </c>
      <c r="Q330" s="10" t="s">
        <v>171</v>
      </c>
      <c r="R330" s="9">
        <v>0</v>
      </c>
      <c r="S330" s="27">
        <v>4.2</v>
      </c>
      <c r="T330" s="45"/>
      <c r="AW330" s="40" t="s">
        <v>175</v>
      </c>
      <c r="AX330" s="40" t="s">
        <v>175</v>
      </c>
      <c r="AY330" s="5" t="s">
        <v>175</v>
      </c>
      <c r="AZ330" s="14" t="s">
        <v>1588</v>
      </c>
      <c r="BA330" s="46"/>
      <c r="BB330" s="16" t="s">
        <v>1759</v>
      </c>
    </row>
    <row r="331" spans="2:54" ht="15">
      <c r="B331" s="39"/>
      <c r="C331" s="8"/>
      <c r="D331" s="8"/>
      <c r="F331" s="2"/>
      <c r="G331" s="2"/>
      <c r="H331" s="4"/>
      <c r="I331" s="5"/>
      <c r="J331" s="5"/>
      <c r="K331" s="9"/>
      <c r="L331" s="9"/>
      <c r="M331" s="9"/>
      <c r="N331" s="9"/>
      <c r="O331" s="9"/>
      <c r="P331" s="9"/>
      <c r="Q331" s="10"/>
      <c r="R331" s="9"/>
      <c r="S331" s="26"/>
      <c r="T331" s="26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40"/>
      <c r="AX331" s="40"/>
      <c r="AY331" s="5"/>
      <c r="AZ331" s="10"/>
      <c r="BA331" s="40"/>
      <c r="BB331" s="10"/>
    </row>
    <row r="332" spans="1:54" ht="15">
      <c r="A332" s="31" t="s">
        <v>644</v>
      </c>
      <c r="B332" s="39"/>
      <c r="C332" s="8"/>
      <c r="D332" s="8"/>
      <c r="F332" s="2"/>
      <c r="G332" s="2"/>
      <c r="H332" s="4"/>
      <c r="I332" s="5"/>
      <c r="J332" s="5"/>
      <c r="K332" s="9"/>
      <c r="L332" s="9"/>
      <c r="M332" s="9"/>
      <c r="N332" s="9"/>
      <c r="O332" s="9"/>
      <c r="P332" s="9"/>
      <c r="Q332" s="10"/>
      <c r="R332" s="9"/>
      <c r="S332" s="26"/>
      <c r="T332" s="26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40"/>
      <c r="AX332" s="40"/>
      <c r="AY332" s="5"/>
      <c r="AZ332" s="10"/>
      <c r="BA332" s="40"/>
      <c r="BB332" s="10"/>
    </row>
    <row r="333" spans="1:54" ht="21">
      <c r="A333" s="1" t="s">
        <v>645</v>
      </c>
      <c r="B333" s="39" t="s">
        <v>646</v>
      </c>
      <c r="C333" s="8">
        <v>61.83</v>
      </c>
      <c r="D333" s="8">
        <v>73.95166666666667</v>
      </c>
      <c r="E333" s="1">
        <v>472</v>
      </c>
      <c r="F333" s="2" t="s">
        <v>181</v>
      </c>
      <c r="G333" s="2" t="s">
        <v>1708</v>
      </c>
      <c r="H333" s="4" t="s">
        <v>171</v>
      </c>
      <c r="I333" s="5" t="s">
        <v>175</v>
      </c>
      <c r="J333" s="5" t="s">
        <v>175</v>
      </c>
      <c r="K333" s="9" t="s">
        <v>175</v>
      </c>
      <c r="L333" s="9" t="s">
        <v>175</v>
      </c>
      <c r="M333" s="9" t="s">
        <v>175</v>
      </c>
      <c r="N333" s="9" t="s">
        <v>175</v>
      </c>
      <c r="O333" s="9" t="s">
        <v>175</v>
      </c>
      <c r="P333" s="9" t="s">
        <v>171</v>
      </c>
      <c r="Q333" s="10" t="s">
        <v>171</v>
      </c>
      <c r="R333" s="9">
        <v>0</v>
      </c>
      <c r="S333" s="26">
        <v>-5.5</v>
      </c>
      <c r="T333" s="26">
        <v>-6.2</v>
      </c>
      <c r="U333" s="9">
        <v>14.7</v>
      </c>
      <c r="V333" s="9">
        <v>-5.54</v>
      </c>
      <c r="W333" s="9">
        <v>29.4</v>
      </c>
      <c r="X333" s="9">
        <v>-5.9</v>
      </c>
      <c r="Y333" s="9">
        <v>58.8</v>
      </c>
      <c r="Z333" s="9">
        <v>-6.02</v>
      </c>
      <c r="AA333" s="9">
        <v>88</v>
      </c>
      <c r="AB333" s="9">
        <v>-6.21</v>
      </c>
      <c r="AC333" s="9">
        <v>117</v>
      </c>
      <c r="AD333" s="9">
        <v>-5.36</v>
      </c>
      <c r="AE333" s="9">
        <v>145.8</v>
      </c>
      <c r="AF333" s="9">
        <v>-5.18</v>
      </c>
      <c r="AG333" s="9">
        <v>174.5</v>
      </c>
      <c r="AH333" s="9">
        <v>-4.89</v>
      </c>
      <c r="AI333" s="9">
        <v>203.1</v>
      </c>
      <c r="AJ333" s="9">
        <v>-4.33</v>
      </c>
      <c r="AK333" s="9">
        <v>231.4</v>
      </c>
      <c r="AL333" s="9">
        <v>-4.24</v>
      </c>
      <c r="AM333" s="9">
        <v>259.6</v>
      </c>
      <c r="AN333" s="9">
        <v>-4.31</v>
      </c>
      <c r="AO333" s="9"/>
      <c r="AP333" s="9"/>
      <c r="AQ333" s="9"/>
      <c r="AR333" s="9"/>
      <c r="AS333" s="9"/>
      <c r="AT333" s="9"/>
      <c r="AU333" s="9"/>
      <c r="AV333" s="9"/>
      <c r="AW333" s="40" t="s">
        <v>175</v>
      </c>
      <c r="AX333" s="40" t="s">
        <v>175</v>
      </c>
      <c r="AY333" s="5" t="s">
        <v>175</v>
      </c>
      <c r="AZ333" s="10" t="s">
        <v>178</v>
      </c>
      <c r="BA333" s="40" t="s">
        <v>1753</v>
      </c>
      <c r="BB333" s="2" t="s">
        <v>182</v>
      </c>
    </row>
    <row r="334" spans="1:54" ht="15">
      <c r="A334" s="1" t="s">
        <v>647</v>
      </c>
      <c r="B334" s="39" t="s">
        <v>646</v>
      </c>
      <c r="C334" s="8">
        <v>61.82333333333333</v>
      </c>
      <c r="D334" s="8">
        <v>73.955</v>
      </c>
      <c r="E334" s="1">
        <v>420</v>
      </c>
      <c r="F334" s="2" t="s">
        <v>181</v>
      </c>
      <c r="G334" s="2" t="s">
        <v>1708</v>
      </c>
      <c r="H334" s="49">
        <v>28732</v>
      </c>
      <c r="I334" s="5" t="s">
        <v>175</v>
      </c>
      <c r="J334" s="5" t="s">
        <v>175</v>
      </c>
      <c r="K334" s="9" t="s">
        <v>175</v>
      </c>
      <c r="L334" s="9" t="s">
        <v>175</v>
      </c>
      <c r="M334" s="9" t="s">
        <v>175</v>
      </c>
      <c r="N334" s="9" t="s">
        <v>175</v>
      </c>
      <c r="O334" s="9" t="s">
        <v>175</v>
      </c>
      <c r="P334" s="9" t="s">
        <v>171</v>
      </c>
      <c r="Q334" s="10" t="s">
        <v>171</v>
      </c>
      <c r="R334" s="9">
        <v>0</v>
      </c>
      <c r="S334" s="26" t="s">
        <v>648</v>
      </c>
      <c r="T334" s="26" t="s">
        <v>171</v>
      </c>
      <c r="U334" s="9">
        <v>390.2</v>
      </c>
      <c r="V334" s="9">
        <v>-2.21</v>
      </c>
      <c r="W334" s="9">
        <v>400.3</v>
      </c>
      <c r="X334" s="9">
        <v>-1.77</v>
      </c>
      <c r="Y334" s="9">
        <v>428.1</v>
      </c>
      <c r="Z334" s="9">
        <v>-1.58</v>
      </c>
      <c r="AA334" s="9">
        <v>450.4</v>
      </c>
      <c r="AB334" s="9">
        <v>-1.21</v>
      </c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40" t="s">
        <v>175</v>
      </c>
      <c r="AX334" s="40" t="s">
        <v>175</v>
      </c>
      <c r="AY334" s="5" t="s">
        <v>175</v>
      </c>
      <c r="AZ334" s="10" t="s">
        <v>178</v>
      </c>
      <c r="BA334" s="40" t="s">
        <v>1740</v>
      </c>
      <c r="BB334" s="2" t="s">
        <v>213</v>
      </c>
    </row>
    <row r="335" spans="1:54" ht="21">
      <c r="A335" s="1" t="s">
        <v>649</v>
      </c>
      <c r="B335" s="39" t="s">
        <v>646</v>
      </c>
      <c r="C335" s="8">
        <v>61.821666666666665</v>
      </c>
      <c r="D335" s="8">
        <v>73.96166666666667</v>
      </c>
      <c r="E335" s="1">
        <v>420</v>
      </c>
      <c r="F335" s="2" t="s">
        <v>181</v>
      </c>
      <c r="G335" s="2" t="s">
        <v>1708</v>
      </c>
      <c r="H335" s="49">
        <v>27372</v>
      </c>
      <c r="I335" s="5" t="s">
        <v>175</v>
      </c>
      <c r="J335" s="5" t="s">
        <v>175</v>
      </c>
      <c r="K335" s="9" t="s">
        <v>175</v>
      </c>
      <c r="L335" s="9" t="s">
        <v>175</v>
      </c>
      <c r="M335" s="9" t="s">
        <v>175</v>
      </c>
      <c r="N335" s="9" t="s">
        <v>175</v>
      </c>
      <c r="O335" s="9" t="s">
        <v>175</v>
      </c>
      <c r="P335" s="9" t="s">
        <v>171</v>
      </c>
      <c r="Q335" s="10" t="s">
        <v>171</v>
      </c>
      <c r="R335" s="9">
        <v>0</v>
      </c>
      <c r="S335" s="26" t="s">
        <v>323</v>
      </c>
      <c r="T335" s="26" t="s">
        <v>171</v>
      </c>
      <c r="U335" s="9">
        <v>10.7</v>
      </c>
      <c r="V335" s="9">
        <v>-3.8</v>
      </c>
      <c r="W335" s="9">
        <v>25</v>
      </c>
      <c r="X335" s="9">
        <v>-4.1</v>
      </c>
      <c r="Y335" s="9">
        <v>52.7</v>
      </c>
      <c r="Z335" s="9">
        <v>-4.4</v>
      </c>
      <c r="AA335" s="9">
        <v>80.2</v>
      </c>
      <c r="AB335" s="9">
        <v>-4.7</v>
      </c>
      <c r="AC335" s="9">
        <v>105.8</v>
      </c>
      <c r="AD335" s="9">
        <v>-4.7</v>
      </c>
      <c r="AE335" s="9">
        <v>159.4</v>
      </c>
      <c r="AF335" s="9">
        <v>-4.6</v>
      </c>
      <c r="AG335" s="9">
        <v>206.5</v>
      </c>
      <c r="AH335" s="9">
        <v>-4</v>
      </c>
      <c r="AI335" s="9">
        <v>300.3</v>
      </c>
      <c r="AJ335" s="9">
        <v>-3</v>
      </c>
      <c r="AK335" s="9">
        <v>408.4</v>
      </c>
      <c r="AL335" s="9">
        <v>-1.4</v>
      </c>
      <c r="AM335" s="9">
        <v>452.3</v>
      </c>
      <c r="AN335" s="9">
        <v>-1.2</v>
      </c>
      <c r="AO335" s="9"/>
      <c r="AP335" s="9"/>
      <c r="AQ335" s="9"/>
      <c r="AR335" s="9"/>
      <c r="AS335" s="9"/>
      <c r="AT335" s="9"/>
      <c r="AU335" s="9"/>
      <c r="AV335" s="9"/>
      <c r="AW335" s="40" t="s">
        <v>175</v>
      </c>
      <c r="AX335" s="40" t="s">
        <v>175</v>
      </c>
      <c r="AY335" s="5" t="s">
        <v>175</v>
      </c>
      <c r="AZ335" s="10" t="s">
        <v>178</v>
      </c>
      <c r="BA335" s="40" t="s">
        <v>1327</v>
      </c>
      <c r="BB335" s="2" t="s">
        <v>283</v>
      </c>
    </row>
    <row r="336" spans="1:54" ht="15">
      <c r="A336" s="1" t="s">
        <v>650</v>
      </c>
      <c r="B336" s="39" t="s">
        <v>646</v>
      </c>
      <c r="C336" s="8">
        <v>61.82</v>
      </c>
      <c r="D336" s="8">
        <v>73.96</v>
      </c>
      <c r="E336" s="1">
        <v>420</v>
      </c>
      <c r="F336" s="2" t="s">
        <v>181</v>
      </c>
      <c r="G336" s="2" t="s">
        <v>1708</v>
      </c>
      <c r="H336" s="49">
        <v>28732</v>
      </c>
      <c r="I336" s="5" t="s">
        <v>175</v>
      </c>
      <c r="J336" s="5" t="s">
        <v>175</v>
      </c>
      <c r="K336" s="9" t="s">
        <v>175</v>
      </c>
      <c r="L336" s="9" t="s">
        <v>175</v>
      </c>
      <c r="M336" s="9" t="s">
        <v>175</v>
      </c>
      <c r="N336" s="9" t="s">
        <v>175</v>
      </c>
      <c r="O336" s="9" t="s">
        <v>175</v>
      </c>
      <c r="P336" s="9" t="s">
        <v>171</v>
      </c>
      <c r="Q336" s="10" t="s">
        <v>171</v>
      </c>
      <c r="R336" s="9">
        <v>0</v>
      </c>
      <c r="S336" s="26" t="s">
        <v>648</v>
      </c>
      <c r="T336" s="26" t="s">
        <v>171</v>
      </c>
      <c r="U336" s="9">
        <v>398.3</v>
      </c>
      <c r="V336" s="9">
        <v>-3.19</v>
      </c>
      <c r="W336" s="9">
        <v>401.2</v>
      </c>
      <c r="X336" s="9">
        <v>-2.97</v>
      </c>
      <c r="Y336" s="9">
        <v>406.9</v>
      </c>
      <c r="Z336" s="9">
        <v>-2.57</v>
      </c>
      <c r="AA336" s="9">
        <v>419.8</v>
      </c>
      <c r="AB336" s="9">
        <v>-1.89</v>
      </c>
      <c r="AC336" s="9">
        <v>438.4</v>
      </c>
      <c r="AD336" s="9">
        <v>-1.62</v>
      </c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40" t="s">
        <v>175</v>
      </c>
      <c r="AX336" s="40" t="s">
        <v>175</v>
      </c>
      <c r="AY336" s="5" t="s">
        <v>175</v>
      </c>
      <c r="AZ336" s="10" t="s">
        <v>178</v>
      </c>
      <c r="BA336" s="40" t="s">
        <v>1741</v>
      </c>
      <c r="BB336" s="2" t="s">
        <v>213</v>
      </c>
    </row>
    <row r="337" spans="1:54" ht="21">
      <c r="A337" s="1" t="s">
        <v>651</v>
      </c>
      <c r="B337" s="39" t="s">
        <v>646</v>
      </c>
      <c r="C337" s="8">
        <v>61.815</v>
      </c>
      <c r="D337" s="8">
        <v>73.965</v>
      </c>
      <c r="E337" s="1">
        <v>463</v>
      </c>
      <c r="F337" s="2" t="s">
        <v>181</v>
      </c>
      <c r="G337" s="2" t="s">
        <v>1708</v>
      </c>
      <c r="H337" s="4" t="s">
        <v>171</v>
      </c>
      <c r="I337" s="5" t="s">
        <v>175</v>
      </c>
      <c r="J337" s="5" t="s">
        <v>175</v>
      </c>
      <c r="K337" s="9" t="s">
        <v>175</v>
      </c>
      <c r="L337" s="9" t="s">
        <v>175</v>
      </c>
      <c r="M337" s="9" t="s">
        <v>175</v>
      </c>
      <c r="N337" s="9" t="s">
        <v>175</v>
      </c>
      <c r="O337" s="9" t="s">
        <v>175</v>
      </c>
      <c r="P337" s="9" t="s">
        <v>171</v>
      </c>
      <c r="Q337" s="10" t="s">
        <v>171</v>
      </c>
      <c r="R337" s="9">
        <v>0</v>
      </c>
      <c r="S337" s="26">
        <v>-6</v>
      </c>
      <c r="T337" s="26">
        <v>-6.4</v>
      </c>
      <c r="U337" s="9">
        <v>14.6</v>
      </c>
      <c r="V337" s="9">
        <v>-6.12</v>
      </c>
      <c r="W337" s="9">
        <v>29.4</v>
      </c>
      <c r="X337" s="9">
        <v>-5.95</v>
      </c>
      <c r="Y337" s="9">
        <v>44.3</v>
      </c>
      <c r="Z337" s="9">
        <v>-6.11</v>
      </c>
      <c r="AA337" s="9">
        <v>59.1</v>
      </c>
      <c r="AB337" s="9">
        <v>-6.17</v>
      </c>
      <c r="AC337" s="9">
        <v>74</v>
      </c>
      <c r="AD337" s="9">
        <v>-6.26</v>
      </c>
      <c r="AE337" s="9">
        <v>88.8</v>
      </c>
      <c r="AF337" s="9">
        <v>-6.09</v>
      </c>
      <c r="AG337" s="9">
        <v>103.6</v>
      </c>
      <c r="AH337" s="9">
        <v>-5.89</v>
      </c>
      <c r="AI337" s="9">
        <v>148.2</v>
      </c>
      <c r="AJ337" s="9">
        <v>-5.52</v>
      </c>
      <c r="AK337" s="9">
        <v>177.9</v>
      </c>
      <c r="AL337" s="9">
        <v>-4.98</v>
      </c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40" t="s">
        <v>175</v>
      </c>
      <c r="AX337" s="40" t="s">
        <v>175</v>
      </c>
      <c r="AY337" s="5" t="s">
        <v>175</v>
      </c>
      <c r="AZ337" s="10" t="s">
        <v>178</v>
      </c>
      <c r="BA337" s="40" t="s">
        <v>1753</v>
      </c>
      <c r="BB337" s="2" t="s">
        <v>283</v>
      </c>
    </row>
    <row r="338" spans="1:54" ht="21">
      <c r="A338" s="1" t="s">
        <v>652</v>
      </c>
      <c r="B338" s="39" t="s">
        <v>646</v>
      </c>
      <c r="C338" s="8">
        <v>61.79666666666667</v>
      </c>
      <c r="D338" s="8">
        <v>73.97333333333333</v>
      </c>
      <c r="E338" s="1">
        <v>465</v>
      </c>
      <c r="F338" s="2" t="s">
        <v>181</v>
      </c>
      <c r="G338" s="2" t="s">
        <v>1708</v>
      </c>
      <c r="H338" s="4" t="s">
        <v>171</v>
      </c>
      <c r="I338" s="5" t="s">
        <v>175</v>
      </c>
      <c r="J338" s="5" t="s">
        <v>175</v>
      </c>
      <c r="K338" s="9" t="s">
        <v>175</v>
      </c>
      <c r="L338" s="9" t="s">
        <v>175</v>
      </c>
      <c r="M338" s="9" t="s">
        <v>175</v>
      </c>
      <c r="N338" s="9" t="s">
        <v>175</v>
      </c>
      <c r="O338" s="9" t="s">
        <v>175</v>
      </c>
      <c r="P338" s="9" t="s">
        <v>171</v>
      </c>
      <c r="Q338" s="10" t="s">
        <v>171</v>
      </c>
      <c r="R338" s="9">
        <v>0</v>
      </c>
      <c r="S338" s="26" t="s">
        <v>561</v>
      </c>
      <c r="T338" s="26" t="s">
        <v>171</v>
      </c>
      <c r="U338" s="9">
        <v>2.6</v>
      </c>
      <c r="V338" s="9">
        <v>-8.95</v>
      </c>
      <c r="W338" s="9">
        <v>15.8</v>
      </c>
      <c r="X338" s="9">
        <v>-7.69</v>
      </c>
      <c r="Y338" s="9">
        <v>29</v>
      </c>
      <c r="Z338" s="9">
        <v>-7.55</v>
      </c>
      <c r="AA338" s="9">
        <v>42.2</v>
      </c>
      <c r="AB338" s="9">
        <v>-7.28</v>
      </c>
      <c r="AC338" s="9">
        <v>55.4</v>
      </c>
      <c r="AD338" s="9">
        <v>-7.18</v>
      </c>
      <c r="AE338" s="9">
        <v>68.6</v>
      </c>
      <c r="AF338" s="9">
        <v>-7.04</v>
      </c>
      <c r="AG338" s="9">
        <v>81.8</v>
      </c>
      <c r="AH338" s="9">
        <v>-7.03</v>
      </c>
      <c r="AI338" s="9">
        <v>108.2</v>
      </c>
      <c r="AJ338" s="9">
        <v>-6.83</v>
      </c>
      <c r="AK338" s="9">
        <v>121.4</v>
      </c>
      <c r="AL338" s="9">
        <v>-6.69</v>
      </c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40" t="s">
        <v>175</v>
      </c>
      <c r="AX338" s="40" t="s">
        <v>175</v>
      </c>
      <c r="AY338" s="5" t="s">
        <v>175</v>
      </c>
      <c r="AZ338" s="10" t="s">
        <v>178</v>
      </c>
      <c r="BA338" s="40" t="s">
        <v>1753</v>
      </c>
      <c r="BB338" s="2" t="s">
        <v>193</v>
      </c>
    </row>
    <row r="339" spans="1:54" ht="15">
      <c r="A339" s="1" t="s">
        <v>653</v>
      </c>
      <c r="B339" s="39" t="s">
        <v>654</v>
      </c>
      <c r="C339" s="8">
        <v>61.486666666666665</v>
      </c>
      <c r="D339" s="8">
        <v>74.44</v>
      </c>
      <c r="E339" s="1">
        <v>490</v>
      </c>
      <c r="F339" s="2" t="s">
        <v>181</v>
      </c>
      <c r="G339" s="2" t="s">
        <v>1708</v>
      </c>
      <c r="H339" s="4" t="s">
        <v>171</v>
      </c>
      <c r="I339" s="5" t="s">
        <v>175</v>
      </c>
      <c r="J339" s="5" t="s">
        <v>175</v>
      </c>
      <c r="K339" s="9" t="s">
        <v>175</v>
      </c>
      <c r="L339" s="9" t="s">
        <v>175</v>
      </c>
      <c r="M339" s="9" t="s">
        <v>175</v>
      </c>
      <c r="N339" s="9" t="s">
        <v>175</v>
      </c>
      <c r="O339" s="9" t="s">
        <v>175</v>
      </c>
      <c r="P339" s="9" t="s">
        <v>171</v>
      </c>
      <c r="Q339" s="10" t="s">
        <v>171</v>
      </c>
      <c r="R339" s="9">
        <v>0</v>
      </c>
      <c r="S339" s="26" t="s">
        <v>328</v>
      </c>
      <c r="T339" s="26" t="s">
        <v>171</v>
      </c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40" t="s">
        <v>175</v>
      </c>
      <c r="AX339" s="40" t="s">
        <v>175</v>
      </c>
      <c r="AY339" s="5" t="s">
        <v>175</v>
      </c>
      <c r="AZ339" s="10" t="s">
        <v>178</v>
      </c>
      <c r="BA339" s="40"/>
      <c r="BB339" s="2" t="s">
        <v>213</v>
      </c>
    </row>
    <row r="340" spans="1:54" ht="15">
      <c r="A340" s="1" t="s">
        <v>655</v>
      </c>
      <c r="B340" s="39" t="s">
        <v>656</v>
      </c>
      <c r="C340" s="8">
        <v>55.395</v>
      </c>
      <c r="D340" s="8">
        <v>77.68333333333334</v>
      </c>
      <c r="E340" s="1">
        <v>3</v>
      </c>
      <c r="F340" s="2" t="s">
        <v>181</v>
      </c>
      <c r="G340" s="2" t="s">
        <v>1708</v>
      </c>
      <c r="H340" s="4" t="s">
        <v>171</v>
      </c>
      <c r="I340" s="5" t="s">
        <v>175</v>
      </c>
      <c r="J340" s="5" t="s">
        <v>175</v>
      </c>
      <c r="K340" s="9" t="s">
        <v>175</v>
      </c>
      <c r="L340" s="9" t="s">
        <v>175</v>
      </c>
      <c r="M340" s="9" t="s">
        <v>175</v>
      </c>
      <c r="N340" s="9" t="s">
        <v>175</v>
      </c>
      <c r="O340" s="9" t="s">
        <v>175</v>
      </c>
      <c r="P340" s="9" t="s">
        <v>171</v>
      </c>
      <c r="Q340" s="10" t="s">
        <v>171</v>
      </c>
      <c r="R340" s="9">
        <v>0</v>
      </c>
      <c r="S340" s="26" t="s">
        <v>526</v>
      </c>
      <c r="T340" s="26" t="s">
        <v>595</v>
      </c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40" t="s">
        <v>175</v>
      </c>
      <c r="AX340" s="40" t="s">
        <v>175</v>
      </c>
      <c r="AY340" s="5" t="s">
        <v>175</v>
      </c>
      <c r="AZ340" s="10" t="s">
        <v>440</v>
      </c>
      <c r="BA340" s="40"/>
      <c r="BB340" s="2" t="s">
        <v>480</v>
      </c>
    </row>
    <row r="341" spans="1:54" ht="15">
      <c r="A341" s="1" t="s">
        <v>657</v>
      </c>
      <c r="B341" s="39" t="s">
        <v>658</v>
      </c>
      <c r="C341" s="8">
        <v>49.885</v>
      </c>
      <c r="D341" s="8">
        <v>74.35</v>
      </c>
      <c r="E341" s="1" t="s">
        <v>171</v>
      </c>
      <c r="F341" s="2" t="s">
        <v>181</v>
      </c>
      <c r="G341" s="2" t="s">
        <v>1708</v>
      </c>
      <c r="H341" s="4" t="s">
        <v>171</v>
      </c>
      <c r="I341" s="5" t="s">
        <v>175</v>
      </c>
      <c r="J341" s="5" t="s">
        <v>175</v>
      </c>
      <c r="K341" s="9" t="s">
        <v>175</v>
      </c>
      <c r="L341" s="9" t="s">
        <v>175</v>
      </c>
      <c r="M341" s="9" t="s">
        <v>175</v>
      </c>
      <c r="N341" s="9" t="s">
        <v>175</v>
      </c>
      <c r="O341" s="9" t="s">
        <v>175</v>
      </c>
      <c r="P341" s="9" t="s">
        <v>171</v>
      </c>
      <c r="Q341" s="10" t="s">
        <v>171</v>
      </c>
      <c r="R341" s="9">
        <v>0</v>
      </c>
      <c r="S341" s="26" t="s">
        <v>634</v>
      </c>
      <c r="T341" s="26" t="s">
        <v>659</v>
      </c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40" t="s">
        <v>175</v>
      </c>
      <c r="AX341" s="40" t="s">
        <v>175</v>
      </c>
      <c r="AY341" s="5" t="s">
        <v>175</v>
      </c>
      <c r="AZ341" s="10" t="s">
        <v>1588</v>
      </c>
      <c r="BA341" s="40"/>
      <c r="BB341" s="2" t="s">
        <v>480</v>
      </c>
    </row>
    <row r="342" spans="1:54" ht="15">
      <c r="A342" s="1" t="s">
        <v>78</v>
      </c>
      <c r="B342" s="39" t="s">
        <v>171</v>
      </c>
      <c r="C342" s="8">
        <v>48.931666666666665</v>
      </c>
      <c r="D342" s="8">
        <v>65.92333333333333</v>
      </c>
      <c r="E342" s="1">
        <v>1268</v>
      </c>
      <c r="F342" s="2" t="s">
        <v>660</v>
      </c>
      <c r="G342" s="2" t="s">
        <v>1708</v>
      </c>
      <c r="H342" s="4" t="s">
        <v>661</v>
      </c>
      <c r="I342" s="5">
        <v>-3</v>
      </c>
      <c r="J342" s="5" t="s">
        <v>175</v>
      </c>
      <c r="K342" s="9" t="s">
        <v>175</v>
      </c>
      <c r="L342" s="9" t="s">
        <v>175</v>
      </c>
      <c r="M342" s="9" t="s">
        <v>175</v>
      </c>
      <c r="N342" s="9">
        <v>62.5</v>
      </c>
      <c r="O342" s="9" t="s">
        <v>175</v>
      </c>
      <c r="P342" s="9" t="s">
        <v>171</v>
      </c>
      <c r="Q342" s="10" t="s">
        <v>662</v>
      </c>
      <c r="R342" s="9">
        <v>0</v>
      </c>
      <c r="S342" s="26" t="s">
        <v>663</v>
      </c>
      <c r="T342" s="26" t="s">
        <v>171</v>
      </c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40" t="s">
        <v>175</v>
      </c>
      <c r="AX342" s="40" t="s">
        <v>664</v>
      </c>
      <c r="AY342" s="5">
        <v>600</v>
      </c>
      <c r="AZ342" s="10" t="s">
        <v>976</v>
      </c>
      <c r="BA342" s="40"/>
      <c r="BB342" s="2">
        <v>32</v>
      </c>
    </row>
    <row r="343" spans="1:54" ht="21">
      <c r="A343" s="1" t="s">
        <v>1292</v>
      </c>
      <c r="B343" s="39" t="s">
        <v>665</v>
      </c>
      <c r="C343" s="8">
        <v>55.166666666666664</v>
      </c>
      <c r="D343" s="8">
        <v>74.91666666666667</v>
      </c>
      <c r="E343" s="1">
        <v>320</v>
      </c>
      <c r="F343" s="2" t="s">
        <v>174</v>
      </c>
      <c r="G343" s="2" t="s">
        <v>1708</v>
      </c>
      <c r="H343" s="4" t="s">
        <v>666</v>
      </c>
      <c r="I343" s="5">
        <v>-5.3</v>
      </c>
      <c r="J343" s="5" t="s">
        <v>175</v>
      </c>
      <c r="K343" s="9" t="s">
        <v>175</v>
      </c>
      <c r="L343" s="9" t="s">
        <v>175</v>
      </c>
      <c r="M343" s="9" t="s">
        <v>175</v>
      </c>
      <c r="N343" s="9">
        <v>257</v>
      </c>
      <c r="O343" s="9" t="s">
        <v>175</v>
      </c>
      <c r="P343" s="9">
        <v>75</v>
      </c>
      <c r="Q343" s="10" t="s">
        <v>667</v>
      </c>
      <c r="R343" s="9">
        <v>0</v>
      </c>
      <c r="S343" s="26">
        <v>1.3</v>
      </c>
      <c r="T343" s="26" t="s">
        <v>171</v>
      </c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40" t="s">
        <v>668</v>
      </c>
      <c r="AX343" s="40" t="s">
        <v>669</v>
      </c>
      <c r="AY343" s="5" t="s">
        <v>175</v>
      </c>
      <c r="AZ343" s="10" t="s">
        <v>440</v>
      </c>
      <c r="BA343" s="40"/>
      <c r="BB343" s="2" t="s">
        <v>670</v>
      </c>
    </row>
    <row r="344" spans="1:54" ht="21">
      <c r="A344" s="1" t="s">
        <v>1292</v>
      </c>
      <c r="B344" s="39" t="s">
        <v>671</v>
      </c>
      <c r="C344" s="8">
        <v>54.88333333333333</v>
      </c>
      <c r="D344" s="8">
        <v>74.33333333333333</v>
      </c>
      <c r="E344" s="1">
        <v>384</v>
      </c>
      <c r="F344" s="2" t="s">
        <v>174</v>
      </c>
      <c r="G344" s="2" t="s">
        <v>1708</v>
      </c>
      <c r="H344" s="4" t="s">
        <v>666</v>
      </c>
      <c r="I344" s="5">
        <v>-5.3</v>
      </c>
      <c r="J344" s="5" t="s">
        <v>175</v>
      </c>
      <c r="K344" s="9" t="s">
        <v>175</v>
      </c>
      <c r="L344" s="9" t="s">
        <v>175</v>
      </c>
      <c r="M344" s="9" t="s">
        <v>175</v>
      </c>
      <c r="N344" s="9">
        <v>257</v>
      </c>
      <c r="O344" s="9" t="s">
        <v>175</v>
      </c>
      <c r="P344" s="9">
        <v>50</v>
      </c>
      <c r="Q344" s="10" t="s">
        <v>667</v>
      </c>
      <c r="R344" s="9">
        <v>0</v>
      </c>
      <c r="S344" s="26">
        <v>0.7</v>
      </c>
      <c r="T344" s="26" t="s">
        <v>171</v>
      </c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40" t="s">
        <v>668</v>
      </c>
      <c r="AX344" s="40" t="s">
        <v>669</v>
      </c>
      <c r="AY344" s="5" t="s">
        <v>175</v>
      </c>
      <c r="AZ344" s="10" t="s">
        <v>440</v>
      </c>
      <c r="BA344" s="40"/>
      <c r="BB344" s="2" t="s">
        <v>670</v>
      </c>
    </row>
    <row r="345" spans="1:54" ht="15">
      <c r="A345" s="1" t="s">
        <v>1292</v>
      </c>
      <c r="B345" s="39" t="s">
        <v>672</v>
      </c>
      <c r="C345" s="8">
        <v>55.416666666666664</v>
      </c>
      <c r="D345" s="8">
        <v>77.33333333333333</v>
      </c>
      <c r="E345" s="1">
        <v>200</v>
      </c>
      <c r="F345" s="2" t="s">
        <v>174</v>
      </c>
      <c r="G345" s="2" t="s">
        <v>1708</v>
      </c>
      <c r="H345" s="4" t="s">
        <v>666</v>
      </c>
      <c r="I345" s="5">
        <v>-5.3</v>
      </c>
      <c r="J345" s="5" t="s">
        <v>175</v>
      </c>
      <c r="K345" s="9" t="s">
        <v>175</v>
      </c>
      <c r="L345" s="9" t="s">
        <v>175</v>
      </c>
      <c r="M345" s="9" t="s">
        <v>175</v>
      </c>
      <c r="N345" s="9">
        <v>257</v>
      </c>
      <c r="O345" s="9" t="s">
        <v>175</v>
      </c>
      <c r="P345" s="9">
        <v>15</v>
      </c>
      <c r="Q345" s="10" t="s">
        <v>667</v>
      </c>
      <c r="R345" s="9">
        <v>0</v>
      </c>
      <c r="S345" s="26">
        <v>-2.7</v>
      </c>
      <c r="T345" s="26" t="s">
        <v>171</v>
      </c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40" t="s">
        <v>673</v>
      </c>
      <c r="AX345" s="40" t="s">
        <v>674</v>
      </c>
      <c r="AY345" s="5" t="s">
        <v>175</v>
      </c>
      <c r="AZ345" s="10" t="s">
        <v>440</v>
      </c>
      <c r="BA345" s="40"/>
      <c r="BB345" s="2" t="s">
        <v>670</v>
      </c>
    </row>
    <row r="346" spans="1:54" ht="21">
      <c r="A346" s="1" t="s">
        <v>1292</v>
      </c>
      <c r="B346" s="39" t="s">
        <v>665</v>
      </c>
      <c r="C346" s="8">
        <v>55.166666666666664</v>
      </c>
      <c r="D346" s="8">
        <v>74.91666666666667</v>
      </c>
      <c r="E346" s="1">
        <v>290</v>
      </c>
      <c r="F346" s="2" t="s">
        <v>174</v>
      </c>
      <c r="G346" s="2" t="s">
        <v>1708</v>
      </c>
      <c r="H346" s="4" t="s">
        <v>666</v>
      </c>
      <c r="I346" s="5">
        <v>-5.3</v>
      </c>
      <c r="J346" s="5" t="s">
        <v>175</v>
      </c>
      <c r="K346" s="9" t="s">
        <v>175</v>
      </c>
      <c r="L346" s="9" t="s">
        <v>175</v>
      </c>
      <c r="M346" s="9" t="s">
        <v>175</v>
      </c>
      <c r="N346" s="9">
        <v>257</v>
      </c>
      <c r="O346" s="9" t="s">
        <v>175</v>
      </c>
      <c r="P346" s="9">
        <v>75</v>
      </c>
      <c r="Q346" s="10" t="s">
        <v>667</v>
      </c>
      <c r="R346" s="9">
        <v>0</v>
      </c>
      <c r="S346" s="26">
        <v>1.4</v>
      </c>
      <c r="T346" s="26" t="s">
        <v>171</v>
      </c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40" t="s">
        <v>668</v>
      </c>
      <c r="AX346" s="40" t="s">
        <v>669</v>
      </c>
      <c r="AY346" s="5" t="s">
        <v>175</v>
      </c>
      <c r="AZ346" s="10" t="s">
        <v>440</v>
      </c>
      <c r="BA346" s="40"/>
      <c r="BB346" s="2" t="s">
        <v>670</v>
      </c>
    </row>
    <row r="347" spans="1:54" ht="15">
      <c r="A347" s="1" t="s">
        <v>1292</v>
      </c>
      <c r="B347" s="39" t="s">
        <v>672</v>
      </c>
      <c r="C347" s="8">
        <v>55.416666666666664</v>
      </c>
      <c r="D347" s="8">
        <v>77.33333333333333</v>
      </c>
      <c r="E347" s="1">
        <v>190</v>
      </c>
      <c r="F347" s="2" t="s">
        <v>174</v>
      </c>
      <c r="G347" s="2" t="s">
        <v>1708</v>
      </c>
      <c r="H347" s="4" t="s">
        <v>666</v>
      </c>
      <c r="I347" s="5">
        <v>-5.3</v>
      </c>
      <c r="J347" s="5" t="s">
        <v>175</v>
      </c>
      <c r="K347" s="9" t="s">
        <v>175</v>
      </c>
      <c r="L347" s="9" t="s">
        <v>175</v>
      </c>
      <c r="M347" s="9" t="s">
        <v>175</v>
      </c>
      <c r="N347" s="9">
        <v>257</v>
      </c>
      <c r="O347" s="9" t="s">
        <v>175</v>
      </c>
      <c r="P347" s="9">
        <v>15</v>
      </c>
      <c r="Q347" s="10" t="s">
        <v>667</v>
      </c>
      <c r="R347" s="9">
        <v>0</v>
      </c>
      <c r="S347" s="26">
        <v>-1.9</v>
      </c>
      <c r="T347" s="26" t="s">
        <v>171</v>
      </c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40" t="s">
        <v>673</v>
      </c>
      <c r="AX347" s="40" t="s">
        <v>674</v>
      </c>
      <c r="AY347" s="5" t="s">
        <v>175</v>
      </c>
      <c r="AZ347" s="10" t="s">
        <v>440</v>
      </c>
      <c r="BA347" s="40"/>
      <c r="BB347" s="2" t="s">
        <v>670</v>
      </c>
    </row>
    <row r="348" spans="1:54" ht="15">
      <c r="A348" s="1" t="s">
        <v>1292</v>
      </c>
      <c r="B348" s="39" t="s">
        <v>675</v>
      </c>
      <c r="C348" s="8">
        <v>55.5</v>
      </c>
      <c r="D348" s="8">
        <v>77.25</v>
      </c>
      <c r="E348" s="1">
        <v>140</v>
      </c>
      <c r="F348" s="2" t="s">
        <v>174</v>
      </c>
      <c r="G348" s="2" t="s">
        <v>1708</v>
      </c>
      <c r="H348" s="4" t="s">
        <v>666</v>
      </c>
      <c r="I348" s="5">
        <v>-5.3</v>
      </c>
      <c r="J348" s="5" t="s">
        <v>175</v>
      </c>
      <c r="K348" s="9" t="s">
        <v>175</v>
      </c>
      <c r="L348" s="9" t="s">
        <v>175</v>
      </c>
      <c r="M348" s="9" t="s">
        <v>175</v>
      </c>
      <c r="N348" s="9">
        <v>257</v>
      </c>
      <c r="O348" s="9" t="s">
        <v>175</v>
      </c>
      <c r="P348" s="9">
        <v>60</v>
      </c>
      <c r="Q348" s="10" t="s">
        <v>667</v>
      </c>
      <c r="R348" s="9">
        <v>0</v>
      </c>
      <c r="S348" s="26">
        <v>0.9</v>
      </c>
      <c r="T348" s="26" t="s">
        <v>171</v>
      </c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40" t="s">
        <v>673</v>
      </c>
      <c r="AX348" s="40" t="s">
        <v>674</v>
      </c>
      <c r="AY348" s="5" t="s">
        <v>175</v>
      </c>
      <c r="AZ348" s="10" t="s">
        <v>440</v>
      </c>
      <c r="BA348" s="40"/>
      <c r="BB348" s="2" t="s">
        <v>670</v>
      </c>
    </row>
    <row r="349" spans="1:54" ht="21">
      <c r="A349" s="1" t="s">
        <v>80</v>
      </c>
      <c r="B349" s="39" t="s">
        <v>383</v>
      </c>
      <c r="C349" s="8">
        <v>53.43666666666667</v>
      </c>
      <c r="D349" s="8">
        <v>77.62</v>
      </c>
      <c r="E349" s="1">
        <v>152</v>
      </c>
      <c r="F349" s="2" t="s">
        <v>174</v>
      </c>
      <c r="G349" s="2" t="s">
        <v>1708</v>
      </c>
      <c r="H349" s="4" t="s">
        <v>676</v>
      </c>
      <c r="I349" s="5">
        <v>-3.7</v>
      </c>
      <c r="J349" s="5" t="s">
        <v>175</v>
      </c>
      <c r="K349" s="9" t="s">
        <v>175</v>
      </c>
      <c r="L349" s="9" t="s">
        <v>175</v>
      </c>
      <c r="M349" s="9" t="s">
        <v>175</v>
      </c>
      <c r="N349" s="9" t="s">
        <v>175</v>
      </c>
      <c r="O349" s="9" t="s">
        <v>175</v>
      </c>
      <c r="P349" s="9" t="s">
        <v>171</v>
      </c>
      <c r="Q349" s="10" t="s">
        <v>171</v>
      </c>
      <c r="R349" s="9">
        <v>0</v>
      </c>
      <c r="S349" s="26">
        <v>2.9</v>
      </c>
      <c r="T349" s="26" t="s">
        <v>171</v>
      </c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40" t="s">
        <v>677</v>
      </c>
      <c r="AX349" s="40" t="s">
        <v>175</v>
      </c>
      <c r="AY349" s="5" t="s">
        <v>175</v>
      </c>
      <c r="AZ349" s="10" t="s">
        <v>440</v>
      </c>
      <c r="BA349" s="40"/>
      <c r="BB349" s="2" t="s">
        <v>678</v>
      </c>
    </row>
    <row r="350" spans="1:54" ht="21">
      <c r="A350" s="1" t="s">
        <v>80</v>
      </c>
      <c r="B350" s="39" t="s">
        <v>384</v>
      </c>
      <c r="C350" s="8">
        <v>53.425</v>
      </c>
      <c r="D350" s="8">
        <v>77.58</v>
      </c>
      <c r="E350" s="1">
        <v>153</v>
      </c>
      <c r="F350" s="2" t="s">
        <v>174</v>
      </c>
      <c r="G350" s="2" t="s">
        <v>1708</v>
      </c>
      <c r="H350" s="4" t="s">
        <v>676</v>
      </c>
      <c r="I350" s="5">
        <v>-3.7</v>
      </c>
      <c r="J350" s="5" t="s">
        <v>175</v>
      </c>
      <c r="K350" s="9" t="s">
        <v>175</v>
      </c>
      <c r="L350" s="9" t="s">
        <v>175</v>
      </c>
      <c r="M350" s="9" t="s">
        <v>175</v>
      </c>
      <c r="N350" s="9" t="s">
        <v>175</v>
      </c>
      <c r="O350" s="9" t="s">
        <v>175</v>
      </c>
      <c r="P350" s="9" t="s">
        <v>171</v>
      </c>
      <c r="Q350" s="10" t="s">
        <v>171</v>
      </c>
      <c r="R350" s="9">
        <v>0</v>
      </c>
      <c r="S350" s="26">
        <v>3.6</v>
      </c>
      <c r="T350" s="26" t="s">
        <v>171</v>
      </c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40" t="s">
        <v>679</v>
      </c>
      <c r="AX350" s="40" t="s">
        <v>175</v>
      </c>
      <c r="AY350" s="5" t="s">
        <v>175</v>
      </c>
      <c r="AZ350" s="10" t="s">
        <v>440</v>
      </c>
      <c r="BA350" s="40"/>
      <c r="BB350" s="2" t="s">
        <v>678</v>
      </c>
    </row>
    <row r="351" spans="1:54" ht="21">
      <c r="A351" s="1" t="s">
        <v>80</v>
      </c>
      <c r="B351" s="39" t="s">
        <v>378</v>
      </c>
      <c r="C351" s="8">
        <v>53.43666666666667</v>
      </c>
      <c r="D351" s="8">
        <v>77.53333333333333</v>
      </c>
      <c r="E351" s="1">
        <v>155</v>
      </c>
      <c r="F351" s="2" t="s">
        <v>174</v>
      </c>
      <c r="G351" s="2" t="s">
        <v>1708</v>
      </c>
      <c r="H351" s="4" t="s">
        <v>676</v>
      </c>
      <c r="I351" s="5">
        <v>-3.7</v>
      </c>
      <c r="J351" s="5" t="s">
        <v>175</v>
      </c>
      <c r="K351" s="9" t="s">
        <v>175</v>
      </c>
      <c r="L351" s="9" t="s">
        <v>175</v>
      </c>
      <c r="M351" s="9" t="s">
        <v>175</v>
      </c>
      <c r="N351" s="9" t="s">
        <v>175</v>
      </c>
      <c r="O351" s="9" t="s">
        <v>175</v>
      </c>
      <c r="P351" s="9" t="s">
        <v>171</v>
      </c>
      <c r="Q351" s="10" t="s">
        <v>171</v>
      </c>
      <c r="R351" s="9">
        <v>0</v>
      </c>
      <c r="S351" s="26">
        <v>4.6</v>
      </c>
      <c r="T351" s="26" t="s">
        <v>171</v>
      </c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40" t="s">
        <v>679</v>
      </c>
      <c r="AX351" s="40" t="s">
        <v>175</v>
      </c>
      <c r="AY351" s="5" t="s">
        <v>175</v>
      </c>
      <c r="AZ351" s="10" t="s">
        <v>440</v>
      </c>
      <c r="BA351" s="40"/>
      <c r="BB351" s="2" t="s">
        <v>678</v>
      </c>
    </row>
    <row r="352" spans="1:54" ht="15">
      <c r="A352" s="1" t="s">
        <v>80</v>
      </c>
      <c r="B352" s="39" t="s">
        <v>382</v>
      </c>
      <c r="C352" s="8">
        <v>53.43666666666667</v>
      </c>
      <c r="D352" s="8">
        <v>77.53333333333333</v>
      </c>
      <c r="E352" s="1">
        <v>155</v>
      </c>
      <c r="F352" s="2" t="s">
        <v>174</v>
      </c>
      <c r="G352" s="2" t="s">
        <v>1708</v>
      </c>
      <c r="H352" s="4" t="s">
        <v>676</v>
      </c>
      <c r="I352" s="5">
        <v>-3.7</v>
      </c>
      <c r="J352" s="5" t="s">
        <v>175</v>
      </c>
      <c r="K352" s="9" t="s">
        <v>175</v>
      </c>
      <c r="L352" s="9" t="s">
        <v>175</v>
      </c>
      <c r="M352" s="9" t="s">
        <v>175</v>
      </c>
      <c r="N352" s="9" t="s">
        <v>175</v>
      </c>
      <c r="O352" s="9" t="s">
        <v>175</v>
      </c>
      <c r="P352" s="9" t="s">
        <v>171</v>
      </c>
      <c r="Q352" s="10" t="s">
        <v>171</v>
      </c>
      <c r="R352" s="9">
        <v>0</v>
      </c>
      <c r="S352" s="26">
        <v>4.3</v>
      </c>
      <c r="T352" s="26" t="s">
        <v>171</v>
      </c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40" t="s">
        <v>673</v>
      </c>
      <c r="AX352" s="40" t="s">
        <v>175</v>
      </c>
      <c r="AY352" s="5" t="s">
        <v>175</v>
      </c>
      <c r="AZ352" s="10" t="s">
        <v>440</v>
      </c>
      <c r="BA352" s="40"/>
      <c r="BB352" s="2" t="s">
        <v>678</v>
      </c>
    </row>
    <row r="353" spans="1:54" ht="21">
      <c r="A353" s="1" t="s">
        <v>80</v>
      </c>
      <c r="B353" s="39" t="s">
        <v>385</v>
      </c>
      <c r="C353" s="8">
        <v>53.425</v>
      </c>
      <c r="D353" s="8">
        <v>77.58</v>
      </c>
      <c r="E353" s="1">
        <v>157</v>
      </c>
      <c r="F353" s="2" t="s">
        <v>174</v>
      </c>
      <c r="G353" s="2" t="s">
        <v>1708</v>
      </c>
      <c r="H353" s="4" t="s">
        <v>676</v>
      </c>
      <c r="I353" s="5">
        <v>-3.7</v>
      </c>
      <c r="J353" s="5" t="s">
        <v>175</v>
      </c>
      <c r="K353" s="9" t="s">
        <v>175</v>
      </c>
      <c r="L353" s="9" t="s">
        <v>175</v>
      </c>
      <c r="M353" s="9" t="s">
        <v>175</v>
      </c>
      <c r="N353" s="9" t="s">
        <v>175</v>
      </c>
      <c r="O353" s="9" t="s">
        <v>175</v>
      </c>
      <c r="P353" s="9" t="s">
        <v>171</v>
      </c>
      <c r="Q353" s="10" t="s">
        <v>171</v>
      </c>
      <c r="R353" s="9">
        <v>0</v>
      </c>
      <c r="S353" s="26">
        <v>2.6</v>
      </c>
      <c r="T353" s="26" t="s">
        <v>171</v>
      </c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40" t="s">
        <v>679</v>
      </c>
      <c r="AX353" s="40" t="s">
        <v>175</v>
      </c>
      <c r="AY353" s="5" t="s">
        <v>175</v>
      </c>
      <c r="AZ353" s="10" t="s">
        <v>440</v>
      </c>
      <c r="BA353" s="40"/>
      <c r="BB353" s="2" t="s">
        <v>678</v>
      </c>
    </row>
    <row r="354" spans="1:54" ht="15">
      <c r="A354" s="1" t="s">
        <v>80</v>
      </c>
      <c r="B354" s="39" t="s">
        <v>680</v>
      </c>
      <c r="C354" s="8">
        <v>53.75666666666667</v>
      </c>
      <c r="D354" s="8">
        <v>77.505</v>
      </c>
      <c r="E354" s="1">
        <v>162</v>
      </c>
      <c r="F354" s="2" t="s">
        <v>174</v>
      </c>
      <c r="G354" s="2" t="s">
        <v>1708</v>
      </c>
      <c r="H354" s="4" t="s">
        <v>676</v>
      </c>
      <c r="I354" s="5">
        <v>-3.7</v>
      </c>
      <c r="J354" s="5" t="s">
        <v>175</v>
      </c>
      <c r="K354" s="9" t="s">
        <v>175</v>
      </c>
      <c r="L354" s="9" t="s">
        <v>175</v>
      </c>
      <c r="M354" s="9" t="s">
        <v>175</v>
      </c>
      <c r="N354" s="9" t="s">
        <v>175</v>
      </c>
      <c r="O354" s="9" t="s">
        <v>175</v>
      </c>
      <c r="P354" s="9" t="s">
        <v>171</v>
      </c>
      <c r="Q354" s="10" t="s">
        <v>171</v>
      </c>
      <c r="R354" s="9">
        <v>0</v>
      </c>
      <c r="S354" s="26">
        <v>1.5</v>
      </c>
      <c r="T354" s="26" t="s">
        <v>171</v>
      </c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40" t="s">
        <v>673</v>
      </c>
      <c r="AX354" s="40" t="s">
        <v>175</v>
      </c>
      <c r="AY354" s="5" t="s">
        <v>175</v>
      </c>
      <c r="AZ354" s="10" t="s">
        <v>440</v>
      </c>
      <c r="BA354" s="40"/>
      <c r="BB354" s="2" t="s">
        <v>678</v>
      </c>
    </row>
    <row r="355" spans="1:54" ht="21">
      <c r="A355" s="1" t="s">
        <v>80</v>
      </c>
      <c r="B355" s="39" t="s">
        <v>681</v>
      </c>
      <c r="C355" s="8">
        <v>53.51166666666666</v>
      </c>
      <c r="D355" s="8">
        <v>77.71166666666667</v>
      </c>
      <c r="E355" s="1">
        <v>152</v>
      </c>
      <c r="F355" s="2" t="s">
        <v>174</v>
      </c>
      <c r="G355" s="2" t="s">
        <v>1708</v>
      </c>
      <c r="H355" s="4" t="s">
        <v>676</v>
      </c>
      <c r="I355" s="5">
        <v>-3.7</v>
      </c>
      <c r="J355" s="5" t="s">
        <v>175</v>
      </c>
      <c r="K355" s="9" t="s">
        <v>175</v>
      </c>
      <c r="L355" s="9" t="s">
        <v>175</v>
      </c>
      <c r="M355" s="9" t="s">
        <v>175</v>
      </c>
      <c r="N355" s="9" t="s">
        <v>175</v>
      </c>
      <c r="O355" s="9" t="s">
        <v>175</v>
      </c>
      <c r="P355" s="9" t="s">
        <v>171</v>
      </c>
      <c r="Q355" s="10" t="s">
        <v>171</v>
      </c>
      <c r="R355" s="9">
        <v>0</v>
      </c>
      <c r="S355" s="26">
        <v>1.8</v>
      </c>
      <c r="T355" s="26" t="s">
        <v>171</v>
      </c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40" t="s">
        <v>679</v>
      </c>
      <c r="AX355" s="40" t="s">
        <v>175</v>
      </c>
      <c r="AY355" s="5" t="s">
        <v>175</v>
      </c>
      <c r="AZ355" s="10" t="s">
        <v>440</v>
      </c>
      <c r="BA355" s="40"/>
      <c r="BB355" s="2" t="s">
        <v>678</v>
      </c>
    </row>
    <row r="356" spans="1:54" ht="15">
      <c r="A356" s="1" t="s">
        <v>80</v>
      </c>
      <c r="B356" s="39" t="s">
        <v>386</v>
      </c>
      <c r="C356" s="8">
        <v>53.51166666666666</v>
      </c>
      <c r="D356" s="8">
        <v>77.71166666666667</v>
      </c>
      <c r="E356" s="1">
        <v>152</v>
      </c>
      <c r="F356" s="2" t="s">
        <v>174</v>
      </c>
      <c r="G356" s="2" t="s">
        <v>1708</v>
      </c>
      <c r="H356" s="4" t="s">
        <v>676</v>
      </c>
      <c r="I356" s="5">
        <v>-3.7</v>
      </c>
      <c r="J356" s="5" t="s">
        <v>175</v>
      </c>
      <c r="K356" s="9" t="s">
        <v>175</v>
      </c>
      <c r="L356" s="9" t="s">
        <v>175</v>
      </c>
      <c r="M356" s="9" t="s">
        <v>175</v>
      </c>
      <c r="N356" s="9" t="s">
        <v>175</v>
      </c>
      <c r="O356" s="9" t="s">
        <v>175</v>
      </c>
      <c r="P356" s="9" t="s">
        <v>171</v>
      </c>
      <c r="Q356" s="10" t="s">
        <v>171</v>
      </c>
      <c r="R356" s="9">
        <v>0</v>
      </c>
      <c r="S356" s="26">
        <v>3.3</v>
      </c>
      <c r="T356" s="26" t="s">
        <v>171</v>
      </c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40" t="s">
        <v>682</v>
      </c>
      <c r="AX356" s="40" t="s">
        <v>175</v>
      </c>
      <c r="AY356" s="5" t="s">
        <v>175</v>
      </c>
      <c r="AZ356" s="10" t="s">
        <v>440</v>
      </c>
      <c r="BA356" s="40"/>
      <c r="BB356" s="2" t="s">
        <v>678</v>
      </c>
    </row>
    <row r="357" spans="2:54" ht="15">
      <c r="B357" s="39"/>
      <c r="C357" s="8"/>
      <c r="D357" s="8"/>
      <c r="F357" s="2"/>
      <c r="G357" s="2"/>
      <c r="H357" s="4"/>
      <c r="I357" s="5"/>
      <c r="J357" s="5"/>
      <c r="K357" s="9"/>
      <c r="L357" s="9"/>
      <c r="M357" s="9"/>
      <c r="N357" s="9"/>
      <c r="O357" s="9"/>
      <c r="P357" s="9"/>
      <c r="Q357" s="10"/>
      <c r="R357" s="9"/>
      <c r="S357" s="26"/>
      <c r="T357" s="26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40"/>
      <c r="AX357" s="40"/>
      <c r="AY357" s="5"/>
      <c r="AZ357" s="10"/>
      <c r="BA357" s="40"/>
      <c r="BB357" s="10"/>
    </row>
    <row r="358" spans="1:54" ht="15">
      <c r="A358" s="31" t="s">
        <v>683</v>
      </c>
      <c r="B358" s="39"/>
      <c r="C358" s="8"/>
      <c r="D358" s="8"/>
      <c r="F358" s="2"/>
      <c r="G358" s="2"/>
      <c r="H358" s="4"/>
      <c r="I358" s="5"/>
      <c r="J358" s="5"/>
      <c r="K358" s="9"/>
      <c r="L358" s="9"/>
      <c r="M358" s="9"/>
      <c r="N358" s="9"/>
      <c r="O358" s="9"/>
      <c r="P358" s="9"/>
      <c r="Q358" s="10"/>
      <c r="R358" s="9"/>
      <c r="S358" s="26"/>
      <c r="T358" s="26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40"/>
      <c r="AX358" s="40"/>
      <c r="AY358" s="5"/>
      <c r="AZ358" s="10"/>
      <c r="BA358" s="40"/>
      <c r="BB358" s="10"/>
    </row>
    <row r="359" spans="1:54" ht="15">
      <c r="A359" s="1" t="s">
        <v>684</v>
      </c>
      <c r="B359" s="39" t="s">
        <v>685</v>
      </c>
      <c r="C359" s="8">
        <v>49.905</v>
      </c>
      <c r="D359" s="8">
        <v>56.055</v>
      </c>
      <c r="E359" s="1" t="s">
        <v>171</v>
      </c>
      <c r="F359" s="2" t="s">
        <v>181</v>
      </c>
      <c r="G359" s="2" t="s">
        <v>1708</v>
      </c>
      <c r="H359" s="4" t="s">
        <v>171</v>
      </c>
      <c r="I359" s="5" t="s">
        <v>175</v>
      </c>
      <c r="J359" s="5" t="s">
        <v>175</v>
      </c>
      <c r="K359" s="9" t="s">
        <v>175</v>
      </c>
      <c r="L359" s="9" t="s">
        <v>175</v>
      </c>
      <c r="M359" s="9" t="s">
        <v>175</v>
      </c>
      <c r="N359" s="9" t="s">
        <v>175</v>
      </c>
      <c r="O359" s="9" t="s">
        <v>175</v>
      </c>
      <c r="P359" s="9" t="s">
        <v>171</v>
      </c>
      <c r="Q359" s="10" t="s">
        <v>171</v>
      </c>
      <c r="R359" s="9">
        <v>0</v>
      </c>
      <c r="S359" s="26" t="s">
        <v>633</v>
      </c>
      <c r="T359" s="26" t="s">
        <v>686</v>
      </c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40" t="s">
        <v>175</v>
      </c>
      <c r="AX359" s="40" t="s">
        <v>175</v>
      </c>
      <c r="AY359" s="5" t="s">
        <v>175</v>
      </c>
      <c r="AZ359" s="10" t="s">
        <v>1588</v>
      </c>
      <c r="BA359" s="40"/>
      <c r="BB359" s="2" t="s">
        <v>480</v>
      </c>
    </row>
    <row r="360" spans="1:54" ht="15">
      <c r="A360" s="1" t="s">
        <v>684</v>
      </c>
      <c r="B360" s="39" t="s">
        <v>687</v>
      </c>
      <c r="C360" s="8">
        <v>49.905</v>
      </c>
      <c r="D360" s="8">
        <v>56.055</v>
      </c>
      <c r="E360" s="1" t="s">
        <v>171</v>
      </c>
      <c r="F360" s="2" t="s">
        <v>181</v>
      </c>
      <c r="G360" s="2" t="s">
        <v>1708</v>
      </c>
      <c r="H360" s="4" t="s">
        <v>171</v>
      </c>
      <c r="I360" s="5" t="s">
        <v>175</v>
      </c>
      <c r="J360" s="5" t="s">
        <v>175</v>
      </c>
      <c r="K360" s="9" t="s">
        <v>175</v>
      </c>
      <c r="L360" s="9" t="s">
        <v>175</v>
      </c>
      <c r="M360" s="9" t="s">
        <v>175</v>
      </c>
      <c r="N360" s="9" t="s">
        <v>175</v>
      </c>
      <c r="O360" s="9" t="s">
        <v>175</v>
      </c>
      <c r="P360" s="9" t="s">
        <v>171</v>
      </c>
      <c r="Q360" s="10" t="s">
        <v>171</v>
      </c>
      <c r="R360" s="9">
        <v>0</v>
      </c>
      <c r="S360" s="26" t="s">
        <v>688</v>
      </c>
      <c r="T360" s="26" t="s">
        <v>689</v>
      </c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40" t="s">
        <v>175</v>
      </c>
      <c r="AX360" s="40" t="s">
        <v>175</v>
      </c>
      <c r="AY360" s="5" t="s">
        <v>175</v>
      </c>
      <c r="AZ360" s="10" t="s">
        <v>1588</v>
      </c>
      <c r="BA360" s="40"/>
      <c r="BB360" s="2" t="s">
        <v>480</v>
      </c>
    </row>
    <row r="361" spans="1:54" ht="15">
      <c r="A361" s="1" t="s">
        <v>684</v>
      </c>
      <c r="B361" s="39" t="s">
        <v>690</v>
      </c>
      <c r="C361" s="8">
        <v>49.89833333333333</v>
      </c>
      <c r="D361" s="8">
        <v>56.06666666666667</v>
      </c>
      <c r="E361" s="1" t="s">
        <v>171</v>
      </c>
      <c r="F361" s="2" t="s">
        <v>181</v>
      </c>
      <c r="G361" s="2" t="s">
        <v>1708</v>
      </c>
      <c r="H361" s="4" t="s">
        <v>171</v>
      </c>
      <c r="I361" s="5" t="s">
        <v>175</v>
      </c>
      <c r="J361" s="5" t="s">
        <v>175</v>
      </c>
      <c r="K361" s="9" t="s">
        <v>175</v>
      </c>
      <c r="L361" s="9" t="s">
        <v>175</v>
      </c>
      <c r="M361" s="9" t="s">
        <v>175</v>
      </c>
      <c r="N361" s="9" t="s">
        <v>175</v>
      </c>
      <c r="O361" s="9" t="s">
        <v>175</v>
      </c>
      <c r="P361" s="9" t="s">
        <v>171</v>
      </c>
      <c r="Q361" s="10" t="s">
        <v>171</v>
      </c>
      <c r="R361" s="9">
        <v>0</v>
      </c>
      <c r="S361" s="26" t="s">
        <v>637</v>
      </c>
      <c r="T361" s="26" t="s">
        <v>171</v>
      </c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40" t="s">
        <v>175</v>
      </c>
      <c r="AX361" s="40" t="s">
        <v>175</v>
      </c>
      <c r="AY361" s="5" t="s">
        <v>175</v>
      </c>
      <c r="AZ361" s="10" t="s">
        <v>1588</v>
      </c>
      <c r="BA361" s="40"/>
      <c r="BB361" s="2" t="s">
        <v>480</v>
      </c>
    </row>
    <row r="362" spans="1:54" ht="15">
      <c r="A362" s="1" t="s">
        <v>691</v>
      </c>
      <c r="B362" s="39" t="s">
        <v>692</v>
      </c>
      <c r="C362" s="8">
        <v>52.95</v>
      </c>
      <c r="D362" s="8">
        <v>66.91666666666667</v>
      </c>
      <c r="E362" s="1" t="s">
        <v>171</v>
      </c>
      <c r="F362" s="2" t="s">
        <v>181</v>
      </c>
      <c r="G362" s="2" t="s">
        <v>1708</v>
      </c>
      <c r="H362" s="4" t="s">
        <v>171</v>
      </c>
      <c r="I362" s="5" t="s">
        <v>175</v>
      </c>
      <c r="J362" s="5" t="s">
        <v>175</v>
      </c>
      <c r="K362" s="9" t="s">
        <v>175</v>
      </c>
      <c r="L362" s="9" t="s">
        <v>175</v>
      </c>
      <c r="M362" s="9" t="s">
        <v>175</v>
      </c>
      <c r="N362" s="9" t="s">
        <v>175</v>
      </c>
      <c r="O362" s="9" t="s">
        <v>175</v>
      </c>
      <c r="P362" s="9" t="s">
        <v>171</v>
      </c>
      <c r="Q362" s="10" t="s">
        <v>171</v>
      </c>
      <c r="R362" s="9">
        <v>0</v>
      </c>
      <c r="S362" s="26" t="s">
        <v>515</v>
      </c>
      <c r="T362" s="26" t="s">
        <v>171</v>
      </c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40" t="s">
        <v>175</v>
      </c>
      <c r="AX362" s="40" t="s">
        <v>175</v>
      </c>
      <c r="AY362" s="5" t="s">
        <v>175</v>
      </c>
      <c r="AZ362" s="10" t="s">
        <v>440</v>
      </c>
      <c r="BA362" s="40"/>
      <c r="BB362" s="2" t="s">
        <v>480</v>
      </c>
    </row>
    <row r="363" spans="1:54" ht="15">
      <c r="A363" s="1" t="s">
        <v>693</v>
      </c>
      <c r="B363" s="39" t="s">
        <v>694</v>
      </c>
      <c r="C363" s="8">
        <v>48.85166666666667</v>
      </c>
      <c r="D363" s="8">
        <v>56.843333333333334</v>
      </c>
      <c r="E363" s="1">
        <v>271</v>
      </c>
      <c r="F363" s="2" t="s">
        <v>181</v>
      </c>
      <c r="G363" s="2" t="s">
        <v>1708</v>
      </c>
      <c r="H363" s="4" t="s">
        <v>171</v>
      </c>
      <c r="I363" s="5" t="s">
        <v>175</v>
      </c>
      <c r="J363" s="5" t="s">
        <v>175</v>
      </c>
      <c r="K363" s="9" t="s">
        <v>175</v>
      </c>
      <c r="L363" s="9" t="s">
        <v>175</v>
      </c>
      <c r="M363" s="9" t="s">
        <v>175</v>
      </c>
      <c r="N363" s="9" t="s">
        <v>175</v>
      </c>
      <c r="O363" s="9" t="s">
        <v>175</v>
      </c>
      <c r="P363" s="9" t="s">
        <v>171</v>
      </c>
      <c r="Q363" s="10" t="s">
        <v>171</v>
      </c>
      <c r="R363" s="9">
        <v>0</v>
      </c>
      <c r="S363" s="26" t="s">
        <v>625</v>
      </c>
      <c r="T363" s="26" t="s">
        <v>171</v>
      </c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40" t="s">
        <v>175</v>
      </c>
      <c r="AX363" s="40" t="s">
        <v>175</v>
      </c>
      <c r="AY363" s="5" t="s">
        <v>175</v>
      </c>
      <c r="AZ363" s="10" t="s">
        <v>1588</v>
      </c>
      <c r="BA363" s="40"/>
      <c r="BB363" s="2" t="s">
        <v>480</v>
      </c>
    </row>
    <row r="364" spans="1:54" ht="15">
      <c r="A364" s="1" t="s">
        <v>693</v>
      </c>
      <c r="B364" s="39" t="s">
        <v>695</v>
      </c>
      <c r="C364" s="8">
        <v>48.83166666666666</v>
      </c>
      <c r="D364" s="8">
        <v>56.901666666666664</v>
      </c>
      <c r="E364" s="1">
        <v>288</v>
      </c>
      <c r="F364" s="2" t="s">
        <v>181</v>
      </c>
      <c r="G364" s="2" t="s">
        <v>1708</v>
      </c>
      <c r="H364" s="4" t="s">
        <v>171</v>
      </c>
      <c r="I364" s="5" t="s">
        <v>175</v>
      </c>
      <c r="J364" s="5" t="s">
        <v>175</v>
      </c>
      <c r="K364" s="9" t="s">
        <v>175</v>
      </c>
      <c r="L364" s="9" t="s">
        <v>175</v>
      </c>
      <c r="M364" s="9" t="s">
        <v>175</v>
      </c>
      <c r="N364" s="9" t="s">
        <v>175</v>
      </c>
      <c r="O364" s="9" t="s">
        <v>175</v>
      </c>
      <c r="P364" s="9" t="s">
        <v>171</v>
      </c>
      <c r="Q364" s="10" t="s">
        <v>171</v>
      </c>
      <c r="R364" s="9">
        <v>0</v>
      </c>
      <c r="S364" s="26" t="s">
        <v>628</v>
      </c>
      <c r="T364" s="26" t="s">
        <v>171</v>
      </c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40" t="s">
        <v>175</v>
      </c>
      <c r="AX364" s="40" t="s">
        <v>175</v>
      </c>
      <c r="AY364" s="5" t="s">
        <v>175</v>
      </c>
      <c r="AZ364" s="10" t="s">
        <v>1588</v>
      </c>
      <c r="BA364" s="40"/>
      <c r="BB364" s="2" t="s">
        <v>480</v>
      </c>
    </row>
  </sheetData>
  <printOptions gridLines="1"/>
  <pageMargins left="0.5" right="0.5" top="0.5" bottom="0.5" header="0.5" footer="0.5"/>
  <pageSetup horizontalDpi="300" verticalDpi="300" orientation="landscape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211"/>
  <sheetViews>
    <sheetView workbookViewId="0" topLeftCell="A1">
      <selection activeCell="P4" sqref="P4"/>
    </sheetView>
  </sheetViews>
  <sheetFormatPr defaultColWidth="8.88671875" defaultRowHeight="15"/>
  <cols>
    <col min="1" max="1" width="18.99609375" style="1" customWidth="1"/>
    <col min="2" max="2" width="9.21484375" style="41" customWidth="1"/>
    <col min="3" max="3" width="6.77734375" style="1" customWidth="1"/>
    <col min="4" max="4" width="8.10546875" style="1" customWidth="1"/>
    <col min="5" max="5" width="8.4453125" style="1" customWidth="1"/>
    <col min="6" max="6" width="9.3359375" style="1" customWidth="1"/>
    <col min="7" max="7" width="5.4453125" style="1" customWidth="1"/>
    <col min="8" max="8" width="10.3359375" style="1" customWidth="1"/>
    <col min="9" max="9" width="10.21484375" style="1" customWidth="1"/>
    <col min="10" max="10" width="9.5546875" style="1" customWidth="1"/>
    <col min="11" max="11" width="5.4453125" style="1" customWidth="1"/>
    <col min="12" max="12" width="9.77734375" style="1" customWidth="1"/>
    <col min="13" max="13" width="5.3359375" style="1" customWidth="1"/>
    <col min="14" max="15" width="8.4453125" style="1" customWidth="1"/>
    <col min="16" max="16" width="9.3359375" style="41" customWidth="1"/>
    <col min="17" max="17" width="8.4453125" style="1" customWidth="1"/>
    <col min="18" max="18" width="5.4453125" style="1" customWidth="1"/>
    <col min="19" max="19" width="10.10546875" style="1" customWidth="1"/>
    <col min="20" max="20" width="6.88671875" style="1" customWidth="1"/>
    <col min="21" max="21" width="5.88671875" style="1" customWidth="1"/>
    <col min="22" max="22" width="6.77734375" style="1" customWidth="1"/>
    <col min="23" max="23" width="5.5546875" style="1" customWidth="1"/>
    <col min="24" max="24" width="5.99609375" style="1" customWidth="1"/>
    <col min="25" max="25" width="6.3359375" style="1" customWidth="1"/>
    <col min="26" max="26" width="6.88671875" style="1" customWidth="1"/>
    <col min="27" max="27" width="5.21484375" style="1" customWidth="1"/>
    <col min="28" max="28" width="6.3359375" style="1" customWidth="1"/>
    <col min="29" max="29" width="5.10546875" style="1" customWidth="1"/>
    <col min="30" max="30" width="5.3359375" style="1" customWidth="1"/>
    <col min="31" max="31" width="6.3359375" style="1" customWidth="1"/>
    <col min="32" max="32" width="6.77734375" style="1" customWidth="1"/>
    <col min="33" max="33" width="4.88671875" style="1" customWidth="1"/>
    <col min="34" max="34" width="8.4453125" style="1" customWidth="1"/>
    <col min="35" max="35" width="4.99609375" style="1" customWidth="1"/>
    <col min="36" max="36" width="5.21484375" style="1" customWidth="1"/>
    <col min="37" max="37" width="6.5546875" style="1" customWidth="1"/>
    <col min="38" max="38" width="6.6640625" style="1" customWidth="1"/>
    <col min="39" max="39" width="4.99609375" style="1" customWidth="1"/>
    <col min="40" max="40" width="6.21484375" style="1" customWidth="1"/>
    <col min="41" max="41" width="4.99609375" style="1" customWidth="1"/>
    <col min="42" max="42" width="4.77734375" style="1" customWidth="1"/>
    <col min="43" max="43" width="6.3359375" style="1" customWidth="1"/>
    <col min="44" max="44" width="6.4453125" style="1" customWidth="1"/>
    <col min="45" max="45" width="5.3359375" style="1" customWidth="1"/>
    <col min="46" max="46" width="6.21484375" style="1" customWidth="1"/>
    <col min="47" max="47" width="5.10546875" style="1" customWidth="1"/>
    <col min="48" max="48" width="4.77734375" style="1" bestFit="1" customWidth="1"/>
    <col min="49" max="49" width="6.6640625" style="1" customWidth="1"/>
    <col min="50" max="50" width="6.77734375" style="1" customWidth="1"/>
    <col min="51" max="51" width="4.88671875" style="1" customWidth="1"/>
    <col min="52" max="52" width="6.21484375" style="1" customWidth="1"/>
    <col min="53" max="53" width="4.99609375" style="1" customWidth="1"/>
    <col min="54" max="54" width="5.6640625" style="1" customWidth="1"/>
    <col min="55" max="55" width="6.4453125" style="1" customWidth="1"/>
    <col min="56" max="56" width="6.99609375" style="1" customWidth="1"/>
    <col min="57" max="57" width="5.4453125" style="1" customWidth="1"/>
    <col min="58" max="58" width="6.77734375" style="1" customWidth="1"/>
    <col min="59" max="59" width="5.10546875" style="1" customWidth="1"/>
    <col min="60" max="60" width="4.77734375" style="1" customWidth="1"/>
    <col min="61" max="61" width="6.5546875" style="1" customWidth="1"/>
    <col min="62" max="62" width="6.77734375" style="1" customWidth="1"/>
    <col min="63" max="63" width="8.4453125" style="1" customWidth="1"/>
    <col min="64" max="64" width="6.21484375" style="1" customWidth="1"/>
    <col min="65" max="65" width="4.88671875" style="1" customWidth="1"/>
    <col min="66" max="66" width="4.6640625" style="1" customWidth="1"/>
    <col min="67" max="67" width="8.4453125" style="1" customWidth="1"/>
    <col min="68" max="68" width="6.99609375" style="1" customWidth="1"/>
    <col min="69" max="69" width="5.21484375" style="1" customWidth="1"/>
    <col min="70" max="70" width="6.3359375" style="1" customWidth="1"/>
    <col min="71" max="71" width="5.10546875" style="1" customWidth="1"/>
    <col min="72" max="72" width="7.88671875" style="1" customWidth="1"/>
    <col min="73" max="73" width="6.3359375" style="1" customWidth="1"/>
    <col min="74" max="74" width="6.6640625" style="1" customWidth="1"/>
    <col min="75" max="75" width="4.88671875" style="1" customWidth="1"/>
    <col min="76" max="76" width="6.5546875" style="1" customWidth="1"/>
    <col min="77" max="77" width="5.10546875" style="1" customWidth="1"/>
    <col min="78" max="78" width="5.21484375" style="1" customWidth="1"/>
    <col min="79" max="79" width="6.5546875" style="1" customWidth="1"/>
    <col min="80" max="80" width="6.6640625" style="1" customWidth="1"/>
    <col min="81" max="81" width="5.21484375" style="1" customWidth="1"/>
    <col min="82" max="82" width="6.4453125" style="1" customWidth="1"/>
    <col min="83" max="83" width="4.99609375" style="1" customWidth="1"/>
    <col min="84" max="84" width="5.3359375" style="1" customWidth="1"/>
    <col min="85" max="85" width="6.6640625" style="1" customWidth="1"/>
    <col min="86" max="86" width="6.88671875" style="1" customWidth="1"/>
    <col min="87" max="87" width="5.21484375" style="1" customWidth="1"/>
    <col min="88" max="88" width="6.5546875" style="1" customWidth="1"/>
    <col min="89" max="89" width="5.3359375" style="1" customWidth="1"/>
    <col min="90" max="92" width="8.4453125" style="1" customWidth="1"/>
    <col min="93" max="93" width="8.88671875" style="1" customWidth="1"/>
    <col min="94" max="94" width="8.4453125" style="38" customWidth="1"/>
    <col min="95" max="16384" width="8.4453125" style="1" customWidth="1"/>
  </cols>
  <sheetData>
    <row r="1" ht="15">
      <c r="A1" s="33" t="s">
        <v>1898</v>
      </c>
    </row>
    <row r="2" spans="1:95" s="30" customFormat="1" ht="40.5">
      <c r="A2" s="42" t="s">
        <v>1912</v>
      </c>
      <c r="B2" s="42" t="s">
        <v>1911</v>
      </c>
      <c r="C2" s="35" t="s">
        <v>1871</v>
      </c>
      <c r="D2" s="35" t="s">
        <v>1872</v>
      </c>
      <c r="E2" s="35" t="s">
        <v>1890</v>
      </c>
      <c r="F2" s="43" t="s">
        <v>1874</v>
      </c>
      <c r="G2" s="43" t="s">
        <v>1706</v>
      </c>
      <c r="H2" s="43" t="s">
        <v>170</v>
      </c>
      <c r="I2" s="34" t="s">
        <v>1875</v>
      </c>
      <c r="J2" s="34" t="s">
        <v>1891</v>
      </c>
      <c r="K2" s="35" t="s">
        <v>169</v>
      </c>
      <c r="L2" s="34" t="s">
        <v>1878</v>
      </c>
      <c r="M2" s="34" t="s">
        <v>169</v>
      </c>
      <c r="N2" s="34" t="s">
        <v>1876</v>
      </c>
      <c r="O2" s="34" t="s">
        <v>1892</v>
      </c>
      <c r="P2" s="34" t="s">
        <v>1896</v>
      </c>
      <c r="Q2" s="34" t="s">
        <v>1881</v>
      </c>
      <c r="R2" s="34" t="s">
        <v>1882</v>
      </c>
      <c r="S2" s="34" t="s">
        <v>1883</v>
      </c>
      <c r="T2" s="34" t="s">
        <v>1884</v>
      </c>
      <c r="U2" s="34" t="s">
        <v>169</v>
      </c>
      <c r="V2" s="34" t="s">
        <v>1885</v>
      </c>
      <c r="W2" s="34" t="s">
        <v>169</v>
      </c>
      <c r="X2" s="34" t="s">
        <v>1882</v>
      </c>
      <c r="Y2" s="34" t="s">
        <v>1897</v>
      </c>
      <c r="Z2" s="34" t="s">
        <v>1884</v>
      </c>
      <c r="AA2" s="34" t="s">
        <v>169</v>
      </c>
      <c r="AB2" s="34" t="s">
        <v>1885</v>
      </c>
      <c r="AC2" s="34" t="s">
        <v>169</v>
      </c>
      <c r="AD2" s="34" t="s">
        <v>1882</v>
      </c>
      <c r="AE2" s="34" t="s">
        <v>1897</v>
      </c>
      <c r="AF2" s="34" t="s">
        <v>1884</v>
      </c>
      <c r="AG2" s="34" t="s">
        <v>169</v>
      </c>
      <c r="AH2" s="34" t="s">
        <v>1885</v>
      </c>
      <c r="AI2" s="34" t="s">
        <v>169</v>
      </c>
      <c r="AJ2" s="34" t="s">
        <v>1882</v>
      </c>
      <c r="AK2" s="34" t="s">
        <v>1897</v>
      </c>
      <c r="AL2" s="34" t="s">
        <v>1884</v>
      </c>
      <c r="AM2" s="34" t="s">
        <v>169</v>
      </c>
      <c r="AN2" s="34" t="s">
        <v>1885</v>
      </c>
      <c r="AO2" s="34" t="s">
        <v>169</v>
      </c>
      <c r="AP2" s="34" t="s">
        <v>1882</v>
      </c>
      <c r="AQ2" s="34" t="s">
        <v>1897</v>
      </c>
      <c r="AR2" s="34" t="s">
        <v>1884</v>
      </c>
      <c r="AS2" s="34" t="s">
        <v>169</v>
      </c>
      <c r="AT2" s="34" t="s">
        <v>1885</v>
      </c>
      <c r="AU2" s="34" t="s">
        <v>169</v>
      </c>
      <c r="AV2" s="34" t="s">
        <v>1882</v>
      </c>
      <c r="AW2" s="34" t="s">
        <v>1897</v>
      </c>
      <c r="AX2" s="34" t="s">
        <v>1884</v>
      </c>
      <c r="AY2" s="34" t="s">
        <v>169</v>
      </c>
      <c r="AZ2" s="34" t="s">
        <v>1885</v>
      </c>
      <c r="BA2" s="34" t="s">
        <v>169</v>
      </c>
      <c r="BB2" s="34" t="s">
        <v>1882</v>
      </c>
      <c r="BC2" s="34" t="s">
        <v>1897</v>
      </c>
      <c r="BD2" s="34" t="s">
        <v>1884</v>
      </c>
      <c r="BE2" s="34" t="s">
        <v>169</v>
      </c>
      <c r="BF2" s="34" t="s">
        <v>1885</v>
      </c>
      <c r="BG2" s="34" t="s">
        <v>169</v>
      </c>
      <c r="BH2" s="34" t="s">
        <v>1882</v>
      </c>
      <c r="BI2" s="34" t="s">
        <v>1897</v>
      </c>
      <c r="BJ2" s="34" t="s">
        <v>1884</v>
      </c>
      <c r="BK2" s="34" t="s">
        <v>169</v>
      </c>
      <c r="BL2" s="34" t="s">
        <v>1885</v>
      </c>
      <c r="BM2" s="34" t="s">
        <v>169</v>
      </c>
      <c r="BN2" s="34" t="s">
        <v>1882</v>
      </c>
      <c r="BO2" s="34" t="s">
        <v>1897</v>
      </c>
      <c r="BP2" s="34" t="s">
        <v>1884</v>
      </c>
      <c r="BQ2" s="34" t="s">
        <v>169</v>
      </c>
      <c r="BR2" s="34" t="s">
        <v>1885</v>
      </c>
      <c r="BS2" s="34" t="s">
        <v>169</v>
      </c>
      <c r="BT2" s="34" t="s">
        <v>1882</v>
      </c>
      <c r="BU2" s="34" t="s">
        <v>1897</v>
      </c>
      <c r="BV2" s="34" t="s">
        <v>1884</v>
      </c>
      <c r="BW2" s="34" t="s">
        <v>169</v>
      </c>
      <c r="BX2" s="34" t="s">
        <v>1885</v>
      </c>
      <c r="BY2" s="34" t="s">
        <v>169</v>
      </c>
      <c r="BZ2" s="34" t="s">
        <v>1882</v>
      </c>
      <c r="CA2" s="34" t="s">
        <v>1897</v>
      </c>
      <c r="CB2" s="34" t="s">
        <v>1884</v>
      </c>
      <c r="CC2" s="34" t="s">
        <v>169</v>
      </c>
      <c r="CD2" s="34" t="s">
        <v>1885</v>
      </c>
      <c r="CE2" s="34" t="s">
        <v>169</v>
      </c>
      <c r="CF2" s="34" t="s">
        <v>1882</v>
      </c>
      <c r="CG2" s="34" t="s">
        <v>1897</v>
      </c>
      <c r="CH2" s="34" t="s">
        <v>1884</v>
      </c>
      <c r="CI2" s="34" t="s">
        <v>169</v>
      </c>
      <c r="CJ2" s="34" t="s">
        <v>1885</v>
      </c>
      <c r="CK2" s="34" t="s">
        <v>169</v>
      </c>
      <c r="CL2" s="34" t="s">
        <v>1886</v>
      </c>
      <c r="CM2" s="34" t="s">
        <v>1041</v>
      </c>
      <c r="CN2" s="34" t="s">
        <v>1908</v>
      </c>
      <c r="CO2" s="34" t="s">
        <v>1887</v>
      </c>
      <c r="CP2" s="34" t="s">
        <v>1310</v>
      </c>
      <c r="CQ2" s="42" t="s">
        <v>1888</v>
      </c>
    </row>
    <row r="3" spans="1:95" ht="9.75">
      <c r="A3" s="2"/>
      <c r="B3" s="39"/>
      <c r="C3" s="4"/>
      <c r="D3" s="4"/>
      <c r="E3" s="4"/>
      <c r="F3" s="7" t="s">
        <v>168</v>
      </c>
      <c r="G3" s="7"/>
      <c r="H3" s="4"/>
      <c r="K3" s="4"/>
      <c r="X3" s="4"/>
      <c r="Y3" s="4" t="s">
        <v>168</v>
      </c>
      <c r="Z3" s="4"/>
      <c r="AA3" s="2"/>
      <c r="AB3" s="4"/>
      <c r="AC3" s="2"/>
      <c r="AD3" s="4"/>
      <c r="AE3" s="4" t="s">
        <v>168</v>
      </c>
      <c r="AF3" s="4"/>
      <c r="AG3" s="2"/>
      <c r="AH3" s="4"/>
      <c r="AI3" s="2"/>
      <c r="AJ3" s="4"/>
      <c r="AK3" s="4" t="s">
        <v>168</v>
      </c>
      <c r="AL3" s="4"/>
      <c r="AM3" s="2"/>
      <c r="AN3" s="4"/>
      <c r="AO3" s="2"/>
      <c r="AP3" s="4"/>
      <c r="AQ3" s="4" t="s">
        <v>168</v>
      </c>
      <c r="AR3" s="4"/>
      <c r="AS3" s="2"/>
      <c r="AT3" s="4"/>
      <c r="AU3" s="2"/>
      <c r="AV3" s="4"/>
      <c r="AW3" s="4"/>
      <c r="AX3" s="4"/>
      <c r="AY3" s="2"/>
      <c r="AZ3" s="4"/>
      <c r="BA3" s="2"/>
      <c r="BB3" s="4"/>
      <c r="BC3" s="4"/>
      <c r="BD3" s="4"/>
      <c r="BE3" s="2"/>
      <c r="BF3" s="4"/>
      <c r="BG3" s="2"/>
      <c r="BH3" s="4"/>
      <c r="BI3" s="4"/>
      <c r="BJ3" s="4"/>
      <c r="BK3" s="2"/>
      <c r="BL3" s="4"/>
      <c r="BM3" s="2"/>
      <c r="BN3" s="4"/>
      <c r="BO3" s="4"/>
      <c r="BP3" s="4"/>
      <c r="BQ3" s="2"/>
      <c r="BR3" s="4"/>
      <c r="BS3" s="2"/>
      <c r="BT3" s="4"/>
      <c r="BU3" s="4"/>
      <c r="BV3" s="4"/>
      <c r="BW3" s="2"/>
      <c r="BX3" s="4"/>
      <c r="BY3" s="2"/>
      <c r="BZ3" s="4"/>
      <c r="CA3" s="4"/>
      <c r="CB3" s="4"/>
      <c r="CC3" s="2"/>
      <c r="CD3" s="4"/>
      <c r="CE3" s="2"/>
      <c r="CF3" s="4"/>
      <c r="CG3" s="4"/>
      <c r="CH3" s="4"/>
      <c r="CI3" s="2"/>
      <c r="CJ3" s="4"/>
      <c r="CK3" s="2"/>
      <c r="CN3" s="4"/>
      <c r="CP3" s="41"/>
      <c r="CQ3" s="2"/>
    </row>
    <row r="4" spans="1:95" ht="12.75">
      <c r="A4" s="31" t="s">
        <v>1870</v>
      </c>
      <c r="B4" s="39"/>
      <c r="C4" s="4"/>
      <c r="D4" s="4"/>
      <c r="E4" s="4"/>
      <c r="F4" s="4"/>
      <c r="G4" s="4"/>
      <c r="H4" s="4"/>
      <c r="K4" s="4"/>
      <c r="X4" s="4"/>
      <c r="Y4" s="4"/>
      <c r="Z4" s="4"/>
      <c r="AA4" s="2"/>
      <c r="AB4" s="4"/>
      <c r="AC4" s="2"/>
      <c r="AD4" s="4"/>
      <c r="AE4" s="4"/>
      <c r="AF4" s="4"/>
      <c r="AG4" s="2"/>
      <c r="AH4" s="4"/>
      <c r="AI4" s="2"/>
      <c r="AJ4" s="4"/>
      <c r="AK4" s="4"/>
      <c r="AL4" s="4"/>
      <c r="AM4" s="2"/>
      <c r="AN4" s="4"/>
      <c r="AO4" s="2"/>
      <c r="AP4" s="4"/>
      <c r="AQ4" s="4"/>
      <c r="AR4" s="4"/>
      <c r="AS4" s="2"/>
      <c r="AT4" s="4"/>
      <c r="AU4" s="2"/>
      <c r="AV4" s="4"/>
      <c r="AW4" s="4"/>
      <c r="AX4" s="4"/>
      <c r="AY4" s="2"/>
      <c r="AZ4" s="4"/>
      <c r="BA4" s="2"/>
      <c r="BB4" s="4"/>
      <c r="BC4" s="4"/>
      <c r="BD4" s="4"/>
      <c r="BE4" s="2"/>
      <c r="BF4" s="4"/>
      <c r="BG4" s="2"/>
      <c r="BH4" s="4"/>
      <c r="BI4" s="4"/>
      <c r="BJ4" s="4"/>
      <c r="BK4" s="2"/>
      <c r="BL4" s="4"/>
      <c r="BM4" s="2"/>
      <c r="BN4" s="4"/>
      <c r="BO4" s="4"/>
      <c r="BP4" s="4"/>
      <c r="BQ4" s="2"/>
      <c r="BR4" s="4"/>
      <c r="BS4" s="2"/>
      <c r="BT4" s="4"/>
      <c r="BU4" s="4"/>
      <c r="BV4" s="4"/>
      <c r="BW4" s="2"/>
      <c r="BX4" s="4"/>
      <c r="BY4" s="2"/>
      <c r="BZ4" s="4"/>
      <c r="CA4" s="4"/>
      <c r="CB4" s="4"/>
      <c r="CC4" s="2"/>
      <c r="CD4" s="4"/>
      <c r="CE4" s="2"/>
      <c r="CF4" s="4"/>
      <c r="CG4" s="4"/>
      <c r="CH4" s="4"/>
      <c r="CI4" s="2"/>
      <c r="CJ4" s="4"/>
      <c r="CK4" s="2"/>
      <c r="CN4" s="4"/>
      <c r="CP4" s="41"/>
      <c r="CQ4" s="2"/>
    </row>
    <row r="5" spans="1:95" ht="9.75">
      <c r="A5" s="30" t="s">
        <v>172</v>
      </c>
      <c r="B5" s="39"/>
      <c r="C5" s="4"/>
      <c r="D5" s="4"/>
      <c r="E5" s="4"/>
      <c r="F5" s="4"/>
      <c r="G5" s="4"/>
      <c r="H5" s="4"/>
      <c r="K5" s="4"/>
      <c r="X5" s="4"/>
      <c r="Y5" s="4"/>
      <c r="Z5" s="4"/>
      <c r="AA5" s="2"/>
      <c r="AB5" s="4"/>
      <c r="AC5" s="2"/>
      <c r="AD5" s="4"/>
      <c r="AE5" s="4"/>
      <c r="AF5" s="4"/>
      <c r="AG5" s="2"/>
      <c r="AH5" s="4"/>
      <c r="AI5" s="2"/>
      <c r="AJ5" s="4"/>
      <c r="AK5" s="4"/>
      <c r="AL5" s="4"/>
      <c r="AM5" s="2"/>
      <c r="AN5" s="4"/>
      <c r="AO5" s="2"/>
      <c r="AP5" s="4"/>
      <c r="AQ5" s="4"/>
      <c r="AR5" s="4"/>
      <c r="AS5" s="2"/>
      <c r="AT5" s="4"/>
      <c r="AU5" s="2"/>
      <c r="AV5" s="4"/>
      <c r="AW5" s="4"/>
      <c r="AX5" s="4"/>
      <c r="AY5" s="2"/>
      <c r="AZ5" s="4"/>
      <c r="BA5" s="2"/>
      <c r="BB5" s="4"/>
      <c r="BC5" s="4"/>
      <c r="BD5" s="4"/>
      <c r="BE5" s="2"/>
      <c r="BF5" s="4"/>
      <c r="BG5" s="2"/>
      <c r="BH5" s="4"/>
      <c r="BI5" s="4"/>
      <c r="BJ5" s="4"/>
      <c r="BK5" s="2"/>
      <c r="BL5" s="4"/>
      <c r="BM5" s="2"/>
      <c r="BN5" s="4"/>
      <c r="BO5" s="4"/>
      <c r="BP5" s="4"/>
      <c r="BQ5" s="2"/>
      <c r="BR5" s="4"/>
      <c r="BS5" s="2"/>
      <c r="BT5" s="4"/>
      <c r="BU5" s="4"/>
      <c r="BV5" s="4"/>
      <c r="BW5" s="2"/>
      <c r="BX5" s="4"/>
      <c r="BY5" s="2"/>
      <c r="BZ5" s="4"/>
      <c r="CA5" s="4"/>
      <c r="CB5" s="4"/>
      <c r="CC5" s="2"/>
      <c r="CD5" s="4"/>
      <c r="CE5" s="2"/>
      <c r="CF5" s="4"/>
      <c r="CG5" s="4"/>
      <c r="CH5" s="4"/>
      <c r="CI5" s="2"/>
      <c r="CJ5" s="4"/>
      <c r="CK5" s="2"/>
      <c r="CN5" s="4"/>
      <c r="CP5" s="41"/>
      <c r="CQ5" s="2"/>
    </row>
    <row r="6" spans="1:95" ht="9.75">
      <c r="A6" s="1" t="s">
        <v>106</v>
      </c>
      <c r="B6" s="39" t="s">
        <v>171</v>
      </c>
      <c r="C6" s="6">
        <v>76.2</v>
      </c>
      <c r="D6" s="6">
        <v>119.41666666666667</v>
      </c>
      <c r="E6" s="4" t="s">
        <v>171</v>
      </c>
      <c r="F6" s="2" t="s">
        <v>696</v>
      </c>
      <c r="G6" s="2" t="s">
        <v>1708</v>
      </c>
      <c r="H6" s="2" t="s">
        <v>697</v>
      </c>
      <c r="I6" s="26">
        <v>-17.8</v>
      </c>
      <c r="J6" s="26">
        <v>3.9</v>
      </c>
      <c r="K6" s="10" t="s">
        <v>698</v>
      </c>
      <c r="L6" s="26">
        <v>-35.2</v>
      </c>
      <c r="M6" s="10" t="s">
        <v>699</v>
      </c>
      <c r="N6" s="26">
        <v>71.9</v>
      </c>
      <c r="O6" s="10" t="s">
        <v>700</v>
      </c>
      <c r="P6" s="81">
        <v>27.1</v>
      </c>
      <c r="Q6" s="10" t="s">
        <v>701</v>
      </c>
      <c r="R6" s="8">
        <v>0</v>
      </c>
      <c r="S6" s="22" t="s">
        <v>171</v>
      </c>
      <c r="T6" s="22" t="s">
        <v>171</v>
      </c>
      <c r="U6" s="6" t="s">
        <v>171</v>
      </c>
      <c r="V6" s="22" t="s">
        <v>171</v>
      </c>
      <c r="W6" s="6" t="s">
        <v>171</v>
      </c>
      <c r="X6" s="6" t="s">
        <v>171</v>
      </c>
      <c r="Y6" s="6" t="s">
        <v>171</v>
      </c>
      <c r="Z6" s="6" t="s">
        <v>171</v>
      </c>
      <c r="AA6" s="6" t="s">
        <v>171</v>
      </c>
      <c r="AB6" s="6" t="s">
        <v>171</v>
      </c>
      <c r="AC6" s="6" t="s">
        <v>171</v>
      </c>
      <c r="AD6" s="6">
        <v>0.05</v>
      </c>
      <c r="AE6" s="6">
        <v>-14.2</v>
      </c>
      <c r="AF6" s="6">
        <v>5.4</v>
      </c>
      <c r="AG6" s="6" t="s">
        <v>698</v>
      </c>
      <c r="AH6" s="6">
        <v>-25.9</v>
      </c>
      <c r="AI6" s="6" t="s">
        <v>699</v>
      </c>
      <c r="AJ6" s="6">
        <v>0.1</v>
      </c>
      <c r="AK6" s="6">
        <v>-14.4</v>
      </c>
      <c r="AL6" s="6">
        <v>3.4</v>
      </c>
      <c r="AM6" s="6" t="s">
        <v>698</v>
      </c>
      <c r="AN6" s="6">
        <v>-27.4</v>
      </c>
      <c r="AO6" s="6" t="s">
        <v>702</v>
      </c>
      <c r="AP6" s="6">
        <v>0.2</v>
      </c>
      <c r="AQ6" s="6">
        <v>-14.2</v>
      </c>
      <c r="AR6" s="6">
        <v>2.5</v>
      </c>
      <c r="AS6" s="6" t="s">
        <v>698</v>
      </c>
      <c r="AT6" s="6">
        <v>-26.1</v>
      </c>
      <c r="AU6" s="6" t="s">
        <v>702</v>
      </c>
      <c r="AV6" s="6">
        <v>0.5</v>
      </c>
      <c r="AW6" s="6">
        <v>-14.3</v>
      </c>
      <c r="AX6" s="6">
        <v>1</v>
      </c>
      <c r="AY6" s="6" t="s">
        <v>703</v>
      </c>
      <c r="AZ6" s="6">
        <v>-25.9</v>
      </c>
      <c r="BA6" s="6" t="s">
        <v>702</v>
      </c>
      <c r="BB6" s="6">
        <v>1</v>
      </c>
      <c r="BC6" s="6">
        <v>-14.3</v>
      </c>
      <c r="BD6" s="6">
        <v>-0.8</v>
      </c>
      <c r="BE6" s="6" t="s">
        <v>703</v>
      </c>
      <c r="BF6" s="6">
        <v>-25</v>
      </c>
      <c r="BG6" s="6" t="s">
        <v>702</v>
      </c>
      <c r="BH6" s="6">
        <v>1.5</v>
      </c>
      <c r="BI6" s="6">
        <v>-14.3</v>
      </c>
      <c r="BJ6" s="6">
        <v>-2.7</v>
      </c>
      <c r="BK6" s="6" t="s">
        <v>704</v>
      </c>
      <c r="BL6" s="6">
        <v>-24</v>
      </c>
      <c r="BM6" s="6" t="s">
        <v>702</v>
      </c>
      <c r="BN6" s="6">
        <v>3</v>
      </c>
      <c r="BO6" s="6">
        <v>-14.3</v>
      </c>
      <c r="BP6" s="6">
        <v>-6.6</v>
      </c>
      <c r="BQ6" s="6" t="s">
        <v>704</v>
      </c>
      <c r="BR6" s="6">
        <v>-21.5</v>
      </c>
      <c r="BS6" s="6" t="s">
        <v>705</v>
      </c>
      <c r="BT6" s="6" t="s">
        <v>706</v>
      </c>
      <c r="BU6" s="6">
        <v>-14.3</v>
      </c>
      <c r="BV6" s="6" t="s">
        <v>171</v>
      </c>
      <c r="BW6" s="6" t="s">
        <v>171</v>
      </c>
      <c r="BX6" s="6" t="s">
        <v>171</v>
      </c>
      <c r="BY6" s="6" t="s">
        <v>171</v>
      </c>
      <c r="BZ6" s="6" t="s">
        <v>171</v>
      </c>
      <c r="CA6" s="6" t="s">
        <v>171</v>
      </c>
      <c r="CB6" s="6" t="s">
        <v>171</v>
      </c>
      <c r="CC6" s="6" t="s">
        <v>171</v>
      </c>
      <c r="CD6" s="6" t="s">
        <v>171</v>
      </c>
      <c r="CE6" s="6" t="s">
        <v>171</v>
      </c>
      <c r="CF6" s="6" t="s">
        <v>171</v>
      </c>
      <c r="CG6" s="6" t="s">
        <v>171</v>
      </c>
      <c r="CH6" s="6" t="s">
        <v>171</v>
      </c>
      <c r="CI6" s="6" t="s">
        <v>171</v>
      </c>
      <c r="CJ6" s="6" t="s">
        <v>171</v>
      </c>
      <c r="CK6" s="6" t="s">
        <v>171</v>
      </c>
      <c r="CL6" s="53" t="s">
        <v>707</v>
      </c>
      <c r="CM6" s="40" t="s">
        <v>175</v>
      </c>
      <c r="CN6" s="5">
        <v>50</v>
      </c>
      <c r="CO6" s="10" t="s">
        <v>178</v>
      </c>
      <c r="CP6" s="40"/>
      <c r="CQ6" s="2" t="s">
        <v>708</v>
      </c>
    </row>
    <row r="7" spans="1:95" ht="9.75">
      <c r="A7" s="1" t="s">
        <v>82</v>
      </c>
      <c r="B7" s="39" t="s">
        <v>171</v>
      </c>
      <c r="C7" s="6">
        <v>74.71666666666667</v>
      </c>
      <c r="D7" s="6">
        <v>94.98333333333333</v>
      </c>
      <c r="E7" s="4">
        <v>64</v>
      </c>
      <c r="F7" s="2" t="s">
        <v>696</v>
      </c>
      <c r="G7" s="2" t="s">
        <v>1708</v>
      </c>
      <c r="H7" s="2" t="s">
        <v>697</v>
      </c>
      <c r="I7" s="26">
        <v>-16.6</v>
      </c>
      <c r="J7" s="26">
        <v>4.1</v>
      </c>
      <c r="K7" s="10" t="s">
        <v>698</v>
      </c>
      <c r="L7" s="26">
        <v>-33.2</v>
      </c>
      <c r="M7" s="10" t="s">
        <v>699</v>
      </c>
      <c r="N7" s="26">
        <v>83.8</v>
      </c>
      <c r="O7" s="10" t="s">
        <v>704</v>
      </c>
      <c r="P7" s="81">
        <v>35.6</v>
      </c>
      <c r="Q7" s="10" t="s">
        <v>701</v>
      </c>
      <c r="R7" s="8">
        <v>0</v>
      </c>
      <c r="S7" s="22" t="s">
        <v>171</v>
      </c>
      <c r="T7" s="22" t="s">
        <v>171</v>
      </c>
      <c r="U7" s="6" t="s">
        <v>171</v>
      </c>
      <c r="V7" s="22" t="s">
        <v>171</v>
      </c>
      <c r="W7" s="6" t="s">
        <v>171</v>
      </c>
      <c r="X7" s="6">
        <v>0.01</v>
      </c>
      <c r="Y7" s="6">
        <v>-12.1</v>
      </c>
      <c r="Z7" s="6">
        <v>3.9</v>
      </c>
      <c r="AA7" s="6" t="s">
        <v>698</v>
      </c>
      <c r="AB7" s="6">
        <v>-22.2</v>
      </c>
      <c r="AC7" s="6" t="s">
        <v>699</v>
      </c>
      <c r="AD7" s="6">
        <v>0.05</v>
      </c>
      <c r="AE7" s="6">
        <v>-9.9</v>
      </c>
      <c r="AF7" s="6">
        <v>5.9</v>
      </c>
      <c r="AG7" s="6" t="s">
        <v>698</v>
      </c>
      <c r="AH7" s="6">
        <v>-20.2</v>
      </c>
      <c r="AI7" s="6" t="s">
        <v>702</v>
      </c>
      <c r="AJ7" s="6">
        <v>0.1</v>
      </c>
      <c r="AK7" s="6">
        <v>-10.8</v>
      </c>
      <c r="AL7" s="6">
        <v>3.6</v>
      </c>
      <c r="AM7" s="6" t="s">
        <v>698</v>
      </c>
      <c r="AN7" s="6">
        <v>-20.7</v>
      </c>
      <c r="AO7" s="6" t="s">
        <v>702</v>
      </c>
      <c r="AP7" s="6">
        <v>0.2</v>
      </c>
      <c r="AQ7" s="6">
        <v>-11.3</v>
      </c>
      <c r="AR7" s="6">
        <v>2.2</v>
      </c>
      <c r="AS7" s="6" t="s">
        <v>698</v>
      </c>
      <c r="AT7" s="6">
        <v>-20.9</v>
      </c>
      <c r="AU7" s="6" t="s">
        <v>702</v>
      </c>
      <c r="AV7" s="6">
        <v>0.5</v>
      </c>
      <c r="AW7" s="6">
        <v>-11.2</v>
      </c>
      <c r="AX7" s="6">
        <v>0.7</v>
      </c>
      <c r="AY7" s="6" t="s">
        <v>703</v>
      </c>
      <c r="AZ7" s="6">
        <v>-20.1</v>
      </c>
      <c r="BA7" s="6" t="s">
        <v>702</v>
      </c>
      <c r="BB7" s="6">
        <v>1</v>
      </c>
      <c r="BC7" s="6">
        <v>-11.5</v>
      </c>
      <c r="BD7" s="6">
        <v>-1.5</v>
      </c>
      <c r="BE7" s="6" t="s">
        <v>703</v>
      </c>
      <c r="BF7" s="6">
        <v>-19.3</v>
      </c>
      <c r="BG7" s="6" t="s">
        <v>705</v>
      </c>
      <c r="BH7" s="6">
        <v>1.5</v>
      </c>
      <c r="BI7" s="6">
        <v>-11.4</v>
      </c>
      <c r="BJ7" s="6">
        <v>-3</v>
      </c>
      <c r="BK7" s="6" t="s">
        <v>703</v>
      </c>
      <c r="BL7" s="6">
        <v>-18.4</v>
      </c>
      <c r="BM7" s="6" t="s">
        <v>705</v>
      </c>
      <c r="BN7" s="6"/>
      <c r="BO7" s="6" t="s">
        <v>171</v>
      </c>
      <c r="BP7" s="6" t="s">
        <v>171</v>
      </c>
      <c r="BQ7" s="6" t="s">
        <v>171</v>
      </c>
      <c r="BR7" s="6" t="s">
        <v>171</v>
      </c>
      <c r="BS7" s="6" t="s">
        <v>171</v>
      </c>
      <c r="BT7" s="6" t="s">
        <v>706</v>
      </c>
      <c r="BU7" s="6">
        <v>-11.2</v>
      </c>
      <c r="BV7" s="6" t="s">
        <v>171</v>
      </c>
      <c r="BW7" s="6" t="s">
        <v>171</v>
      </c>
      <c r="BX7" s="6" t="s">
        <v>171</v>
      </c>
      <c r="BY7" s="6" t="s">
        <v>171</v>
      </c>
      <c r="BZ7" s="6" t="s">
        <v>171</v>
      </c>
      <c r="CA7" s="6" t="s">
        <v>171</v>
      </c>
      <c r="CB7" s="6" t="s">
        <v>171</v>
      </c>
      <c r="CC7" s="6" t="s">
        <v>171</v>
      </c>
      <c r="CD7" s="6" t="s">
        <v>171</v>
      </c>
      <c r="CE7" s="6" t="s">
        <v>171</v>
      </c>
      <c r="CF7" s="6" t="s">
        <v>171</v>
      </c>
      <c r="CG7" s="6" t="s">
        <v>171</v>
      </c>
      <c r="CH7" s="6" t="s">
        <v>171</v>
      </c>
      <c r="CI7" s="6" t="s">
        <v>171</v>
      </c>
      <c r="CJ7" s="6" t="s">
        <v>171</v>
      </c>
      <c r="CK7" s="6" t="s">
        <v>171</v>
      </c>
      <c r="CL7" s="53" t="s">
        <v>707</v>
      </c>
      <c r="CM7" s="40" t="s">
        <v>175</v>
      </c>
      <c r="CN7" s="5">
        <v>60</v>
      </c>
      <c r="CO7" s="10" t="s">
        <v>178</v>
      </c>
      <c r="CP7" s="40"/>
      <c r="CQ7" s="2" t="s">
        <v>709</v>
      </c>
    </row>
    <row r="8" spans="1:95" ht="20.25">
      <c r="A8" s="1" t="s">
        <v>107</v>
      </c>
      <c r="B8" s="39" t="s">
        <v>710</v>
      </c>
      <c r="C8" s="6">
        <v>82.5</v>
      </c>
      <c r="D8" s="6">
        <v>62.416666666666664</v>
      </c>
      <c r="E8" s="4">
        <v>15</v>
      </c>
      <c r="F8" s="2" t="s">
        <v>181</v>
      </c>
      <c r="G8" s="2" t="s">
        <v>1001</v>
      </c>
      <c r="H8" s="2" t="s">
        <v>711</v>
      </c>
      <c r="I8" s="26">
        <v>-18</v>
      </c>
      <c r="J8" s="26" t="s">
        <v>175</v>
      </c>
      <c r="K8" s="10" t="s">
        <v>175</v>
      </c>
      <c r="L8" s="26" t="s">
        <v>175</v>
      </c>
      <c r="M8" s="10" t="s">
        <v>175</v>
      </c>
      <c r="N8" s="26" t="s">
        <v>175</v>
      </c>
      <c r="O8" s="10" t="s">
        <v>175</v>
      </c>
      <c r="P8" s="81">
        <v>29</v>
      </c>
      <c r="Q8" s="10" t="s">
        <v>712</v>
      </c>
      <c r="R8" s="8">
        <v>0</v>
      </c>
      <c r="S8" s="22">
        <v>-14</v>
      </c>
      <c r="T8" s="22" t="s">
        <v>175</v>
      </c>
      <c r="U8" s="6" t="s">
        <v>175</v>
      </c>
      <c r="V8" s="22" t="s">
        <v>175</v>
      </c>
      <c r="W8" s="6" t="s">
        <v>175</v>
      </c>
      <c r="X8" s="6">
        <v>1.5</v>
      </c>
      <c r="Y8" s="6" t="s">
        <v>175</v>
      </c>
      <c r="Z8" s="6">
        <v>-4.9</v>
      </c>
      <c r="AA8" s="6" t="s">
        <v>175</v>
      </c>
      <c r="AB8" s="6">
        <v>-23</v>
      </c>
      <c r="AC8" s="6" t="s">
        <v>175</v>
      </c>
      <c r="AD8" s="6" t="s">
        <v>171</v>
      </c>
      <c r="AE8" s="6" t="s">
        <v>171</v>
      </c>
      <c r="AF8" s="6" t="s">
        <v>171</v>
      </c>
      <c r="AG8" s="6" t="s">
        <v>171</v>
      </c>
      <c r="AH8" s="6" t="s">
        <v>171</v>
      </c>
      <c r="AI8" s="6" t="s">
        <v>171</v>
      </c>
      <c r="AJ8" s="6" t="s">
        <v>171</v>
      </c>
      <c r="AK8" s="6" t="s">
        <v>171</v>
      </c>
      <c r="AL8" s="6" t="s">
        <v>171</v>
      </c>
      <c r="AM8" s="6" t="s">
        <v>171</v>
      </c>
      <c r="AN8" s="6" t="s">
        <v>171</v>
      </c>
      <c r="AO8" s="6" t="s">
        <v>171</v>
      </c>
      <c r="AP8" s="6" t="s">
        <v>171</v>
      </c>
      <c r="AQ8" s="6" t="s">
        <v>171</v>
      </c>
      <c r="AR8" s="6" t="s">
        <v>171</v>
      </c>
      <c r="AS8" s="6" t="s">
        <v>171</v>
      </c>
      <c r="AT8" s="6" t="s">
        <v>171</v>
      </c>
      <c r="AU8" s="6" t="s">
        <v>171</v>
      </c>
      <c r="AV8" s="6" t="s">
        <v>171</v>
      </c>
      <c r="AW8" s="6" t="s">
        <v>171</v>
      </c>
      <c r="AX8" s="6" t="s">
        <v>171</v>
      </c>
      <c r="AY8" s="6" t="s">
        <v>171</v>
      </c>
      <c r="AZ8" s="6" t="s">
        <v>171</v>
      </c>
      <c r="BA8" s="6" t="s">
        <v>171</v>
      </c>
      <c r="BB8" s="6" t="s">
        <v>171</v>
      </c>
      <c r="BC8" s="6" t="s">
        <v>171</v>
      </c>
      <c r="BD8" s="6" t="s">
        <v>171</v>
      </c>
      <c r="BE8" s="6" t="s">
        <v>171</v>
      </c>
      <c r="BF8" s="6" t="s">
        <v>171</v>
      </c>
      <c r="BG8" s="6" t="s">
        <v>171</v>
      </c>
      <c r="BH8" s="6" t="s">
        <v>171</v>
      </c>
      <c r="BI8" s="6" t="s">
        <v>171</v>
      </c>
      <c r="BJ8" s="6" t="s">
        <v>171</v>
      </c>
      <c r="BK8" s="6" t="s">
        <v>171</v>
      </c>
      <c r="BL8" s="6" t="s">
        <v>171</v>
      </c>
      <c r="BM8" s="6" t="s">
        <v>171</v>
      </c>
      <c r="BN8" s="6" t="s">
        <v>171</v>
      </c>
      <c r="BO8" s="6" t="s">
        <v>171</v>
      </c>
      <c r="BP8" s="6" t="s">
        <v>171</v>
      </c>
      <c r="BQ8" s="6" t="s">
        <v>171</v>
      </c>
      <c r="BR8" s="6" t="s">
        <v>171</v>
      </c>
      <c r="BS8" s="6" t="s">
        <v>171</v>
      </c>
      <c r="BT8" s="6" t="s">
        <v>171</v>
      </c>
      <c r="BU8" s="6" t="s">
        <v>171</v>
      </c>
      <c r="BV8" s="6" t="s">
        <v>171</v>
      </c>
      <c r="BW8" s="6" t="s">
        <v>171</v>
      </c>
      <c r="BX8" s="6" t="s">
        <v>171</v>
      </c>
      <c r="BY8" s="6" t="s">
        <v>171</v>
      </c>
      <c r="BZ8" s="6" t="s">
        <v>171</v>
      </c>
      <c r="CA8" s="6" t="s">
        <v>171</v>
      </c>
      <c r="CB8" s="6" t="s">
        <v>171</v>
      </c>
      <c r="CC8" s="6" t="s">
        <v>171</v>
      </c>
      <c r="CD8" s="6" t="s">
        <v>171</v>
      </c>
      <c r="CE8" s="6" t="s">
        <v>171</v>
      </c>
      <c r="CF8" s="6" t="s">
        <v>171</v>
      </c>
      <c r="CG8" s="6" t="s">
        <v>171</v>
      </c>
      <c r="CH8" s="6" t="s">
        <v>171</v>
      </c>
      <c r="CI8" s="6" t="s">
        <v>171</v>
      </c>
      <c r="CJ8" s="6" t="s">
        <v>171</v>
      </c>
      <c r="CK8" s="6" t="s">
        <v>171</v>
      </c>
      <c r="CL8" s="53" t="s">
        <v>175</v>
      </c>
      <c r="CM8" s="40" t="s">
        <v>713</v>
      </c>
      <c r="CN8" s="5" t="s">
        <v>175</v>
      </c>
      <c r="CO8" s="10" t="s">
        <v>178</v>
      </c>
      <c r="CP8" s="40"/>
      <c r="CQ8" s="2">
        <v>56</v>
      </c>
    </row>
    <row r="9" spans="1:95" ht="20.25">
      <c r="A9" s="1" t="s">
        <v>107</v>
      </c>
      <c r="B9" s="39" t="s">
        <v>714</v>
      </c>
      <c r="C9" s="6">
        <v>82.5</v>
      </c>
      <c r="D9" s="6">
        <v>62.416666666666664</v>
      </c>
      <c r="E9" s="4">
        <v>90</v>
      </c>
      <c r="F9" s="2" t="s">
        <v>181</v>
      </c>
      <c r="G9" s="2" t="s">
        <v>1001</v>
      </c>
      <c r="H9" s="2" t="s">
        <v>711</v>
      </c>
      <c r="I9" s="26">
        <v>-18</v>
      </c>
      <c r="J9" s="26" t="s">
        <v>175</v>
      </c>
      <c r="K9" s="10" t="s">
        <v>175</v>
      </c>
      <c r="L9" s="26" t="s">
        <v>175</v>
      </c>
      <c r="M9" s="10" t="s">
        <v>175</v>
      </c>
      <c r="N9" s="26" t="s">
        <v>175</v>
      </c>
      <c r="O9" s="10" t="s">
        <v>175</v>
      </c>
      <c r="P9" s="81">
        <v>31</v>
      </c>
      <c r="Q9" s="10" t="s">
        <v>712</v>
      </c>
      <c r="R9" s="8">
        <v>0</v>
      </c>
      <c r="S9" s="22">
        <v>-16.4</v>
      </c>
      <c r="T9" s="22" t="s">
        <v>175</v>
      </c>
      <c r="U9" s="6" t="s">
        <v>175</v>
      </c>
      <c r="V9" s="22" t="s">
        <v>175</v>
      </c>
      <c r="W9" s="6" t="s">
        <v>175</v>
      </c>
      <c r="X9" s="6">
        <v>1.5</v>
      </c>
      <c r="Y9" s="6" t="s">
        <v>175</v>
      </c>
      <c r="Z9" s="6">
        <v>-4.2</v>
      </c>
      <c r="AA9" s="6" t="s">
        <v>175</v>
      </c>
      <c r="AB9" s="6">
        <v>-26.2</v>
      </c>
      <c r="AC9" s="6" t="s">
        <v>175</v>
      </c>
      <c r="AD9" s="6" t="s">
        <v>171</v>
      </c>
      <c r="AE9" s="6" t="s">
        <v>171</v>
      </c>
      <c r="AF9" s="6" t="s">
        <v>171</v>
      </c>
      <c r="AG9" s="6" t="s">
        <v>171</v>
      </c>
      <c r="AH9" s="6" t="s">
        <v>171</v>
      </c>
      <c r="AI9" s="6" t="s">
        <v>171</v>
      </c>
      <c r="AJ9" s="6" t="s">
        <v>171</v>
      </c>
      <c r="AK9" s="6" t="s">
        <v>171</v>
      </c>
      <c r="AL9" s="6" t="s">
        <v>171</v>
      </c>
      <c r="AM9" s="6" t="s">
        <v>171</v>
      </c>
      <c r="AN9" s="6" t="s">
        <v>171</v>
      </c>
      <c r="AO9" s="6" t="s">
        <v>171</v>
      </c>
      <c r="AP9" s="6" t="s">
        <v>171</v>
      </c>
      <c r="AQ9" s="6" t="s">
        <v>171</v>
      </c>
      <c r="AR9" s="6" t="s">
        <v>171</v>
      </c>
      <c r="AS9" s="6" t="s">
        <v>171</v>
      </c>
      <c r="AT9" s="6" t="s">
        <v>171</v>
      </c>
      <c r="AU9" s="6" t="s">
        <v>171</v>
      </c>
      <c r="AV9" s="6" t="s">
        <v>171</v>
      </c>
      <c r="AW9" s="6" t="s">
        <v>171</v>
      </c>
      <c r="AX9" s="6" t="s">
        <v>171</v>
      </c>
      <c r="AY9" s="6" t="s">
        <v>171</v>
      </c>
      <c r="AZ9" s="6" t="s">
        <v>171</v>
      </c>
      <c r="BA9" s="6" t="s">
        <v>171</v>
      </c>
      <c r="BB9" s="6" t="s">
        <v>171</v>
      </c>
      <c r="BC9" s="6" t="s">
        <v>171</v>
      </c>
      <c r="BD9" s="6" t="s">
        <v>171</v>
      </c>
      <c r="BE9" s="6" t="s">
        <v>171</v>
      </c>
      <c r="BF9" s="6" t="s">
        <v>171</v>
      </c>
      <c r="BG9" s="6" t="s">
        <v>171</v>
      </c>
      <c r="BH9" s="6" t="s">
        <v>171</v>
      </c>
      <c r="BI9" s="6" t="s">
        <v>171</v>
      </c>
      <c r="BJ9" s="6" t="s">
        <v>171</v>
      </c>
      <c r="BK9" s="6" t="s">
        <v>171</v>
      </c>
      <c r="BL9" s="6" t="s">
        <v>171</v>
      </c>
      <c r="BM9" s="6" t="s">
        <v>171</v>
      </c>
      <c r="BN9" s="6" t="s">
        <v>171</v>
      </c>
      <c r="BO9" s="6" t="s">
        <v>171</v>
      </c>
      <c r="BP9" s="6" t="s">
        <v>171</v>
      </c>
      <c r="BQ9" s="6" t="s">
        <v>171</v>
      </c>
      <c r="BR9" s="6" t="s">
        <v>171</v>
      </c>
      <c r="BS9" s="6" t="s">
        <v>171</v>
      </c>
      <c r="BT9" s="6" t="s">
        <v>171</v>
      </c>
      <c r="BU9" s="6" t="s">
        <v>171</v>
      </c>
      <c r="BV9" s="6" t="s">
        <v>171</v>
      </c>
      <c r="BW9" s="6" t="s">
        <v>171</v>
      </c>
      <c r="BX9" s="6" t="s">
        <v>171</v>
      </c>
      <c r="BY9" s="6" t="s">
        <v>171</v>
      </c>
      <c r="BZ9" s="6" t="s">
        <v>171</v>
      </c>
      <c r="CA9" s="6" t="s">
        <v>171</v>
      </c>
      <c r="CB9" s="6" t="s">
        <v>171</v>
      </c>
      <c r="CC9" s="6" t="s">
        <v>171</v>
      </c>
      <c r="CD9" s="6" t="s">
        <v>171</v>
      </c>
      <c r="CE9" s="6" t="s">
        <v>171</v>
      </c>
      <c r="CF9" s="6" t="s">
        <v>171</v>
      </c>
      <c r="CG9" s="6" t="s">
        <v>171</v>
      </c>
      <c r="CH9" s="6" t="s">
        <v>171</v>
      </c>
      <c r="CI9" s="6" t="s">
        <v>171</v>
      </c>
      <c r="CJ9" s="6" t="s">
        <v>171</v>
      </c>
      <c r="CK9" s="6" t="s">
        <v>171</v>
      </c>
      <c r="CL9" s="53" t="s">
        <v>175</v>
      </c>
      <c r="CM9" s="40" t="s">
        <v>713</v>
      </c>
      <c r="CN9" s="5" t="s">
        <v>175</v>
      </c>
      <c r="CO9" s="10" t="s">
        <v>178</v>
      </c>
      <c r="CP9" s="40"/>
      <c r="CQ9" s="2">
        <v>56</v>
      </c>
    </row>
    <row r="10" spans="1:95" ht="20.25">
      <c r="A10" s="1" t="s">
        <v>107</v>
      </c>
      <c r="B10" s="39" t="s">
        <v>715</v>
      </c>
      <c r="C10" s="6">
        <v>82.5</v>
      </c>
      <c r="D10" s="6">
        <v>62.416666666666664</v>
      </c>
      <c r="E10" s="4">
        <v>168</v>
      </c>
      <c r="F10" s="2" t="s">
        <v>181</v>
      </c>
      <c r="G10" s="2" t="s">
        <v>1001</v>
      </c>
      <c r="H10" s="2" t="s">
        <v>711</v>
      </c>
      <c r="I10" s="26">
        <v>-18</v>
      </c>
      <c r="J10" s="26" t="s">
        <v>175</v>
      </c>
      <c r="K10" s="10" t="s">
        <v>175</v>
      </c>
      <c r="L10" s="26" t="s">
        <v>175</v>
      </c>
      <c r="M10" s="10" t="s">
        <v>175</v>
      </c>
      <c r="N10" s="26" t="s">
        <v>175</v>
      </c>
      <c r="O10" s="10" t="s">
        <v>175</v>
      </c>
      <c r="P10" s="81">
        <v>39</v>
      </c>
      <c r="Q10" s="10" t="s">
        <v>712</v>
      </c>
      <c r="R10" s="8">
        <v>0</v>
      </c>
      <c r="S10" s="22">
        <v>-15.7</v>
      </c>
      <c r="T10" s="22" t="s">
        <v>175</v>
      </c>
      <c r="U10" s="6" t="s">
        <v>175</v>
      </c>
      <c r="V10" s="22" t="s">
        <v>175</v>
      </c>
      <c r="W10" s="6" t="s">
        <v>175</v>
      </c>
      <c r="X10" s="6">
        <v>2.4</v>
      </c>
      <c r="Y10" s="6" t="s">
        <v>175</v>
      </c>
      <c r="Z10" s="6">
        <v>-10.6</v>
      </c>
      <c r="AA10" s="6" t="s">
        <v>175</v>
      </c>
      <c r="AB10" s="6">
        <v>-19.6</v>
      </c>
      <c r="AC10" s="6" t="s">
        <v>175</v>
      </c>
      <c r="AD10" s="6" t="s">
        <v>171</v>
      </c>
      <c r="AE10" s="6" t="s">
        <v>171</v>
      </c>
      <c r="AF10" s="6" t="s">
        <v>171</v>
      </c>
      <c r="AG10" s="6" t="s">
        <v>171</v>
      </c>
      <c r="AH10" s="6" t="s">
        <v>171</v>
      </c>
      <c r="AI10" s="6" t="s">
        <v>171</v>
      </c>
      <c r="AJ10" s="6" t="s">
        <v>171</v>
      </c>
      <c r="AK10" s="6" t="s">
        <v>171</v>
      </c>
      <c r="AL10" s="6" t="s">
        <v>171</v>
      </c>
      <c r="AM10" s="6" t="s">
        <v>171</v>
      </c>
      <c r="AN10" s="6" t="s">
        <v>171</v>
      </c>
      <c r="AO10" s="6" t="s">
        <v>171</v>
      </c>
      <c r="AP10" s="6" t="s">
        <v>171</v>
      </c>
      <c r="AQ10" s="6" t="s">
        <v>171</v>
      </c>
      <c r="AR10" s="6" t="s">
        <v>171</v>
      </c>
      <c r="AS10" s="6" t="s">
        <v>171</v>
      </c>
      <c r="AT10" s="6" t="s">
        <v>171</v>
      </c>
      <c r="AU10" s="6" t="s">
        <v>171</v>
      </c>
      <c r="AV10" s="6" t="s">
        <v>171</v>
      </c>
      <c r="AW10" s="6" t="s">
        <v>171</v>
      </c>
      <c r="AX10" s="6" t="s">
        <v>171</v>
      </c>
      <c r="AY10" s="6" t="s">
        <v>171</v>
      </c>
      <c r="AZ10" s="6" t="s">
        <v>171</v>
      </c>
      <c r="BA10" s="6" t="s">
        <v>171</v>
      </c>
      <c r="BB10" s="6" t="s">
        <v>171</v>
      </c>
      <c r="BC10" s="6" t="s">
        <v>171</v>
      </c>
      <c r="BD10" s="6" t="s">
        <v>171</v>
      </c>
      <c r="BE10" s="6" t="s">
        <v>171</v>
      </c>
      <c r="BF10" s="6" t="s">
        <v>171</v>
      </c>
      <c r="BG10" s="6" t="s">
        <v>171</v>
      </c>
      <c r="BH10" s="6" t="s">
        <v>171</v>
      </c>
      <c r="BI10" s="6" t="s">
        <v>171</v>
      </c>
      <c r="BJ10" s="6" t="s">
        <v>171</v>
      </c>
      <c r="BK10" s="6" t="s">
        <v>171</v>
      </c>
      <c r="BL10" s="6" t="s">
        <v>171</v>
      </c>
      <c r="BM10" s="6" t="s">
        <v>171</v>
      </c>
      <c r="BN10" s="6" t="s">
        <v>171</v>
      </c>
      <c r="BO10" s="6" t="s">
        <v>171</v>
      </c>
      <c r="BP10" s="6" t="s">
        <v>171</v>
      </c>
      <c r="BQ10" s="6" t="s">
        <v>171</v>
      </c>
      <c r="BR10" s="6" t="s">
        <v>171</v>
      </c>
      <c r="BS10" s="6" t="s">
        <v>171</v>
      </c>
      <c r="BT10" s="6" t="s">
        <v>171</v>
      </c>
      <c r="BU10" s="6" t="s">
        <v>171</v>
      </c>
      <c r="BV10" s="6" t="s">
        <v>171</v>
      </c>
      <c r="BW10" s="6" t="s">
        <v>171</v>
      </c>
      <c r="BX10" s="6" t="s">
        <v>171</v>
      </c>
      <c r="BY10" s="6" t="s">
        <v>171</v>
      </c>
      <c r="BZ10" s="6" t="s">
        <v>171</v>
      </c>
      <c r="CA10" s="6" t="s">
        <v>171</v>
      </c>
      <c r="CB10" s="6" t="s">
        <v>171</v>
      </c>
      <c r="CC10" s="6" t="s">
        <v>171</v>
      </c>
      <c r="CD10" s="6" t="s">
        <v>171</v>
      </c>
      <c r="CE10" s="6" t="s">
        <v>171</v>
      </c>
      <c r="CF10" s="6" t="s">
        <v>171</v>
      </c>
      <c r="CG10" s="6" t="s">
        <v>171</v>
      </c>
      <c r="CH10" s="6" t="s">
        <v>171</v>
      </c>
      <c r="CI10" s="6" t="s">
        <v>171</v>
      </c>
      <c r="CJ10" s="6" t="s">
        <v>171</v>
      </c>
      <c r="CK10" s="6" t="s">
        <v>171</v>
      </c>
      <c r="CL10" s="53" t="s">
        <v>175</v>
      </c>
      <c r="CM10" s="40" t="s">
        <v>713</v>
      </c>
      <c r="CN10" s="5" t="s">
        <v>175</v>
      </c>
      <c r="CO10" s="10" t="s">
        <v>178</v>
      </c>
      <c r="CP10" s="40"/>
      <c r="CQ10" s="2">
        <v>56</v>
      </c>
    </row>
    <row r="11" spans="1:95" ht="20.25">
      <c r="A11" s="1" t="s">
        <v>107</v>
      </c>
      <c r="B11" s="39" t="s">
        <v>716</v>
      </c>
      <c r="C11" s="6">
        <v>82.5</v>
      </c>
      <c r="D11" s="6">
        <v>62.416666666666664</v>
      </c>
      <c r="E11" s="4">
        <v>60</v>
      </c>
      <c r="F11" s="2" t="s">
        <v>181</v>
      </c>
      <c r="G11" s="2" t="s">
        <v>1001</v>
      </c>
      <c r="H11" s="2" t="s">
        <v>711</v>
      </c>
      <c r="I11" s="26">
        <v>-18</v>
      </c>
      <c r="J11" s="26" t="s">
        <v>175</v>
      </c>
      <c r="K11" s="10" t="s">
        <v>175</v>
      </c>
      <c r="L11" s="26" t="s">
        <v>175</v>
      </c>
      <c r="M11" s="10" t="s">
        <v>175</v>
      </c>
      <c r="N11" s="26" t="s">
        <v>175</v>
      </c>
      <c r="O11" s="10" t="s">
        <v>175</v>
      </c>
      <c r="P11" s="81">
        <v>10</v>
      </c>
      <c r="Q11" s="10" t="s">
        <v>712</v>
      </c>
      <c r="R11" s="8">
        <v>0</v>
      </c>
      <c r="S11" s="22">
        <v>-16.5</v>
      </c>
      <c r="T11" s="22" t="s">
        <v>175</v>
      </c>
      <c r="U11" s="6" t="s">
        <v>175</v>
      </c>
      <c r="V11" s="22" t="s">
        <v>175</v>
      </c>
      <c r="W11" s="6" t="s">
        <v>175</v>
      </c>
      <c r="X11" s="6">
        <v>1.5</v>
      </c>
      <c r="Y11" s="6" t="s">
        <v>175</v>
      </c>
      <c r="Z11" s="6">
        <v>-3.7</v>
      </c>
      <c r="AA11" s="6" t="s">
        <v>175</v>
      </c>
      <c r="AB11" s="6">
        <v>-27.2</v>
      </c>
      <c r="AC11" s="6" t="s">
        <v>175</v>
      </c>
      <c r="AD11" s="6" t="s">
        <v>171</v>
      </c>
      <c r="AE11" s="6" t="s">
        <v>171</v>
      </c>
      <c r="AF11" s="6" t="s">
        <v>171</v>
      </c>
      <c r="AG11" s="6" t="s">
        <v>171</v>
      </c>
      <c r="AH11" s="6" t="s">
        <v>171</v>
      </c>
      <c r="AI11" s="6" t="s">
        <v>171</v>
      </c>
      <c r="AJ11" s="6" t="s">
        <v>171</v>
      </c>
      <c r="AK11" s="6" t="s">
        <v>171</v>
      </c>
      <c r="AL11" s="6" t="s">
        <v>171</v>
      </c>
      <c r="AM11" s="6" t="s">
        <v>171</v>
      </c>
      <c r="AN11" s="6" t="s">
        <v>171</v>
      </c>
      <c r="AO11" s="6" t="s">
        <v>171</v>
      </c>
      <c r="AP11" s="6" t="s">
        <v>171</v>
      </c>
      <c r="AQ11" s="6" t="s">
        <v>171</v>
      </c>
      <c r="AR11" s="6" t="s">
        <v>171</v>
      </c>
      <c r="AS11" s="6" t="s">
        <v>171</v>
      </c>
      <c r="AT11" s="6" t="s">
        <v>171</v>
      </c>
      <c r="AU11" s="6" t="s">
        <v>171</v>
      </c>
      <c r="AV11" s="6" t="s">
        <v>171</v>
      </c>
      <c r="AW11" s="6" t="s">
        <v>171</v>
      </c>
      <c r="AX11" s="6" t="s">
        <v>171</v>
      </c>
      <c r="AY11" s="6" t="s">
        <v>171</v>
      </c>
      <c r="AZ11" s="6" t="s">
        <v>171</v>
      </c>
      <c r="BA11" s="6" t="s">
        <v>171</v>
      </c>
      <c r="BB11" s="6" t="s">
        <v>171</v>
      </c>
      <c r="BC11" s="6" t="s">
        <v>171</v>
      </c>
      <c r="BD11" s="6" t="s">
        <v>171</v>
      </c>
      <c r="BE11" s="6" t="s">
        <v>171</v>
      </c>
      <c r="BF11" s="6" t="s">
        <v>171</v>
      </c>
      <c r="BG11" s="6" t="s">
        <v>171</v>
      </c>
      <c r="BH11" s="6" t="s">
        <v>171</v>
      </c>
      <c r="BI11" s="6" t="s">
        <v>171</v>
      </c>
      <c r="BJ11" s="6" t="s">
        <v>171</v>
      </c>
      <c r="BK11" s="6" t="s">
        <v>171</v>
      </c>
      <c r="BL11" s="6" t="s">
        <v>171</v>
      </c>
      <c r="BM11" s="6" t="s">
        <v>171</v>
      </c>
      <c r="BN11" s="6" t="s">
        <v>171</v>
      </c>
      <c r="BO11" s="6" t="s">
        <v>171</v>
      </c>
      <c r="BP11" s="6" t="s">
        <v>171</v>
      </c>
      <c r="BQ11" s="6" t="s">
        <v>171</v>
      </c>
      <c r="BR11" s="6" t="s">
        <v>171</v>
      </c>
      <c r="BS11" s="6" t="s">
        <v>171</v>
      </c>
      <c r="BT11" s="6" t="s">
        <v>171</v>
      </c>
      <c r="BU11" s="6" t="s">
        <v>171</v>
      </c>
      <c r="BV11" s="6" t="s">
        <v>171</v>
      </c>
      <c r="BW11" s="6" t="s">
        <v>171</v>
      </c>
      <c r="BX11" s="6" t="s">
        <v>171</v>
      </c>
      <c r="BY11" s="6" t="s">
        <v>171</v>
      </c>
      <c r="BZ11" s="6" t="s">
        <v>171</v>
      </c>
      <c r="CA11" s="6" t="s">
        <v>171</v>
      </c>
      <c r="CB11" s="6" t="s">
        <v>171</v>
      </c>
      <c r="CC11" s="6" t="s">
        <v>171</v>
      </c>
      <c r="CD11" s="6" t="s">
        <v>171</v>
      </c>
      <c r="CE11" s="6" t="s">
        <v>171</v>
      </c>
      <c r="CF11" s="6" t="s">
        <v>171</v>
      </c>
      <c r="CG11" s="6" t="s">
        <v>171</v>
      </c>
      <c r="CH11" s="6" t="s">
        <v>171</v>
      </c>
      <c r="CI11" s="6" t="s">
        <v>171</v>
      </c>
      <c r="CJ11" s="6" t="s">
        <v>171</v>
      </c>
      <c r="CK11" s="6" t="s">
        <v>171</v>
      </c>
      <c r="CL11" s="53" t="s">
        <v>175</v>
      </c>
      <c r="CM11" s="40" t="s">
        <v>713</v>
      </c>
      <c r="CN11" s="5" t="s">
        <v>175</v>
      </c>
      <c r="CO11" s="10" t="s">
        <v>178</v>
      </c>
      <c r="CP11" s="40"/>
      <c r="CQ11" s="2">
        <v>56</v>
      </c>
    </row>
    <row r="12" spans="1:95" ht="20.25">
      <c r="A12" s="1" t="s">
        <v>107</v>
      </c>
      <c r="B12" s="39" t="s">
        <v>717</v>
      </c>
      <c r="C12" s="6">
        <v>82.5</v>
      </c>
      <c r="D12" s="6">
        <v>62.416666666666664</v>
      </c>
      <c r="E12" s="4">
        <v>75</v>
      </c>
      <c r="F12" s="2" t="s">
        <v>181</v>
      </c>
      <c r="G12" s="2" t="s">
        <v>1001</v>
      </c>
      <c r="H12" s="2" t="s">
        <v>711</v>
      </c>
      <c r="I12" s="26">
        <v>-18</v>
      </c>
      <c r="J12" s="26" t="s">
        <v>175</v>
      </c>
      <c r="K12" s="10" t="s">
        <v>175</v>
      </c>
      <c r="L12" s="26" t="s">
        <v>175</v>
      </c>
      <c r="M12" s="10" t="s">
        <v>175</v>
      </c>
      <c r="N12" s="26" t="s">
        <v>175</v>
      </c>
      <c r="O12" s="10" t="s">
        <v>175</v>
      </c>
      <c r="P12" s="81">
        <v>18</v>
      </c>
      <c r="Q12" s="10" t="s">
        <v>712</v>
      </c>
      <c r="R12" s="8">
        <v>0</v>
      </c>
      <c r="S12" s="22">
        <v>-16</v>
      </c>
      <c r="T12" s="22" t="s">
        <v>175</v>
      </c>
      <c r="U12" s="6" t="s">
        <v>175</v>
      </c>
      <c r="V12" s="22" t="s">
        <v>175</v>
      </c>
      <c r="W12" s="6" t="s">
        <v>175</v>
      </c>
      <c r="X12" s="6">
        <v>1.5</v>
      </c>
      <c r="Y12" s="6" t="s">
        <v>175</v>
      </c>
      <c r="Z12" s="6">
        <v>-4.4</v>
      </c>
      <c r="AA12" s="6" t="s">
        <v>175</v>
      </c>
      <c r="AB12" s="6">
        <v>-25.6</v>
      </c>
      <c r="AC12" s="6" t="s">
        <v>175</v>
      </c>
      <c r="AD12" s="6" t="s">
        <v>171</v>
      </c>
      <c r="AE12" s="6" t="s">
        <v>171</v>
      </c>
      <c r="AF12" s="6" t="s">
        <v>171</v>
      </c>
      <c r="AG12" s="6" t="s">
        <v>171</v>
      </c>
      <c r="AH12" s="6" t="s">
        <v>171</v>
      </c>
      <c r="AI12" s="6" t="s">
        <v>171</v>
      </c>
      <c r="AJ12" s="6" t="s">
        <v>171</v>
      </c>
      <c r="AK12" s="6" t="s">
        <v>171</v>
      </c>
      <c r="AL12" s="6" t="s">
        <v>171</v>
      </c>
      <c r="AM12" s="6" t="s">
        <v>171</v>
      </c>
      <c r="AN12" s="6" t="s">
        <v>171</v>
      </c>
      <c r="AO12" s="6" t="s">
        <v>171</v>
      </c>
      <c r="AP12" s="6" t="s">
        <v>171</v>
      </c>
      <c r="AQ12" s="6" t="s">
        <v>171</v>
      </c>
      <c r="AR12" s="6" t="s">
        <v>171</v>
      </c>
      <c r="AS12" s="6" t="s">
        <v>171</v>
      </c>
      <c r="AT12" s="6" t="s">
        <v>171</v>
      </c>
      <c r="AU12" s="6" t="s">
        <v>171</v>
      </c>
      <c r="AV12" s="6" t="s">
        <v>171</v>
      </c>
      <c r="AW12" s="6" t="s">
        <v>171</v>
      </c>
      <c r="AX12" s="6" t="s">
        <v>171</v>
      </c>
      <c r="AY12" s="6" t="s">
        <v>171</v>
      </c>
      <c r="AZ12" s="6" t="s">
        <v>171</v>
      </c>
      <c r="BA12" s="6" t="s">
        <v>171</v>
      </c>
      <c r="BB12" s="6" t="s">
        <v>171</v>
      </c>
      <c r="BC12" s="6" t="s">
        <v>171</v>
      </c>
      <c r="BD12" s="6" t="s">
        <v>171</v>
      </c>
      <c r="BE12" s="6" t="s">
        <v>171</v>
      </c>
      <c r="BF12" s="6" t="s">
        <v>171</v>
      </c>
      <c r="BG12" s="6" t="s">
        <v>171</v>
      </c>
      <c r="BH12" s="6" t="s">
        <v>171</v>
      </c>
      <c r="BI12" s="6" t="s">
        <v>171</v>
      </c>
      <c r="BJ12" s="6" t="s">
        <v>171</v>
      </c>
      <c r="BK12" s="6" t="s">
        <v>171</v>
      </c>
      <c r="BL12" s="6" t="s">
        <v>171</v>
      </c>
      <c r="BM12" s="6" t="s">
        <v>171</v>
      </c>
      <c r="BN12" s="6" t="s">
        <v>171</v>
      </c>
      <c r="BO12" s="6" t="s">
        <v>171</v>
      </c>
      <c r="BP12" s="6" t="s">
        <v>171</v>
      </c>
      <c r="BQ12" s="6" t="s">
        <v>171</v>
      </c>
      <c r="BR12" s="6" t="s">
        <v>171</v>
      </c>
      <c r="BS12" s="6" t="s">
        <v>171</v>
      </c>
      <c r="BT12" s="6" t="s">
        <v>171</v>
      </c>
      <c r="BU12" s="6" t="s">
        <v>171</v>
      </c>
      <c r="BV12" s="6" t="s">
        <v>171</v>
      </c>
      <c r="BW12" s="6" t="s">
        <v>171</v>
      </c>
      <c r="BX12" s="6" t="s">
        <v>171</v>
      </c>
      <c r="BY12" s="6" t="s">
        <v>171</v>
      </c>
      <c r="BZ12" s="6" t="s">
        <v>171</v>
      </c>
      <c r="CA12" s="6" t="s">
        <v>171</v>
      </c>
      <c r="CB12" s="6" t="s">
        <v>171</v>
      </c>
      <c r="CC12" s="6" t="s">
        <v>171</v>
      </c>
      <c r="CD12" s="6" t="s">
        <v>171</v>
      </c>
      <c r="CE12" s="6" t="s">
        <v>171</v>
      </c>
      <c r="CF12" s="6" t="s">
        <v>171</v>
      </c>
      <c r="CG12" s="6" t="s">
        <v>171</v>
      </c>
      <c r="CH12" s="6" t="s">
        <v>171</v>
      </c>
      <c r="CI12" s="6" t="s">
        <v>171</v>
      </c>
      <c r="CJ12" s="6" t="s">
        <v>171</v>
      </c>
      <c r="CK12" s="6" t="s">
        <v>171</v>
      </c>
      <c r="CL12" s="53" t="s">
        <v>175</v>
      </c>
      <c r="CM12" s="40" t="s">
        <v>713</v>
      </c>
      <c r="CN12" s="5" t="s">
        <v>175</v>
      </c>
      <c r="CO12" s="10" t="s">
        <v>178</v>
      </c>
      <c r="CP12" s="40"/>
      <c r="CQ12" s="2">
        <v>56</v>
      </c>
    </row>
    <row r="13" spans="1:95" ht="9.75">
      <c r="A13" s="1" t="s">
        <v>718</v>
      </c>
      <c r="B13" s="39"/>
      <c r="C13" s="8">
        <v>75.37</v>
      </c>
      <c r="D13" s="8">
        <v>105.75</v>
      </c>
      <c r="E13" s="4" t="s">
        <v>171</v>
      </c>
      <c r="F13" s="2" t="s">
        <v>174</v>
      </c>
      <c r="G13" s="2" t="s">
        <v>1708</v>
      </c>
      <c r="H13" s="2" t="s">
        <v>719</v>
      </c>
      <c r="I13" s="4" t="s">
        <v>171</v>
      </c>
      <c r="J13" s="4" t="s">
        <v>171</v>
      </c>
      <c r="K13" s="2" t="s">
        <v>171</v>
      </c>
      <c r="L13" s="4" t="s">
        <v>171</v>
      </c>
      <c r="M13" s="2" t="s">
        <v>171</v>
      </c>
      <c r="N13" s="4" t="s">
        <v>171</v>
      </c>
      <c r="O13" s="2" t="s">
        <v>171</v>
      </c>
      <c r="P13" s="41">
        <v>40</v>
      </c>
      <c r="Q13" s="10" t="s">
        <v>171</v>
      </c>
      <c r="R13" s="8">
        <v>1</v>
      </c>
      <c r="S13" s="22">
        <v>-14.8</v>
      </c>
      <c r="T13" s="22">
        <v>-3</v>
      </c>
      <c r="U13" s="6" t="s">
        <v>720</v>
      </c>
      <c r="V13" s="22">
        <v>-26</v>
      </c>
      <c r="W13" s="6" t="s">
        <v>721</v>
      </c>
      <c r="X13" s="6">
        <v>3</v>
      </c>
      <c r="Y13" s="6">
        <v>-16.7</v>
      </c>
      <c r="Z13" s="6">
        <v>-10</v>
      </c>
      <c r="AA13" s="6" t="s">
        <v>722</v>
      </c>
      <c r="AB13" s="6">
        <v>-24.5</v>
      </c>
      <c r="AC13" s="6" t="s">
        <v>721</v>
      </c>
      <c r="AD13" s="6">
        <v>5</v>
      </c>
      <c r="AE13" s="6">
        <v>-17.6</v>
      </c>
      <c r="AF13" s="6">
        <v>-11</v>
      </c>
      <c r="AG13" s="6" t="s">
        <v>723</v>
      </c>
      <c r="AH13" s="6">
        <v>-23</v>
      </c>
      <c r="AI13" s="6" t="s">
        <v>724</v>
      </c>
      <c r="AJ13" s="6">
        <v>7</v>
      </c>
      <c r="AK13" s="6">
        <v>-17.4</v>
      </c>
      <c r="AL13" s="6">
        <v>-12</v>
      </c>
      <c r="AM13" s="6" t="s">
        <v>723</v>
      </c>
      <c r="AN13" s="6">
        <v>-21</v>
      </c>
      <c r="AO13" s="6" t="s">
        <v>724</v>
      </c>
      <c r="AP13" s="6">
        <v>9</v>
      </c>
      <c r="AQ13" s="6">
        <v>-17.2</v>
      </c>
      <c r="AR13" s="6">
        <v>-14</v>
      </c>
      <c r="AS13" s="6" t="s">
        <v>700</v>
      </c>
      <c r="AT13" s="6">
        <v>-19</v>
      </c>
      <c r="AU13" s="6" t="s">
        <v>725</v>
      </c>
      <c r="AV13" s="6">
        <v>11</v>
      </c>
      <c r="AW13" s="6">
        <v>-16.6</v>
      </c>
      <c r="AX13" s="6">
        <v>-15</v>
      </c>
      <c r="AY13" s="6" t="s">
        <v>723</v>
      </c>
      <c r="AZ13" s="6">
        <v>-18</v>
      </c>
      <c r="BA13" s="6" t="s">
        <v>726</v>
      </c>
      <c r="BB13" s="6">
        <v>13</v>
      </c>
      <c r="BC13" s="6">
        <v>-16</v>
      </c>
      <c r="BD13" s="6">
        <v>-15</v>
      </c>
      <c r="BE13" s="6" t="s">
        <v>723</v>
      </c>
      <c r="BF13" s="6">
        <v>-17</v>
      </c>
      <c r="BG13" s="6" t="s">
        <v>727</v>
      </c>
      <c r="BH13" s="6" t="s">
        <v>171</v>
      </c>
      <c r="BI13" s="6" t="s">
        <v>171</v>
      </c>
      <c r="BJ13" s="6" t="s">
        <v>171</v>
      </c>
      <c r="BK13" s="6" t="s">
        <v>171</v>
      </c>
      <c r="BL13" s="6" t="s">
        <v>171</v>
      </c>
      <c r="BM13" s="6" t="s">
        <v>171</v>
      </c>
      <c r="BN13" s="6" t="s">
        <v>171</v>
      </c>
      <c r="BO13" s="6" t="s">
        <v>171</v>
      </c>
      <c r="BP13" s="6" t="s">
        <v>171</v>
      </c>
      <c r="BQ13" s="6" t="s">
        <v>171</v>
      </c>
      <c r="BR13" s="6" t="s">
        <v>171</v>
      </c>
      <c r="BS13" s="6" t="s">
        <v>171</v>
      </c>
      <c r="BT13" s="6" t="s">
        <v>171</v>
      </c>
      <c r="BU13" s="6" t="s">
        <v>171</v>
      </c>
      <c r="BV13" s="6" t="s">
        <v>171</v>
      </c>
      <c r="BW13" s="6" t="s">
        <v>171</v>
      </c>
      <c r="BX13" s="6" t="s">
        <v>171</v>
      </c>
      <c r="BY13" s="6" t="s">
        <v>171</v>
      </c>
      <c r="BZ13" s="6" t="s">
        <v>171</v>
      </c>
      <c r="CA13" s="6" t="s">
        <v>171</v>
      </c>
      <c r="CB13" s="6" t="s">
        <v>171</v>
      </c>
      <c r="CC13" s="6" t="s">
        <v>171</v>
      </c>
      <c r="CD13" s="6" t="s">
        <v>171</v>
      </c>
      <c r="CE13" s="6" t="s">
        <v>171</v>
      </c>
      <c r="CF13" s="6" t="s">
        <v>728</v>
      </c>
      <c r="CG13" s="6">
        <v>-16.5</v>
      </c>
      <c r="CH13" s="6" t="s">
        <v>171</v>
      </c>
      <c r="CI13" s="6" t="s">
        <v>171</v>
      </c>
      <c r="CJ13" s="6" t="s">
        <v>171</v>
      </c>
      <c r="CK13" s="6" t="s">
        <v>171</v>
      </c>
      <c r="CL13" s="53" t="s">
        <v>175</v>
      </c>
      <c r="CM13" s="40" t="s">
        <v>175</v>
      </c>
      <c r="CN13" s="5">
        <v>35</v>
      </c>
      <c r="CO13" s="2" t="s">
        <v>178</v>
      </c>
      <c r="CP13" s="39"/>
      <c r="CQ13" s="2">
        <v>6</v>
      </c>
    </row>
    <row r="14" spans="1:95" ht="20.25">
      <c r="A14" s="1" t="s">
        <v>1909</v>
      </c>
      <c r="B14" s="39"/>
      <c r="C14" s="8">
        <v>63.8</v>
      </c>
      <c r="D14" s="8">
        <v>68.5</v>
      </c>
      <c r="E14" s="4" t="s">
        <v>171</v>
      </c>
      <c r="F14" s="2" t="s">
        <v>174</v>
      </c>
      <c r="G14" s="2" t="s">
        <v>1001</v>
      </c>
      <c r="H14" s="2" t="s">
        <v>729</v>
      </c>
      <c r="I14" s="4">
        <v>-9.3</v>
      </c>
      <c r="J14" s="4" t="s">
        <v>171</v>
      </c>
      <c r="K14" s="2" t="s">
        <v>171</v>
      </c>
      <c r="L14" s="4" t="s">
        <v>171</v>
      </c>
      <c r="M14" s="2" t="s">
        <v>171</v>
      </c>
      <c r="N14" s="4">
        <v>255.5</v>
      </c>
      <c r="O14" s="2" t="s">
        <v>171</v>
      </c>
      <c r="P14" s="81" t="s">
        <v>171</v>
      </c>
      <c r="Q14" s="55" t="s">
        <v>171</v>
      </c>
      <c r="R14" s="8">
        <v>0.5</v>
      </c>
      <c r="S14" s="22">
        <v>-10.5</v>
      </c>
      <c r="T14" s="22">
        <v>6</v>
      </c>
      <c r="U14" s="6" t="s">
        <v>703</v>
      </c>
      <c r="V14" s="22">
        <v>-27</v>
      </c>
      <c r="W14" s="6" t="s">
        <v>699</v>
      </c>
      <c r="X14" s="6">
        <v>1</v>
      </c>
      <c r="Y14" s="6">
        <v>-10.5</v>
      </c>
      <c r="Z14" s="6">
        <v>2</v>
      </c>
      <c r="AA14" s="6" t="s">
        <v>703</v>
      </c>
      <c r="AB14" s="6">
        <v>-23</v>
      </c>
      <c r="AC14" s="6" t="s">
        <v>702</v>
      </c>
      <c r="AD14" s="6">
        <v>1.5</v>
      </c>
      <c r="AE14" s="6">
        <v>-10</v>
      </c>
      <c r="AF14" s="6">
        <v>0</v>
      </c>
      <c r="AG14" s="6" t="s">
        <v>730</v>
      </c>
      <c r="AH14" s="6">
        <v>-20</v>
      </c>
      <c r="AI14" s="6" t="s">
        <v>705</v>
      </c>
      <c r="AJ14" s="6">
        <v>2</v>
      </c>
      <c r="AK14" s="6">
        <v>-10.5</v>
      </c>
      <c r="AL14" s="6">
        <v>-2</v>
      </c>
      <c r="AM14" s="6" t="s">
        <v>700</v>
      </c>
      <c r="AN14" s="6">
        <v>-19</v>
      </c>
      <c r="AO14" s="6" t="s">
        <v>705</v>
      </c>
      <c r="AP14" s="6">
        <v>3</v>
      </c>
      <c r="AQ14" s="6">
        <v>-9.5</v>
      </c>
      <c r="AR14" s="6">
        <v>-4</v>
      </c>
      <c r="AS14" s="6" t="s">
        <v>731</v>
      </c>
      <c r="AT14" s="6">
        <v>-15</v>
      </c>
      <c r="AU14" s="6" t="s">
        <v>705</v>
      </c>
      <c r="AV14" s="6">
        <v>4</v>
      </c>
      <c r="AW14" s="6">
        <v>-9.5</v>
      </c>
      <c r="AX14" s="6">
        <v>-5</v>
      </c>
      <c r="AY14" s="6" t="s">
        <v>731</v>
      </c>
      <c r="AZ14" s="6">
        <v>-14</v>
      </c>
      <c r="BA14" s="6" t="s">
        <v>724</v>
      </c>
      <c r="BB14" s="6">
        <v>5</v>
      </c>
      <c r="BC14" s="6">
        <v>-9</v>
      </c>
      <c r="BD14" s="6">
        <v>-5</v>
      </c>
      <c r="BE14" s="6" t="s">
        <v>731</v>
      </c>
      <c r="BF14" s="6">
        <v>-13</v>
      </c>
      <c r="BG14" s="6" t="s">
        <v>724</v>
      </c>
      <c r="BH14" s="6" t="s">
        <v>171</v>
      </c>
      <c r="BI14" s="6" t="s">
        <v>171</v>
      </c>
      <c r="BJ14" s="6" t="s">
        <v>171</v>
      </c>
      <c r="BK14" s="6" t="s">
        <v>171</v>
      </c>
      <c r="BL14" s="6" t="s">
        <v>171</v>
      </c>
      <c r="BM14" s="6" t="s">
        <v>171</v>
      </c>
      <c r="BN14" s="6" t="s">
        <v>171</v>
      </c>
      <c r="BO14" s="6" t="s">
        <v>171</v>
      </c>
      <c r="BP14" s="6" t="s">
        <v>171</v>
      </c>
      <c r="BQ14" s="6" t="s">
        <v>171</v>
      </c>
      <c r="BR14" s="6" t="s">
        <v>171</v>
      </c>
      <c r="BS14" s="6" t="s">
        <v>171</v>
      </c>
      <c r="BT14" s="6" t="s">
        <v>171</v>
      </c>
      <c r="BU14" s="6" t="s">
        <v>171</v>
      </c>
      <c r="BV14" s="6" t="s">
        <v>171</v>
      </c>
      <c r="BW14" s="6" t="s">
        <v>171</v>
      </c>
      <c r="BX14" s="6" t="s">
        <v>171</v>
      </c>
      <c r="BY14" s="6" t="s">
        <v>171</v>
      </c>
      <c r="BZ14" s="6" t="s">
        <v>171</v>
      </c>
      <c r="CA14" s="6" t="s">
        <v>171</v>
      </c>
      <c r="CB14" s="6" t="s">
        <v>171</v>
      </c>
      <c r="CC14" s="6" t="s">
        <v>171</v>
      </c>
      <c r="CD14" s="6" t="s">
        <v>171</v>
      </c>
      <c r="CE14" s="6" t="s">
        <v>171</v>
      </c>
      <c r="CF14" s="6" t="s">
        <v>171</v>
      </c>
      <c r="CG14" s="6" t="s">
        <v>171</v>
      </c>
      <c r="CH14" s="6" t="s">
        <v>171</v>
      </c>
      <c r="CI14" s="6" t="s">
        <v>171</v>
      </c>
      <c r="CJ14" s="6" t="s">
        <v>171</v>
      </c>
      <c r="CK14" s="6" t="s">
        <v>171</v>
      </c>
      <c r="CL14" s="53" t="s">
        <v>175</v>
      </c>
      <c r="CM14" s="39" t="s">
        <v>732</v>
      </c>
      <c r="CN14" s="5" t="s">
        <v>733</v>
      </c>
      <c r="CO14" s="2" t="s">
        <v>734</v>
      </c>
      <c r="CP14" s="39"/>
      <c r="CQ14" s="2" t="s">
        <v>1913</v>
      </c>
    </row>
    <row r="15" spans="1:95" ht="30">
      <c r="A15" s="1" t="s">
        <v>1494</v>
      </c>
      <c r="B15" s="39" t="s">
        <v>1495</v>
      </c>
      <c r="C15" s="8">
        <v>79.95</v>
      </c>
      <c r="D15" s="8">
        <v>84.44</v>
      </c>
      <c r="E15" s="4">
        <v>100</v>
      </c>
      <c r="F15" s="2" t="s">
        <v>776</v>
      </c>
      <c r="G15" s="2" t="s">
        <v>1708</v>
      </c>
      <c r="H15" s="2" t="s">
        <v>1496</v>
      </c>
      <c r="I15" s="4">
        <v>-19.38</v>
      </c>
      <c r="J15" s="4">
        <v>9.67</v>
      </c>
      <c r="K15" s="2" t="s">
        <v>698</v>
      </c>
      <c r="L15" s="4">
        <v>-40.65</v>
      </c>
      <c r="M15" s="2" t="s">
        <v>771</v>
      </c>
      <c r="N15" s="4" t="s">
        <v>171</v>
      </c>
      <c r="O15" s="2" t="s">
        <v>171</v>
      </c>
      <c r="P15" s="39" t="s">
        <v>171</v>
      </c>
      <c r="Q15" s="2" t="s">
        <v>171</v>
      </c>
      <c r="R15" s="8">
        <v>0</v>
      </c>
      <c r="S15" s="22">
        <v>-16</v>
      </c>
      <c r="T15" s="22">
        <v>11.86</v>
      </c>
      <c r="U15" s="6" t="s">
        <v>698</v>
      </c>
      <c r="V15" s="22">
        <v>-36.19</v>
      </c>
      <c r="W15" s="6" t="s">
        <v>699</v>
      </c>
      <c r="X15" s="6">
        <v>0.1</v>
      </c>
      <c r="Y15" s="6">
        <v>-14.98</v>
      </c>
      <c r="Z15" s="6">
        <v>9.59</v>
      </c>
      <c r="AA15" s="6" t="s">
        <v>698</v>
      </c>
      <c r="AB15" s="6">
        <v>-32.91</v>
      </c>
      <c r="AC15" s="6" t="s">
        <v>702</v>
      </c>
      <c r="AD15" s="6">
        <v>0.2</v>
      </c>
      <c r="AE15" s="6">
        <v>-15.46</v>
      </c>
      <c r="AF15" s="6">
        <v>5.96</v>
      </c>
      <c r="AG15" s="6" t="s">
        <v>698</v>
      </c>
      <c r="AH15" s="6">
        <v>-32.3</v>
      </c>
      <c r="AI15" s="6" t="s">
        <v>702</v>
      </c>
      <c r="AJ15" s="6">
        <v>0.5</v>
      </c>
      <c r="AK15" s="6">
        <v>-15.3</v>
      </c>
      <c r="AL15" s="6">
        <v>2.61</v>
      </c>
      <c r="AM15" s="6" t="s">
        <v>703</v>
      </c>
      <c r="AN15" s="6">
        <v>-30.85</v>
      </c>
      <c r="AO15" s="6" t="s">
        <v>702</v>
      </c>
      <c r="AP15" s="6">
        <v>1</v>
      </c>
      <c r="AQ15" s="6">
        <v>-16.22</v>
      </c>
      <c r="AR15" s="6">
        <v>-2.07</v>
      </c>
      <c r="AS15" s="6" t="s">
        <v>703</v>
      </c>
      <c r="AT15" s="6">
        <v>-29.6</v>
      </c>
      <c r="AU15" s="6" t="s">
        <v>702</v>
      </c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53" t="s">
        <v>1498</v>
      </c>
      <c r="CM15" s="39" t="s">
        <v>1499</v>
      </c>
      <c r="CN15" s="5" t="s">
        <v>1497</v>
      </c>
      <c r="CO15" s="2" t="s">
        <v>178</v>
      </c>
      <c r="CP15" s="39"/>
      <c r="CQ15" s="2" t="s">
        <v>1754</v>
      </c>
    </row>
    <row r="16" spans="2:95" ht="9.75">
      <c r="B16" s="39"/>
      <c r="C16" s="8"/>
      <c r="D16" s="8"/>
      <c r="F16" s="2"/>
      <c r="G16" s="2"/>
      <c r="H16" s="2"/>
      <c r="I16" s="4"/>
      <c r="J16" s="4"/>
      <c r="K16" s="2"/>
      <c r="L16" s="4"/>
      <c r="M16" s="2"/>
      <c r="N16" s="4"/>
      <c r="O16" s="2"/>
      <c r="Q16" s="2"/>
      <c r="R16" s="8"/>
      <c r="S16" s="22"/>
      <c r="T16" s="22"/>
      <c r="U16" s="6"/>
      <c r="V16" s="22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41"/>
      <c r="CM16" s="39"/>
      <c r="CN16" s="5"/>
      <c r="CO16" s="2"/>
      <c r="CP16" s="39"/>
      <c r="CQ16" s="11"/>
    </row>
    <row r="17" spans="1:95" ht="9.75">
      <c r="A17" s="30" t="s">
        <v>269</v>
      </c>
      <c r="B17" s="39"/>
      <c r="C17" s="6"/>
      <c r="D17" s="6"/>
      <c r="E17" s="4"/>
      <c r="F17" s="2"/>
      <c r="G17" s="2"/>
      <c r="H17" s="2"/>
      <c r="I17" s="26"/>
      <c r="J17" s="26"/>
      <c r="K17" s="10"/>
      <c r="L17" s="26"/>
      <c r="M17" s="10"/>
      <c r="N17" s="26"/>
      <c r="O17" s="10"/>
      <c r="P17" s="81"/>
      <c r="Q17" s="10"/>
      <c r="R17" s="8"/>
      <c r="S17" s="22"/>
      <c r="T17" s="22"/>
      <c r="U17" s="6"/>
      <c r="V17" s="22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53"/>
      <c r="CM17" s="40"/>
      <c r="CN17" s="5"/>
      <c r="CO17" s="10"/>
      <c r="CP17" s="40"/>
      <c r="CQ17" s="11"/>
    </row>
    <row r="18" spans="1:95" ht="9.75">
      <c r="A18" s="1" t="s">
        <v>1865</v>
      </c>
      <c r="B18" s="39" t="s">
        <v>735</v>
      </c>
      <c r="C18" s="6">
        <v>62.38333333333333</v>
      </c>
      <c r="D18" s="6">
        <v>133.73333333333332</v>
      </c>
      <c r="E18" s="4">
        <v>25</v>
      </c>
      <c r="F18" s="2" t="s">
        <v>174</v>
      </c>
      <c r="G18" s="2" t="s">
        <v>1708</v>
      </c>
      <c r="H18" s="2" t="s">
        <v>736</v>
      </c>
      <c r="I18" s="26">
        <v>-9.6</v>
      </c>
      <c r="J18" s="26">
        <f aca="true" t="shared" si="0" ref="J18:J25">13.2</f>
        <v>13.2</v>
      </c>
      <c r="K18" s="10" t="s">
        <v>698</v>
      </c>
      <c r="L18" s="26">
        <f aca="true" t="shared" si="1" ref="L18:L25">-29.2</f>
        <v>-29.2</v>
      </c>
      <c r="M18" s="10" t="s">
        <v>699</v>
      </c>
      <c r="N18" s="26">
        <v>173</v>
      </c>
      <c r="O18" s="10" t="s">
        <v>175</v>
      </c>
      <c r="P18" s="81" t="s">
        <v>171</v>
      </c>
      <c r="Q18" s="10" t="s">
        <v>171</v>
      </c>
      <c r="R18" s="8">
        <v>0</v>
      </c>
      <c r="S18" s="22" t="s">
        <v>171</v>
      </c>
      <c r="T18" s="22" t="s">
        <v>171</v>
      </c>
      <c r="U18" s="6" t="s">
        <v>171</v>
      </c>
      <c r="V18" s="22" t="s">
        <v>171</v>
      </c>
      <c r="W18" s="6" t="s">
        <v>171</v>
      </c>
      <c r="X18" s="6">
        <v>0.025</v>
      </c>
      <c r="Y18" s="6">
        <v>0.7</v>
      </c>
      <c r="Z18" s="6">
        <v>24</v>
      </c>
      <c r="AA18" s="6" t="s">
        <v>703</v>
      </c>
      <c r="AB18" s="6">
        <f>-13</f>
        <v>-13</v>
      </c>
      <c r="AC18" s="6" t="s">
        <v>702</v>
      </c>
      <c r="AD18" s="6">
        <v>0.05</v>
      </c>
      <c r="AE18" s="6">
        <v>0.2</v>
      </c>
      <c r="AF18" s="6">
        <f>21.9</f>
        <v>21.9</v>
      </c>
      <c r="AG18" s="6" t="s">
        <v>703</v>
      </c>
      <c r="AH18" s="6">
        <f>-13.1</f>
        <v>-13.1</v>
      </c>
      <c r="AI18" s="6" t="s">
        <v>702</v>
      </c>
      <c r="AJ18" s="6">
        <v>0.1</v>
      </c>
      <c r="AK18" s="6">
        <v>-0.4</v>
      </c>
      <c r="AL18" s="6">
        <v>16.8</v>
      </c>
      <c r="AM18" s="6" t="s">
        <v>698</v>
      </c>
      <c r="AN18" s="6">
        <v>-12.6</v>
      </c>
      <c r="AO18" s="6" t="s">
        <v>702</v>
      </c>
      <c r="AP18" s="6">
        <v>0.2</v>
      </c>
      <c r="AQ18" s="6">
        <v>-0.9</v>
      </c>
      <c r="AR18" s="6">
        <v>12.2</v>
      </c>
      <c r="AS18" s="6" t="s">
        <v>703</v>
      </c>
      <c r="AT18" s="6">
        <v>-11.9</v>
      </c>
      <c r="AU18" s="6" t="s">
        <v>702</v>
      </c>
      <c r="AV18" s="6">
        <v>0.5</v>
      </c>
      <c r="AW18" s="6">
        <v>-2.1</v>
      </c>
      <c r="AX18" s="6">
        <f>6</f>
        <v>6</v>
      </c>
      <c r="AY18" s="6" t="s">
        <v>703</v>
      </c>
      <c r="AZ18" s="6">
        <f>-10</f>
        <v>-10</v>
      </c>
      <c r="BA18" s="6" t="s">
        <v>702</v>
      </c>
      <c r="BB18" s="6">
        <v>1</v>
      </c>
      <c r="BC18" s="6">
        <v>-1.1</v>
      </c>
      <c r="BD18" s="6">
        <f>0</f>
        <v>0</v>
      </c>
      <c r="BE18" s="6" t="s">
        <v>175</v>
      </c>
      <c r="BF18" s="6">
        <f>-7.6</f>
        <v>-7.6</v>
      </c>
      <c r="BG18" s="6" t="s">
        <v>702</v>
      </c>
      <c r="BH18" s="6" t="s">
        <v>171</v>
      </c>
      <c r="BI18" s="6" t="s">
        <v>171</v>
      </c>
      <c r="BJ18" s="6" t="s">
        <v>171</v>
      </c>
      <c r="BK18" s="6" t="s">
        <v>171</v>
      </c>
      <c r="BL18" s="6" t="s">
        <v>171</v>
      </c>
      <c r="BM18" s="6" t="s">
        <v>171</v>
      </c>
      <c r="BN18" s="6" t="s">
        <v>171</v>
      </c>
      <c r="BO18" s="6" t="s">
        <v>171</v>
      </c>
      <c r="BP18" s="6" t="s">
        <v>171</v>
      </c>
      <c r="BQ18" s="6" t="s">
        <v>171</v>
      </c>
      <c r="BR18" s="6" t="s">
        <v>171</v>
      </c>
      <c r="BS18" s="6" t="s">
        <v>171</v>
      </c>
      <c r="BT18" s="6" t="s">
        <v>706</v>
      </c>
      <c r="BU18" s="6">
        <v>-0.7333333333333334</v>
      </c>
      <c r="BV18" s="6" t="s">
        <v>171</v>
      </c>
      <c r="BW18" s="6" t="s">
        <v>171</v>
      </c>
      <c r="BX18" s="6" t="s">
        <v>171</v>
      </c>
      <c r="BY18" s="6" t="s">
        <v>171</v>
      </c>
      <c r="BZ18" s="6" t="s">
        <v>171</v>
      </c>
      <c r="CA18" s="6" t="s">
        <v>171</v>
      </c>
      <c r="CB18" s="6" t="s">
        <v>171</v>
      </c>
      <c r="CC18" s="6" t="s">
        <v>171</v>
      </c>
      <c r="CD18" s="6" t="s">
        <v>171</v>
      </c>
      <c r="CE18" s="6" t="s">
        <v>171</v>
      </c>
      <c r="CF18" s="6" t="s">
        <v>171</v>
      </c>
      <c r="CG18" s="6" t="s">
        <v>171</v>
      </c>
      <c r="CH18" s="6" t="s">
        <v>171</v>
      </c>
      <c r="CI18" s="6" t="s">
        <v>171</v>
      </c>
      <c r="CJ18" s="6" t="s">
        <v>171</v>
      </c>
      <c r="CK18" s="6" t="s">
        <v>171</v>
      </c>
      <c r="CL18" s="53" t="s">
        <v>737</v>
      </c>
      <c r="CM18" s="40" t="s">
        <v>574</v>
      </c>
      <c r="CN18" s="5">
        <v>98</v>
      </c>
      <c r="CO18" s="10" t="s">
        <v>178</v>
      </c>
      <c r="CP18" s="40"/>
      <c r="CQ18" s="2" t="s">
        <v>738</v>
      </c>
    </row>
    <row r="19" spans="1:95" ht="9.75">
      <c r="A19" s="1" t="s">
        <v>1865</v>
      </c>
      <c r="B19" s="39" t="s">
        <v>739</v>
      </c>
      <c r="C19" s="6">
        <v>68.31666666666666</v>
      </c>
      <c r="D19" s="6">
        <v>133.41666666666666</v>
      </c>
      <c r="E19" s="4">
        <v>100</v>
      </c>
      <c r="F19" s="2" t="s">
        <v>174</v>
      </c>
      <c r="G19" s="2" t="s">
        <v>1708</v>
      </c>
      <c r="H19" s="2" t="s">
        <v>736</v>
      </c>
      <c r="I19" s="26">
        <v>-9.6</v>
      </c>
      <c r="J19" s="26">
        <f t="shared" si="0"/>
        <v>13.2</v>
      </c>
      <c r="K19" s="10" t="s">
        <v>698</v>
      </c>
      <c r="L19" s="26">
        <f t="shared" si="1"/>
        <v>-29.2</v>
      </c>
      <c r="M19" s="10" t="s">
        <v>699</v>
      </c>
      <c r="N19" s="26">
        <v>173</v>
      </c>
      <c r="O19" s="10" t="s">
        <v>175</v>
      </c>
      <c r="P19" s="81" t="s">
        <v>171</v>
      </c>
      <c r="Q19" s="10" t="s">
        <v>171</v>
      </c>
      <c r="R19" s="8">
        <v>0</v>
      </c>
      <c r="S19" s="22" t="s">
        <v>171</v>
      </c>
      <c r="T19" s="22" t="s">
        <v>171</v>
      </c>
      <c r="U19" s="6" t="s">
        <v>171</v>
      </c>
      <c r="V19" s="22" t="s">
        <v>171</v>
      </c>
      <c r="W19" s="6" t="s">
        <v>171</v>
      </c>
      <c r="X19" s="6">
        <v>0.025</v>
      </c>
      <c r="Y19" s="6">
        <v>-1.1</v>
      </c>
      <c r="Z19" s="6">
        <v>17.5</v>
      </c>
      <c r="AA19" s="6" t="s">
        <v>703</v>
      </c>
      <c r="AB19" s="6">
        <f>-17.5</f>
        <v>-17.5</v>
      </c>
      <c r="AC19" s="6" t="s">
        <v>699</v>
      </c>
      <c r="AD19" s="6">
        <v>0.05</v>
      </c>
      <c r="AE19" s="6">
        <v>-0.4</v>
      </c>
      <c r="AF19" s="6">
        <f>15.4</f>
        <v>15.4</v>
      </c>
      <c r="AG19" s="6" t="s">
        <v>703</v>
      </c>
      <c r="AH19" s="6">
        <f>-16.5</f>
        <v>-16.5</v>
      </c>
      <c r="AI19" s="6" t="s">
        <v>699</v>
      </c>
      <c r="AJ19" s="6">
        <v>0.1</v>
      </c>
      <c r="AK19" s="6">
        <v>-1.5</v>
      </c>
      <c r="AL19" s="6">
        <v>15</v>
      </c>
      <c r="AM19" s="6" t="s">
        <v>698</v>
      </c>
      <c r="AN19" s="6">
        <v>-15.9</v>
      </c>
      <c r="AO19" s="6" t="s">
        <v>702</v>
      </c>
      <c r="AP19" s="6">
        <v>0.2</v>
      </c>
      <c r="AQ19" s="6">
        <v>-2.5</v>
      </c>
      <c r="AR19" s="6">
        <v>7.6</v>
      </c>
      <c r="AS19" s="6" t="s">
        <v>698</v>
      </c>
      <c r="AT19" s="6">
        <v>-15</v>
      </c>
      <c r="AU19" s="6" t="s">
        <v>702</v>
      </c>
      <c r="AV19" s="6">
        <v>0.5</v>
      </c>
      <c r="AW19" s="6">
        <v>-2.9</v>
      </c>
      <c r="AX19" s="6">
        <f>0.2</f>
        <v>0.2</v>
      </c>
      <c r="AY19" s="6" t="s">
        <v>704</v>
      </c>
      <c r="AZ19" s="6">
        <f>-10.7</f>
        <v>-10.7</v>
      </c>
      <c r="BA19" s="6" t="s">
        <v>702</v>
      </c>
      <c r="BB19" s="6">
        <v>1</v>
      </c>
      <c r="BC19" s="6">
        <v>-2.7</v>
      </c>
      <c r="BD19" s="6">
        <f>-0.3</f>
        <v>-0.3</v>
      </c>
      <c r="BE19" s="6" t="s">
        <v>175</v>
      </c>
      <c r="BF19" s="6">
        <f>-8.4</f>
        <v>-8.4</v>
      </c>
      <c r="BG19" s="6" t="s">
        <v>702</v>
      </c>
      <c r="BH19" s="6" t="s">
        <v>171</v>
      </c>
      <c r="BI19" s="6" t="s">
        <v>171</v>
      </c>
      <c r="BJ19" s="6" t="s">
        <v>171</v>
      </c>
      <c r="BK19" s="6" t="s">
        <v>171</v>
      </c>
      <c r="BL19" s="6" t="s">
        <v>171</v>
      </c>
      <c r="BM19" s="6" t="s">
        <v>171</v>
      </c>
      <c r="BN19" s="6" t="s">
        <v>171</v>
      </c>
      <c r="BO19" s="6" t="s">
        <v>171</v>
      </c>
      <c r="BP19" s="6" t="s">
        <v>171</v>
      </c>
      <c r="BQ19" s="6" t="s">
        <v>171</v>
      </c>
      <c r="BR19" s="6" t="s">
        <v>171</v>
      </c>
      <c r="BS19" s="6" t="s">
        <v>171</v>
      </c>
      <c r="BT19" s="6" t="s">
        <v>706</v>
      </c>
      <c r="BU19" s="6">
        <v>-1.85</v>
      </c>
      <c r="BV19" s="6" t="s">
        <v>171</v>
      </c>
      <c r="BW19" s="6" t="s">
        <v>171</v>
      </c>
      <c r="BX19" s="6" t="s">
        <v>171</v>
      </c>
      <c r="BY19" s="6" t="s">
        <v>171</v>
      </c>
      <c r="BZ19" s="6" t="s">
        <v>171</v>
      </c>
      <c r="CA19" s="6" t="s">
        <v>171</v>
      </c>
      <c r="CB19" s="6" t="s">
        <v>171</v>
      </c>
      <c r="CC19" s="6" t="s">
        <v>171</v>
      </c>
      <c r="CD19" s="6" t="s">
        <v>171</v>
      </c>
      <c r="CE19" s="6" t="s">
        <v>171</v>
      </c>
      <c r="CF19" s="6" t="s">
        <v>171</v>
      </c>
      <c r="CG19" s="6" t="s">
        <v>171</v>
      </c>
      <c r="CH19" s="6" t="s">
        <v>171</v>
      </c>
      <c r="CI19" s="6" t="s">
        <v>171</v>
      </c>
      <c r="CJ19" s="6" t="s">
        <v>171</v>
      </c>
      <c r="CK19" s="6" t="s">
        <v>171</v>
      </c>
      <c r="CL19" s="53" t="s">
        <v>740</v>
      </c>
      <c r="CM19" s="40" t="s">
        <v>175</v>
      </c>
      <c r="CN19" s="5">
        <v>39</v>
      </c>
      <c r="CO19" s="10" t="s">
        <v>178</v>
      </c>
      <c r="CP19" s="40"/>
      <c r="CQ19" s="2" t="s">
        <v>738</v>
      </c>
    </row>
    <row r="20" spans="1:95" ht="9.75">
      <c r="A20" s="1" t="s">
        <v>1865</v>
      </c>
      <c r="B20" s="39" t="s">
        <v>741</v>
      </c>
      <c r="C20" s="6">
        <v>68.13333333333334</v>
      </c>
      <c r="D20" s="6">
        <v>133.45</v>
      </c>
      <c r="E20" s="4">
        <v>30</v>
      </c>
      <c r="F20" s="2" t="s">
        <v>174</v>
      </c>
      <c r="G20" s="2" t="s">
        <v>1708</v>
      </c>
      <c r="H20" s="2" t="s">
        <v>736</v>
      </c>
      <c r="I20" s="26">
        <v>-9.6</v>
      </c>
      <c r="J20" s="26">
        <f t="shared" si="0"/>
        <v>13.2</v>
      </c>
      <c r="K20" s="10" t="s">
        <v>698</v>
      </c>
      <c r="L20" s="26">
        <f t="shared" si="1"/>
        <v>-29.2</v>
      </c>
      <c r="M20" s="10" t="s">
        <v>699</v>
      </c>
      <c r="N20" s="26">
        <v>173</v>
      </c>
      <c r="O20" s="10" t="s">
        <v>175</v>
      </c>
      <c r="P20" s="81" t="s">
        <v>171</v>
      </c>
      <c r="Q20" s="10" t="s">
        <v>171</v>
      </c>
      <c r="R20" s="8">
        <v>0</v>
      </c>
      <c r="S20" s="22" t="s">
        <v>171</v>
      </c>
      <c r="T20" s="22" t="s">
        <v>171</v>
      </c>
      <c r="U20" s="6" t="s">
        <v>171</v>
      </c>
      <c r="V20" s="22" t="s">
        <v>171</v>
      </c>
      <c r="W20" s="6" t="s">
        <v>171</v>
      </c>
      <c r="X20" s="6">
        <v>0.025</v>
      </c>
      <c r="Y20" s="6">
        <v>-0.8</v>
      </c>
      <c r="Z20" s="6">
        <v>16.9</v>
      </c>
      <c r="AA20" s="6" t="s">
        <v>698</v>
      </c>
      <c r="AB20" s="6">
        <f>-13.9</f>
        <v>-13.9</v>
      </c>
      <c r="AC20" s="6" t="s">
        <v>702</v>
      </c>
      <c r="AD20" s="6">
        <v>0.05</v>
      </c>
      <c r="AE20" s="6">
        <v>-0.4</v>
      </c>
      <c r="AF20" s="6">
        <f>13.6</f>
        <v>13.6</v>
      </c>
      <c r="AG20" s="6" t="s">
        <v>698</v>
      </c>
      <c r="AH20" s="6">
        <f>-13.8</f>
        <v>-13.8</v>
      </c>
      <c r="AI20" s="6" t="s">
        <v>702</v>
      </c>
      <c r="AJ20" s="6">
        <v>0.1</v>
      </c>
      <c r="AK20" s="6">
        <v>-1.1</v>
      </c>
      <c r="AL20" s="6">
        <v>9.7</v>
      </c>
      <c r="AM20" s="6" t="s">
        <v>698</v>
      </c>
      <c r="AN20" s="6">
        <v>-13.5</v>
      </c>
      <c r="AO20" s="6" t="s">
        <v>702</v>
      </c>
      <c r="AP20" s="6">
        <v>0.2</v>
      </c>
      <c r="AQ20" s="6">
        <v>-2.3</v>
      </c>
      <c r="AR20" s="6">
        <v>6.8</v>
      </c>
      <c r="AS20" s="6" t="s">
        <v>703</v>
      </c>
      <c r="AT20" s="6">
        <v>12.7</v>
      </c>
      <c r="AU20" s="6" t="s">
        <v>702</v>
      </c>
      <c r="AV20" s="6">
        <v>0.5</v>
      </c>
      <c r="AW20" s="6">
        <v>-2.8</v>
      </c>
      <c r="AX20" s="6">
        <f>2.4</f>
        <v>2.4</v>
      </c>
      <c r="AY20" s="6" t="s">
        <v>703</v>
      </c>
      <c r="AZ20" s="6">
        <f>-11.2</f>
        <v>-11.2</v>
      </c>
      <c r="BA20" s="6" t="s">
        <v>702</v>
      </c>
      <c r="BB20" s="6">
        <v>1</v>
      </c>
      <c r="BC20" s="6">
        <v>-3</v>
      </c>
      <c r="BD20" s="6">
        <f>0.4</f>
        <v>0.4</v>
      </c>
      <c r="BE20" s="6" t="s">
        <v>175</v>
      </c>
      <c r="BF20" s="6">
        <f>-9.4</f>
        <v>-9.4</v>
      </c>
      <c r="BG20" s="6" t="s">
        <v>702</v>
      </c>
      <c r="BH20" s="6" t="s">
        <v>171</v>
      </c>
      <c r="BI20" s="6" t="s">
        <v>171</v>
      </c>
      <c r="BJ20" s="6" t="s">
        <v>171</v>
      </c>
      <c r="BK20" s="6" t="s">
        <v>171</v>
      </c>
      <c r="BL20" s="6" t="s">
        <v>171</v>
      </c>
      <c r="BM20" s="6" t="s">
        <v>171</v>
      </c>
      <c r="BN20" s="6" t="s">
        <v>171</v>
      </c>
      <c r="BO20" s="6" t="s">
        <v>171</v>
      </c>
      <c r="BP20" s="6" t="s">
        <v>171</v>
      </c>
      <c r="BQ20" s="6" t="s">
        <v>171</v>
      </c>
      <c r="BR20" s="6" t="s">
        <v>171</v>
      </c>
      <c r="BS20" s="6" t="s">
        <v>171</v>
      </c>
      <c r="BT20" s="6" t="s">
        <v>706</v>
      </c>
      <c r="BU20" s="6">
        <v>-1.7333333333333334</v>
      </c>
      <c r="BV20" s="6" t="s">
        <v>171</v>
      </c>
      <c r="BW20" s="6" t="s">
        <v>171</v>
      </c>
      <c r="BX20" s="6" t="s">
        <v>171</v>
      </c>
      <c r="BY20" s="6" t="s">
        <v>171</v>
      </c>
      <c r="BZ20" s="6" t="s">
        <v>171</v>
      </c>
      <c r="CA20" s="6" t="s">
        <v>171</v>
      </c>
      <c r="CB20" s="6" t="s">
        <v>171</v>
      </c>
      <c r="CC20" s="6" t="s">
        <v>171</v>
      </c>
      <c r="CD20" s="6" t="s">
        <v>171</v>
      </c>
      <c r="CE20" s="6" t="s">
        <v>171</v>
      </c>
      <c r="CF20" s="6" t="s">
        <v>171</v>
      </c>
      <c r="CG20" s="6" t="s">
        <v>171</v>
      </c>
      <c r="CH20" s="6" t="s">
        <v>171</v>
      </c>
      <c r="CI20" s="6" t="s">
        <v>171</v>
      </c>
      <c r="CJ20" s="6" t="s">
        <v>171</v>
      </c>
      <c r="CK20" s="6" t="s">
        <v>171</v>
      </c>
      <c r="CL20" s="53" t="s">
        <v>737</v>
      </c>
      <c r="CM20" s="40" t="s">
        <v>381</v>
      </c>
      <c r="CN20" s="5">
        <v>65</v>
      </c>
      <c r="CO20" s="10" t="s">
        <v>178</v>
      </c>
      <c r="CP20" s="40"/>
      <c r="CQ20" s="2" t="s">
        <v>738</v>
      </c>
    </row>
    <row r="21" spans="1:95" ht="20.25">
      <c r="A21" s="1" t="s">
        <v>1865</v>
      </c>
      <c r="B21" s="39" t="s">
        <v>742</v>
      </c>
      <c r="C21" s="6">
        <v>69.11666666666666</v>
      </c>
      <c r="D21" s="6">
        <v>133.43333333333334</v>
      </c>
      <c r="E21" s="4">
        <v>40</v>
      </c>
      <c r="F21" s="2" t="s">
        <v>174</v>
      </c>
      <c r="G21" s="2" t="s">
        <v>1708</v>
      </c>
      <c r="H21" s="2" t="s">
        <v>736</v>
      </c>
      <c r="I21" s="26">
        <v>-9.6</v>
      </c>
      <c r="J21" s="26">
        <f t="shared" si="0"/>
        <v>13.2</v>
      </c>
      <c r="K21" s="10" t="s">
        <v>698</v>
      </c>
      <c r="L21" s="26">
        <f t="shared" si="1"/>
        <v>-29.2</v>
      </c>
      <c r="M21" s="10" t="s">
        <v>699</v>
      </c>
      <c r="N21" s="26">
        <v>173</v>
      </c>
      <c r="O21" s="10" t="s">
        <v>175</v>
      </c>
      <c r="P21" s="81" t="s">
        <v>171</v>
      </c>
      <c r="Q21" s="10" t="s">
        <v>171</v>
      </c>
      <c r="R21" s="8">
        <v>0</v>
      </c>
      <c r="S21" s="22" t="s">
        <v>171</v>
      </c>
      <c r="T21" s="22" t="s">
        <v>171</v>
      </c>
      <c r="U21" s="6" t="s">
        <v>171</v>
      </c>
      <c r="V21" s="22" t="s">
        <v>171</v>
      </c>
      <c r="W21" s="6" t="s">
        <v>171</v>
      </c>
      <c r="X21" s="6">
        <v>0.025</v>
      </c>
      <c r="Y21" s="6">
        <v>-1</v>
      </c>
      <c r="Z21" s="6">
        <v>15.5</v>
      </c>
      <c r="AA21" s="6" t="s">
        <v>703</v>
      </c>
      <c r="AB21" s="6">
        <f>-11.4</f>
        <v>-11.4</v>
      </c>
      <c r="AC21" s="6" t="s">
        <v>702</v>
      </c>
      <c r="AD21" s="6">
        <v>0.05</v>
      </c>
      <c r="AE21" s="6">
        <v>-1.2</v>
      </c>
      <c r="AF21" s="6">
        <f>13</f>
        <v>13</v>
      </c>
      <c r="AG21" s="6" t="s">
        <v>703</v>
      </c>
      <c r="AH21" s="6">
        <f>-11.1</f>
        <v>-11.1</v>
      </c>
      <c r="AI21" s="6" t="s">
        <v>702</v>
      </c>
      <c r="AJ21" s="6">
        <v>0.1</v>
      </c>
      <c r="AK21" s="6">
        <v>-1.5</v>
      </c>
      <c r="AL21" s="6">
        <v>10.3</v>
      </c>
      <c r="AM21" s="6" t="s">
        <v>703</v>
      </c>
      <c r="AN21" s="6">
        <v>-11</v>
      </c>
      <c r="AO21" s="6" t="s">
        <v>702</v>
      </c>
      <c r="AP21" s="6">
        <v>0.2</v>
      </c>
      <c r="AQ21" s="6">
        <v>-1.3</v>
      </c>
      <c r="AR21" s="6">
        <v>8.1</v>
      </c>
      <c r="AS21" s="6" t="s">
        <v>703</v>
      </c>
      <c r="AT21" s="6">
        <v>-10.5</v>
      </c>
      <c r="AU21" s="6" t="s">
        <v>702</v>
      </c>
      <c r="AV21" s="6">
        <v>0.5</v>
      </c>
      <c r="AW21" s="6">
        <v>-1.7</v>
      </c>
      <c r="AX21" s="6">
        <f>5.5</f>
        <v>5.5</v>
      </c>
      <c r="AY21" s="6" t="s">
        <v>698</v>
      </c>
      <c r="AZ21" s="6">
        <f>-9.1</f>
        <v>-9.1</v>
      </c>
      <c r="BA21" s="6" t="s">
        <v>702</v>
      </c>
      <c r="BB21" s="6">
        <v>1</v>
      </c>
      <c r="BC21" s="6">
        <v>-2.1</v>
      </c>
      <c r="BD21" s="6">
        <f>1.3</f>
        <v>1.3</v>
      </c>
      <c r="BE21" s="6" t="s">
        <v>703</v>
      </c>
      <c r="BF21" s="6">
        <f>-7.2</f>
        <v>-7.2</v>
      </c>
      <c r="BG21" s="6" t="s">
        <v>705</v>
      </c>
      <c r="BH21" s="6" t="s">
        <v>171</v>
      </c>
      <c r="BI21" s="6" t="s">
        <v>171</v>
      </c>
      <c r="BJ21" s="6" t="s">
        <v>171</v>
      </c>
      <c r="BK21" s="6" t="s">
        <v>171</v>
      </c>
      <c r="BL21" s="6" t="s">
        <v>171</v>
      </c>
      <c r="BM21" s="6" t="s">
        <v>171</v>
      </c>
      <c r="BN21" s="6" t="s">
        <v>171</v>
      </c>
      <c r="BO21" s="6" t="s">
        <v>171</v>
      </c>
      <c r="BP21" s="6" t="s">
        <v>171</v>
      </c>
      <c r="BQ21" s="6" t="s">
        <v>171</v>
      </c>
      <c r="BR21" s="6" t="s">
        <v>171</v>
      </c>
      <c r="BS21" s="6" t="s">
        <v>171</v>
      </c>
      <c r="BT21" s="6" t="s">
        <v>706</v>
      </c>
      <c r="BU21" s="6">
        <v>-1.4666666666666668</v>
      </c>
      <c r="BV21" s="6" t="s">
        <v>171</v>
      </c>
      <c r="BW21" s="6" t="s">
        <v>171</v>
      </c>
      <c r="BX21" s="6" t="s">
        <v>171</v>
      </c>
      <c r="BY21" s="6" t="s">
        <v>171</v>
      </c>
      <c r="BZ21" s="6" t="s">
        <v>171</v>
      </c>
      <c r="CA21" s="6" t="s">
        <v>171</v>
      </c>
      <c r="CB21" s="6" t="s">
        <v>171</v>
      </c>
      <c r="CC21" s="6" t="s">
        <v>171</v>
      </c>
      <c r="CD21" s="6" t="s">
        <v>171</v>
      </c>
      <c r="CE21" s="6" t="s">
        <v>171</v>
      </c>
      <c r="CF21" s="6" t="s">
        <v>171</v>
      </c>
      <c r="CG21" s="6" t="s">
        <v>171</v>
      </c>
      <c r="CH21" s="6" t="s">
        <v>171</v>
      </c>
      <c r="CI21" s="6" t="s">
        <v>171</v>
      </c>
      <c r="CJ21" s="6" t="s">
        <v>171</v>
      </c>
      <c r="CK21" s="6" t="s">
        <v>171</v>
      </c>
      <c r="CL21" s="53" t="s">
        <v>737</v>
      </c>
      <c r="CM21" s="40" t="s">
        <v>743</v>
      </c>
      <c r="CN21" s="5">
        <v>100</v>
      </c>
      <c r="CO21" s="10" t="s">
        <v>178</v>
      </c>
      <c r="CP21" s="40"/>
      <c r="CQ21" s="2" t="s">
        <v>738</v>
      </c>
    </row>
    <row r="22" spans="1:95" ht="9.75">
      <c r="A22" s="1" t="s">
        <v>1865</v>
      </c>
      <c r="B22" s="39" t="s">
        <v>744</v>
      </c>
      <c r="C22" s="6">
        <v>67.95</v>
      </c>
      <c r="D22" s="6">
        <v>133.46666666666667</v>
      </c>
      <c r="E22" s="4">
        <v>75</v>
      </c>
      <c r="F22" s="2" t="s">
        <v>174</v>
      </c>
      <c r="G22" s="2" t="s">
        <v>1708</v>
      </c>
      <c r="H22" s="2" t="s">
        <v>736</v>
      </c>
      <c r="I22" s="26">
        <v>-9.6</v>
      </c>
      <c r="J22" s="26">
        <f t="shared" si="0"/>
        <v>13.2</v>
      </c>
      <c r="K22" s="10" t="s">
        <v>698</v>
      </c>
      <c r="L22" s="26">
        <f t="shared" si="1"/>
        <v>-29.2</v>
      </c>
      <c r="M22" s="10" t="s">
        <v>699</v>
      </c>
      <c r="N22" s="26">
        <v>173</v>
      </c>
      <c r="O22" s="10" t="s">
        <v>175</v>
      </c>
      <c r="P22" s="81" t="s">
        <v>171</v>
      </c>
      <c r="Q22" s="10" t="s">
        <v>171</v>
      </c>
      <c r="R22" s="8">
        <v>0</v>
      </c>
      <c r="S22" s="22" t="s">
        <v>171</v>
      </c>
      <c r="T22" s="22" t="s">
        <v>171</v>
      </c>
      <c r="U22" s="6" t="s">
        <v>171</v>
      </c>
      <c r="V22" s="22" t="s">
        <v>171</v>
      </c>
      <c r="W22" s="6" t="s">
        <v>171</v>
      </c>
      <c r="X22" s="6">
        <v>0.025</v>
      </c>
      <c r="Y22" s="6">
        <v>0.5</v>
      </c>
      <c r="Z22" s="6">
        <v>20.1</v>
      </c>
      <c r="AA22" s="6" t="s">
        <v>703</v>
      </c>
      <c r="AB22" s="6">
        <f>-10.8</f>
        <v>-10.8</v>
      </c>
      <c r="AC22" s="6" t="s">
        <v>702</v>
      </c>
      <c r="AD22" s="6">
        <v>0.05</v>
      </c>
      <c r="AE22" s="6">
        <v>0.1</v>
      </c>
      <c r="AF22" s="6">
        <f>17.1</f>
        <v>17.1</v>
      </c>
      <c r="AG22" s="6" t="s">
        <v>703</v>
      </c>
      <c r="AH22" s="6">
        <f>-10.5</f>
        <v>-10.5</v>
      </c>
      <c r="AI22" s="6" t="s">
        <v>702</v>
      </c>
      <c r="AJ22" s="6">
        <v>0.1</v>
      </c>
      <c r="AK22" s="6">
        <v>-0.4</v>
      </c>
      <c r="AL22" s="6">
        <v>12.2</v>
      </c>
      <c r="AM22" s="6" t="s">
        <v>703</v>
      </c>
      <c r="AN22" s="6">
        <v>-10.1</v>
      </c>
      <c r="AO22" s="6" t="s">
        <v>702</v>
      </c>
      <c r="AP22" s="6">
        <v>0.2</v>
      </c>
      <c r="AQ22" s="6">
        <v>-1.1</v>
      </c>
      <c r="AR22" s="6">
        <v>6.8</v>
      </c>
      <c r="AS22" s="6" t="s">
        <v>703</v>
      </c>
      <c r="AT22" s="6">
        <v>-8.8</v>
      </c>
      <c r="AU22" s="6" t="s">
        <v>702</v>
      </c>
      <c r="AV22" s="6">
        <v>0.5</v>
      </c>
      <c r="AW22" s="6">
        <v>-1.4</v>
      </c>
      <c r="AX22" s="6">
        <f>0.1</f>
        <v>0.1</v>
      </c>
      <c r="AY22" s="6" t="s">
        <v>171</v>
      </c>
      <c r="AZ22" s="6">
        <f>-7.2</f>
        <v>-7.2</v>
      </c>
      <c r="BA22" s="6" t="s">
        <v>702</v>
      </c>
      <c r="BB22" s="6">
        <v>1</v>
      </c>
      <c r="BC22" s="6">
        <v>-1.1</v>
      </c>
      <c r="BD22" s="6">
        <f>0</f>
        <v>0</v>
      </c>
      <c r="BE22" s="6" t="s">
        <v>175</v>
      </c>
      <c r="BF22" s="6">
        <f>-5.2</f>
        <v>-5.2</v>
      </c>
      <c r="BG22" s="6" t="s">
        <v>702</v>
      </c>
      <c r="BH22" s="6" t="s">
        <v>171</v>
      </c>
      <c r="BI22" s="6" t="s">
        <v>171</v>
      </c>
      <c r="BJ22" s="6" t="s">
        <v>171</v>
      </c>
      <c r="BK22" s="6" t="s">
        <v>171</v>
      </c>
      <c r="BL22" s="6" t="s">
        <v>171</v>
      </c>
      <c r="BM22" s="6" t="s">
        <v>171</v>
      </c>
      <c r="BN22" s="6" t="s">
        <v>171</v>
      </c>
      <c r="BO22" s="6" t="s">
        <v>171</v>
      </c>
      <c r="BP22" s="6" t="s">
        <v>171</v>
      </c>
      <c r="BQ22" s="6" t="s">
        <v>171</v>
      </c>
      <c r="BR22" s="6" t="s">
        <v>171</v>
      </c>
      <c r="BS22" s="6" t="s">
        <v>171</v>
      </c>
      <c r="BT22" s="6" t="s">
        <v>706</v>
      </c>
      <c r="BU22" s="6">
        <v>-0.5666666666666667</v>
      </c>
      <c r="BV22" s="6" t="s">
        <v>171</v>
      </c>
      <c r="BW22" s="6" t="s">
        <v>171</v>
      </c>
      <c r="BX22" s="6" t="s">
        <v>171</v>
      </c>
      <c r="BY22" s="6" t="s">
        <v>171</v>
      </c>
      <c r="BZ22" s="6" t="s">
        <v>171</v>
      </c>
      <c r="CA22" s="6" t="s">
        <v>171</v>
      </c>
      <c r="CB22" s="6" t="s">
        <v>171</v>
      </c>
      <c r="CC22" s="6" t="s">
        <v>171</v>
      </c>
      <c r="CD22" s="6" t="s">
        <v>171</v>
      </c>
      <c r="CE22" s="6" t="s">
        <v>171</v>
      </c>
      <c r="CF22" s="6" t="s">
        <v>171</v>
      </c>
      <c r="CG22" s="6" t="s">
        <v>171</v>
      </c>
      <c r="CH22" s="6" t="s">
        <v>171</v>
      </c>
      <c r="CI22" s="6" t="s">
        <v>171</v>
      </c>
      <c r="CJ22" s="6" t="s">
        <v>171</v>
      </c>
      <c r="CK22" s="6" t="s">
        <v>171</v>
      </c>
      <c r="CL22" s="53" t="s">
        <v>740</v>
      </c>
      <c r="CM22" s="40" t="s">
        <v>175</v>
      </c>
      <c r="CN22" s="5">
        <v>45</v>
      </c>
      <c r="CO22" s="10" t="s">
        <v>178</v>
      </c>
      <c r="CP22" s="40"/>
      <c r="CQ22" s="2" t="s">
        <v>738</v>
      </c>
    </row>
    <row r="23" spans="1:95" ht="9.75">
      <c r="A23" s="1" t="s">
        <v>1865</v>
      </c>
      <c r="B23" s="39" t="s">
        <v>745</v>
      </c>
      <c r="C23" s="6">
        <v>67.5</v>
      </c>
      <c r="D23" s="6">
        <v>133.76666666666668</v>
      </c>
      <c r="E23" s="4">
        <v>46</v>
      </c>
      <c r="F23" s="2" t="s">
        <v>174</v>
      </c>
      <c r="G23" s="2" t="s">
        <v>1708</v>
      </c>
      <c r="H23" s="2" t="s">
        <v>736</v>
      </c>
      <c r="I23" s="26">
        <v>-9.6</v>
      </c>
      <c r="J23" s="26">
        <f t="shared" si="0"/>
        <v>13.2</v>
      </c>
      <c r="K23" s="10" t="s">
        <v>698</v>
      </c>
      <c r="L23" s="26">
        <f t="shared" si="1"/>
        <v>-29.2</v>
      </c>
      <c r="M23" s="10" t="s">
        <v>699</v>
      </c>
      <c r="N23" s="26">
        <v>173</v>
      </c>
      <c r="O23" s="10" t="s">
        <v>175</v>
      </c>
      <c r="P23" s="81" t="s">
        <v>171</v>
      </c>
      <c r="Q23" s="10" t="s">
        <v>171</v>
      </c>
      <c r="R23" s="8">
        <v>0</v>
      </c>
      <c r="S23" s="22" t="s">
        <v>171</v>
      </c>
      <c r="T23" s="22" t="s">
        <v>171</v>
      </c>
      <c r="U23" s="6" t="s">
        <v>171</v>
      </c>
      <c r="V23" s="22" t="s">
        <v>171</v>
      </c>
      <c r="W23" s="6" t="s">
        <v>171</v>
      </c>
      <c r="X23" s="6">
        <v>0.025</v>
      </c>
      <c r="Y23" s="6">
        <v>-1.3</v>
      </c>
      <c r="Z23" s="6">
        <v>16.6</v>
      </c>
      <c r="AA23" s="6" t="s">
        <v>703</v>
      </c>
      <c r="AB23" s="6">
        <f>-14.1</f>
        <v>-14.1</v>
      </c>
      <c r="AC23" s="6" t="s">
        <v>699</v>
      </c>
      <c r="AD23" s="6">
        <v>0.05</v>
      </c>
      <c r="AE23" s="6">
        <v>-1.6</v>
      </c>
      <c r="AF23" s="6">
        <f>14.8</f>
        <v>14.8</v>
      </c>
      <c r="AG23" s="6" t="s">
        <v>703</v>
      </c>
      <c r="AH23" s="6">
        <f>-13.9</f>
        <v>-13.9</v>
      </c>
      <c r="AI23" s="6" t="s">
        <v>699</v>
      </c>
      <c r="AJ23" s="6">
        <v>0.1</v>
      </c>
      <c r="AK23" s="6">
        <v>-2.4</v>
      </c>
      <c r="AL23" s="6">
        <v>11.2</v>
      </c>
      <c r="AM23" s="6" t="s">
        <v>703</v>
      </c>
      <c r="AN23" s="6">
        <v>-13.7</v>
      </c>
      <c r="AO23" s="6" t="s">
        <v>699</v>
      </c>
      <c r="AP23" s="6">
        <v>0.2</v>
      </c>
      <c r="AQ23" s="6">
        <v>-2.9</v>
      </c>
      <c r="AR23" s="6">
        <v>6.8</v>
      </c>
      <c r="AS23" s="6" t="s">
        <v>703</v>
      </c>
      <c r="AT23" s="6">
        <v>-13.3</v>
      </c>
      <c r="AU23" s="6" t="s">
        <v>699</v>
      </c>
      <c r="AV23" s="6">
        <v>0.5</v>
      </c>
      <c r="AW23" s="6">
        <v>-3.4</v>
      </c>
      <c r="AX23" s="6">
        <f>2.8</f>
        <v>2.8</v>
      </c>
      <c r="AY23" s="6" t="s">
        <v>703</v>
      </c>
      <c r="AZ23" s="6">
        <v>-12.4</v>
      </c>
      <c r="BA23" s="6" t="s">
        <v>702</v>
      </c>
      <c r="BB23" s="6">
        <v>1</v>
      </c>
      <c r="BC23" s="6">
        <v>-3.8</v>
      </c>
      <c r="BD23" s="6">
        <f>-0.1</f>
        <v>-0.1</v>
      </c>
      <c r="BE23" s="6" t="s">
        <v>175</v>
      </c>
      <c r="BF23" s="6">
        <f>-11.4</f>
        <v>-11.4</v>
      </c>
      <c r="BG23" s="6" t="s">
        <v>702</v>
      </c>
      <c r="BH23" s="6" t="s">
        <v>171</v>
      </c>
      <c r="BI23" s="6" t="s">
        <v>171</v>
      </c>
      <c r="BJ23" s="6" t="s">
        <v>171</v>
      </c>
      <c r="BK23" s="6" t="s">
        <v>171</v>
      </c>
      <c r="BL23" s="6" t="s">
        <v>171</v>
      </c>
      <c r="BM23" s="6" t="s">
        <v>171</v>
      </c>
      <c r="BN23" s="6" t="s">
        <v>171</v>
      </c>
      <c r="BO23" s="6" t="s">
        <v>171</v>
      </c>
      <c r="BP23" s="6" t="s">
        <v>171</v>
      </c>
      <c r="BQ23" s="6" t="s">
        <v>171</v>
      </c>
      <c r="BR23" s="6" t="s">
        <v>171</v>
      </c>
      <c r="BS23" s="6" t="s">
        <v>171</v>
      </c>
      <c r="BT23" s="6" t="s">
        <v>706</v>
      </c>
      <c r="BU23" s="6">
        <v>-2.5666666666666664</v>
      </c>
      <c r="BV23" s="6" t="s">
        <v>171</v>
      </c>
      <c r="BW23" s="6" t="s">
        <v>171</v>
      </c>
      <c r="BX23" s="6" t="s">
        <v>171</v>
      </c>
      <c r="BY23" s="6" t="s">
        <v>171</v>
      </c>
      <c r="BZ23" s="6" t="s">
        <v>171</v>
      </c>
      <c r="CA23" s="6" t="s">
        <v>171</v>
      </c>
      <c r="CB23" s="6" t="s">
        <v>171</v>
      </c>
      <c r="CC23" s="6" t="s">
        <v>171</v>
      </c>
      <c r="CD23" s="6" t="s">
        <v>171</v>
      </c>
      <c r="CE23" s="6" t="s">
        <v>171</v>
      </c>
      <c r="CF23" s="6" t="s">
        <v>171</v>
      </c>
      <c r="CG23" s="6" t="s">
        <v>171</v>
      </c>
      <c r="CH23" s="6" t="s">
        <v>171</v>
      </c>
      <c r="CI23" s="6" t="s">
        <v>171</v>
      </c>
      <c r="CJ23" s="6" t="s">
        <v>171</v>
      </c>
      <c r="CK23" s="6" t="s">
        <v>171</v>
      </c>
      <c r="CL23" s="53" t="s">
        <v>737</v>
      </c>
      <c r="CM23" s="40" t="s">
        <v>746</v>
      </c>
      <c r="CN23" s="5">
        <v>68</v>
      </c>
      <c r="CO23" s="10" t="s">
        <v>178</v>
      </c>
      <c r="CP23" s="40"/>
      <c r="CQ23" s="2" t="s">
        <v>738</v>
      </c>
    </row>
    <row r="24" spans="1:95" ht="9.75">
      <c r="A24" s="1" t="s">
        <v>1865</v>
      </c>
      <c r="B24" s="39" t="s">
        <v>747</v>
      </c>
      <c r="C24" s="6">
        <v>68.41666666666667</v>
      </c>
      <c r="D24" s="6">
        <v>133.86666666666667</v>
      </c>
      <c r="E24" s="4">
        <v>8</v>
      </c>
      <c r="F24" s="2" t="s">
        <v>174</v>
      </c>
      <c r="G24" s="2" t="s">
        <v>1708</v>
      </c>
      <c r="H24" s="2" t="s">
        <v>736</v>
      </c>
      <c r="I24" s="26">
        <v>-9.6</v>
      </c>
      <c r="J24" s="26">
        <f t="shared" si="0"/>
        <v>13.2</v>
      </c>
      <c r="K24" s="10" t="s">
        <v>698</v>
      </c>
      <c r="L24" s="26">
        <f t="shared" si="1"/>
        <v>-29.2</v>
      </c>
      <c r="M24" s="10" t="s">
        <v>699</v>
      </c>
      <c r="N24" s="26">
        <v>173</v>
      </c>
      <c r="O24" s="10" t="s">
        <v>175</v>
      </c>
      <c r="P24" s="81" t="s">
        <v>171</v>
      </c>
      <c r="Q24" s="10" t="s">
        <v>171</v>
      </c>
      <c r="R24" s="8">
        <v>0</v>
      </c>
      <c r="S24" s="22" t="s">
        <v>171</v>
      </c>
      <c r="T24" s="22" t="s">
        <v>171</v>
      </c>
      <c r="U24" s="6" t="s">
        <v>171</v>
      </c>
      <c r="V24" s="22" t="s">
        <v>171</v>
      </c>
      <c r="W24" s="6" t="s">
        <v>171</v>
      </c>
      <c r="X24" s="6">
        <v>0.025</v>
      </c>
      <c r="Y24" s="6">
        <v>-2.2</v>
      </c>
      <c r="Z24" s="6">
        <v>13.6</v>
      </c>
      <c r="AA24" s="6" t="s">
        <v>703</v>
      </c>
      <c r="AB24" s="6">
        <f>-16.3</f>
        <v>-16.3</v>
      </c>
      <c r="AC24" s="6" t="s">
        <v>702</v>
      </c>
      <c r="AD24" s="6">
        <v>0.05</v>
      </c>
      <c r="AE24" s="6">
        <v>-2.1</v>
      </c>
      <c r="AF24" s="6">
        <f>11.8</f>
        <v>11.8</v>
      </c>
      <c r="AG24" s="6" t="s">
        <v>703</v>
      </c>
      <c r="AH24" s="6">
        <f>-16.1</f>
        <v>-16.1</v>
      </c>
      <c r="AI24" s="6" t="s">
        <v>702</v>
      </c>
      <c r="AJ24" s="6">
        <v>0.1</v>
      </c>
      <c r="AK24" s="6">
        <v>-2.5</v>
      </c>
      <c r="AL24" s="6">
        <v>9.1</v>
      </c>
      <c r="AM24" s="6" t="s">
        <v>703</v>
      </c>
      <c r="AN24" s="6">
        <v>-15.6</v>
      </c>
      <c r="AO24" s="6" t="s">
        <v>702</v>
      </c>
      <c r="AP24" s="6">
        <v>0.2</v>
      </c>
      <c r="AQ24" s="6">
        <v>-3.1</v>
      </c>
      <c r="AR24" s="6">
        <v>7</v>
      </c>
      <c r="AS24" s="6" t="s">
        <v>703</v>
      </c>
      <c r="AT24" s="6">
        <v>-15.3</v>
      </c>
      <c r="AU24" s="6" t="s">
        <v>702</v>
      </c>
      <c r="AV24" s="6">
        <v>0.5</v>
      </c>
      <c r="AW24" s="6">
        <v>-3.5</v>
      </c>
      <c r="AX24" s="6">
        <f>2.9</f>
        <v>2.9</v>
      </c>
      <c r="AY24" s="6" t="s">
        <v>703</v>
      </c>
      <c r="AZ24" s="6">
        <f>-13.3</f>
        <v>-13.3</v>
      </c>
      <c r="BA24" s="6" t="s">
        <v>702</v>
      </c>
      <c r="BB24" s="6">
        <v>1</v>
      </c>
      <c r="BC24" s="6">
        <v>-3.3</v>
      </c>
      <c r="BD24" s="6">
        <f>-0.3</f>
        <v>-0.3</v>
      </c>
      <c r="BE24" s="6" t="s">
        <v>175</v>
      </c>
      <c r="BF24" s="6">
        <f>-11.1</f>
        <v>-11.1</v>
      </c>
      <c r="BG24" s="6" t="s">
        <v>702</v>
      </c>
      <c r="BH24" s="6" t="s">
        <v>171</v>
      </c>
      <c r="BI24" s="6" t="s">
        <v>171</v>
      </c>
      <c r="BJ24" s="6" t="s">
        <v>171</v>
      </c>
      <c r="BK24" s="6" t="s">
        <v>171</v>
      </c>
      <c r="BL24" s="6" t="s">
        <v>171</v>
      </c>
      <c r="BM24" s="6" t="s">
        <v>171</v>
      </c>
      <c r="BN24" s="6" t="s">
        <v>171</v>
      </c>
      <c r="BO24" s="6" t="s">
        <v>171</v>
      </c>
      <c r="BP24" s="6" t="s">
        <v>171</v>
      </c>
      <c r="BQ24" s="6" t="s">
        <v>171</v>
      </c>
      <c r="BR24" s="6" t="s">
        <v>171</v>
      </c>
      <c r="BS24" s="6" t="s">
        <v>171</v>
      </c>
      <c r="BT24" s="6" t="s">
        <v>706</v>
      </c>
      <c r="BU24" s="6">
        <v>-2.783333333333333</v>
      </c>
      <c r="BV24" s="6" t="s">
        <v>171</v>
      </c>
      <c r="BW24" s="6" t="s">
        <v>171</v>
      </c>
      <c r="BX24" s="6" t="s">
        <v>171</v>
      </c>
      <c r="BY24" s="6" t="s">
        <v>171</v>
      </c>
      <c r="BZ24" s="6" t="s">
        <v>171</v>
      </c>
      <c r="CA24" s="6" t="s">
        <v>171</v>
      </c>
      <c r="CB24" s="6" t="s">
        <v>171</v>
      </c>
      <c r="CC24" s="6" t="s">
        <v>171</v>
      </c>
      <c r="CD24" s="6" t="s">
        <v>171</v>
      </c>
      <c r="CE24" s="6" t="s">
        <v>171</v>
      </c>
      <c r="CF24" s="6" t="s">
        <v>171</v>
      </c>
      <c r="CG24" s="6" t="s">
        <v>171</v>
      </c>
      <c r="CH24" s="6" t="s">
        <v>171</v>
      </c>
      <c r="CI24" s="6" t="s">
        <v>171</v>
      </c>
      <c r="CJ24" s="6" t="s">
        <v>171</v>
      </c>
      <c r="CK24" s="6" t="s">
        <v>171</v>
      </c>
      <c r="CL24" s="53" t="s">
        <v>748</v>
      </c>
      <c r="CM24" s="40" t="s">
        <v>749</v>
      </c>
      <c r="CN24" s="5">
        <v>71</v>
      </c>
      <c r="CO24" s="10" t="s">
        <v>178</v>
      </c>
      <c r="CP24" s="40"/>
      <c r="CQ24" s="2" t="s">
        <v>738</v>
      </c>
    </row>
    <row r="25" spans="1:95" ht="9.75">
      <c r="A25" s="1" t="s">
        <v>1865</v>
      </c>
      <c r="B25" s="39" t="s">
        <v>750</v>
      </c>
      <c r="C25" s="6">
        <v>68.41666666666667</v>
      </c>
      <c r="D25" s="6">
        <v>133.86666666666667</v>
      </c>
      <c r="E25" s="4">
        <v>10</v>
      </c>
      <c r="F25" s="2" t="s">
        <v>174</v>
      </c>
      <c r="G25" s="2" t="s">
        <v>1708</v>
      </c>
      <c r="H25" s="2" t="s">
        <v>736</v>
      </c>
      <c r="I25" s="26">
        <v>-9.6</v>
      </c>
      <c r="J25" s="26">
        <f t="shared" si="0"/>
        <v>13.2</v>
      </c>
      <c r="K25" s="10" t="s">
        <v>698</v>
      </c>
      <c r="L25" s="26">
        <f t="shared" si="1"/>
        <v>-29.2</v>
      </c>
      <c r="M25" s="10" t="s">
        <v>699</v>
      </c>
      <c r="N25" s="26">
        <v>173</v>
      </c>
      <c r="O25" s="10" t="s">
        <v>175</v>
      </c>
      <c r="P25" s="81" t="s">
        <v>171</v>
      </c>
      <c r="Q25" s="10" t="s">
        <v>171</v>
      </c>
      <c r="R25" s="8">
        <v>0</v>
      </c>
      <c r="S25" s="22" t="s">
        <v>171</v>
      </c>
      <c r="T25" s="22" t="s">
        <v>171</v>
      </c>
      <c r="U25" s="6" t="s">
        <v>171</v>
      </c>
      <c r="V25" s="22" t="s">
        <v>171</v>
      </c>
      <c r="W25" s="6" t="s">
        <v>171</v>
      </c>
      <c r="X25" s="6">
        <v>0.025</v>
      </c>
      <c r="Y25" s="6">
        <v>-1.7</v>
      </c>
      <c r="Z25" s="6">
        <v>12</v>
      </c>
      <c r="AA25" s="6" t="s">
        <v>703</v>
      </c>
      <c r="AB25" s="6">
        <f>-14.2</f>
        <v>-14.2</v>
      </c>
      <c r="AC25" s="6" t="s">
        <v>702</v>
      </c>
      <c r="AD25" s="6">
        <v>0.05</v>
      </c>
      <c r="AE25" s="6">
        <v>-2.4</v>
      </c>
      <c r="AF25" s="6">
        <f>10.1</f>
        <v>10.1</v>
      </c>
      <c r="AG25" s="6" t="s">
        <v>703</v>
      </c>
      <c r="AH25" s="6">
        <f>-13.8</f>
        <v>-13.8</v>
      </c>
      <c r="AI25" s="6" t="s">
        <v>702</v>
      </c>
      <c r="AJ25" s="6">
        <v>0.1</v>
      </c>
      <c r="AK25" s="6">
        <v>-3</v>
      </c>
      <c r="AL25" s="6">
        <v>7</v>
      </c>
      <c r="AM25" s="6" t="s">
        <v>703</v>
      </c>
      <c r="AN25" s="6">
        <v>-13</v>
      </c>
      <c r="AO25" s="6" t="s">
        <v>702</v>
      </c>
      <c r="AP25" s="6">
        <v>0.2</v>
      </c>
      <c r="AQ25" s="6">
        <v>-3.2</v>
      </c>
      <c r="AR25" s="6">
        <v>4.1</v>
      </c>
      <c r="AS25" s="6" t="s">
        <v>703</v>
      </c>
      <c r="AT25" s="6">
        <v>-11.1</v>
      </c>
      <c r="AU25" s="6" t="s">
        <v>702</v>
      </c>
      <c r="AV25" s="6">
        <v>0.5</v>
      </c>
      <c r="AW25" s="6">
        <v>-3.2</v>
      </c>
      <c r="AX25" s="6">
        <f>0.2</f>
        <v>0.2</v>
      </c>
      <c r="AY25" s="6" t="s">
        <v>704</v>
      </c>
      <c r="AZ25" s="6">
        <f>-10</f>
        <v>-10</v>
      </c>
      <c r="BA25" s="6" t="s">
        <v>702</v>
      </c>
      <c r="BB25" s="6">
        <v>1</v>
      </c>
      <c r="BC25" s="6">
        <v>-3.1</v>
      </c>
      <c r="BD25" s="6">
        <f>-0.4</f>
        <v>-0.4</v>
      </c>
      <c r="BE25" s="6" t="s">
        <v>175</v>
      </c>
      <c r="BF25" s="6">
        <f>-8.6</f>
        <v>-8.6</v>
      </c>
      <c r="BG25" s="6" t="s">
        <v>702</v>
      </c>
      <c r="BH25" s="6" t="s">
        <v>171</v>
      </c>
      <c r="BI25" s="6" t="s">
        <v>171</v>
      </c>
      <c r="BJ25" s="6" t="s">
        <v>171</v>
      </c>
      <c r="BK25" s="6" t="s">
        <v>171</v>
      </c>
      <c r="BL25" s="6" t="s">
        <v>171</v>
      </c>
      <c r="BM25" s="6" t="s">
        <v>171</v>
      </c>
      <c r="BN25" s="6" t="s">
        <v>171</v>
      </c>
      <c r="BO25" s="6" t="s">
        <v>171</v>
      </c>
      <c r="BP25" s="6" t="s">
        <v>171</v>
      </c>
      <c r="BQ25" s="6" t="s">
        <v>171</v>
      </c>
      <c r="BR25" s="6" t="s">
        <v>171</v>
      </c>
      <c r="BS25" s="6" t="s">
        <v>171</v>
      </c>
      <c r="BT25" s="6" t="s">
        <v>706</v>
      </c>
      <c r="BU25" s="6">
        <v>-1.8</v>
      </c>
      <c r="BV25" s="6" t="s">
        <v>171</v>
      </c>
      <c r="BW25" s="6" t="s">
        <v>171</v>
      </c>
      <c r="BX25" s="6" t="s">
        <v>171</v>
      </c>
      <c r="BY25" s="6" t="s">
        <v>171</v>
      </c>
      <c r="BZ25" s="6" t="s">
        <v>171</v>
      </c>
      <c r="CA25" s="6" t="s">
        <v>171</v>
      </c>
      <c r="CB25" s="6" t="s">
        <v>171</v>
      </c>
      <c r="CC25" s="6" t="s">
        <v>171</v>
      </c>
      <c r="CD25" s="6" t="s">
        <v>171</v>
      </c>
      <c r="CE25" s="6" t="s">
        <v>171</v>
      </c>
      <c r="CF25" s="6" t="s">
        <v>171</v>
      </c>
      <c r="CG25" s="6" t="s">
        <v>171</v>
      </c>
      <c r="CH25" s="6" t="s">
        <v>171</v>
      </c>
      <c r="CI25" s="6" t="s">
        <v>171</v>
      </c>
      <c r="CJ25" s="6" t="s">
        <v>171</v>
      </c>
      <c r="CK25" s="6" t="s">
        <v>171</v>
      </c>
      <c r="CL25" s="53" t="s">
        <v>751</v>
      </c>
      <c r="CM25" s="40" t="s">
        <v>749</v>
      </c>
      <c r="CN25" s="5">
        <v>35</v>
      </c>
      <c r="CO25" s="10" t="s">
        <v>178</v>
      </c>
      <c r="CP25" s="40"/>
      <c r="CQ25" s="2" t="s">
        <v>738</v>
      </c>
    </row>
    <row r="26" spans="1:95" ht="20.25">
      <c r="A26" s="1" t="s">
        <v>752</v>
      </c>
      <c r="B26" s="39" t="s">
        <v>378</v>
      </c>
      <c r="C26" s="6">
        <v>68.73333333333333</v>
      </c>
      <c r="D26" s="6">
        <v>134.28333333333333</v>
      </c>
      <c r="E26" s="4" t="s">
        <v>753</v>
      </c>
      <c r="F26" s="2" t="s">
        <v>174</v>
      </c>
      <c r="G26" s="2" t="s">
        <v>1708</v>
      </c>
      <c r="H26" s="2" t="s">
        <v>754</v>
      </c>
      <c r="I26" s="26" t="s">
        <v>755</v>
      </c>
      <c r="J26" s="26" t="s">
        <v>175</v>
      </c>
      <c r="K26" s="10" t="s">
        <v>175</v>
      </c>
      <c r="L26" s="26" t="s">
        <v>175</v>
      </c>
      <c r="M26" s="10" t="s">
        <v>175</v>
      </c>
      <c r="N26" s="26" t="s">
        <v>175</v>
      </c>
      <c r="O26" s="10" t="s">
        <v>175</v>
      </c>
      <c r="P26" s="81" t="s">
        <v>756</v>
      </c>
      <c r="Q26" s="10" t="s">
        <v>171</v>
      </c>
      <c r="R26" s="8">
        <v>0.5</v>
      </c>
      <c r="S26" s="22">
        <v>-1.5</v>
      </c>
      <c r="T26" s="22">
        <v>7.8</v>
      </c>
      <c r="U26" s="6" t="s">
        <v>703</v>
      </c>
      <c r="V26" s="22">
        <v>-7.9</v>
      </c>
      <c r="W26" s="6" t="s">
        <v>702</v>
      </c>
      <c r="X26" s="6">
        <v>1.5</v>
      </c>
      <c r="Y26" s="6">
        <v>-2</v>
      </c>
      <c r="Z26" s="6">
        <v>-0.1</v>
      </c>
      <c r="AA26" s="6" t="s">
        <v>700</v>
      </c>
      <c r="AB26" s="6">
        <v>-4.5</v>
      </c>
      <c r="AC26" s="6" t="s">
        <v>705</v>
      </c>
      <c r="AD26" s="6">
        <v>3</v>
      </c>
      <c r="AE26" s="6">
        <v>-1.2</v>
      </c>
      <c r="AF26" s="6">
        <v>-0.4</v>
      </c>
      <c r="AG26" s="6" t="s">
        <v>757</v>
      </c>
      <c r="AH26" s="6">
        <v>-2.5</v>
      </c>
      <c r="AI26" s="6" t="s">
        <v>758</v>
      </c>
      <c r="AJ26" s="6">
        <v>6</v>
      </c>
      <c r="AK26" s="6">
        <v>-0.5</v>
      </c>
      <c r="AL26" s="6">
        <v>-0.2</v>
      </c>
      <c r="AM26" s="6" t="s">
        <v>757</v>
      </c>
      <c r="AN26" s="6">
        <v>-0.8</v>
      </c>
      <c r="AO26" s="6" t="s">
        <v>698</v>
      </c>
      <c r="AP26" s="6">
        <v>9</v>
      </c>
      <c r="AQ26" s="6">
        <v>0.1</v>
      </c>
      <c r="AR26" s="6">
        <v>0.1</v>
      </c>
      <c r="AS26" s="6" t="s">
        <v>759</v>
      </c>
      <c r="AT26" s="6">
        <v>0.1</v>
      </c>
      <c r="AU26" s="6" t="s">
        <v>759</v>
      </c>
      <c r="AV26" s="6">
        <v>12</v>
      </c>
      <c r="AW26" s="6">
        <v>0.1</v>
      </c>
      <c r="AX26" s="6">
        <v>0.2</v>
      </c>
      <c r="AY26" s="6" t="s">
        <v>700</v>
      </c>
      <c r="AZ26" s="6">
        <v>0.1</v>
      </c>
      <c r="BA26" s="6" t="s">
        <v>759</v>
      </c>
      <c r="BB26" s="6" t="s">
        <v>171</v>
      </c>
      <c r="BC26" s="6" t="s">
        <v>171</v>
      </c>
      <c r="BD26" s="6" t="s">
        <v>171</v>
      </c>
      <c r="BE26" s="6" t="s">
        <v>171</v>
      </c>
      <c r="BF26" s="6" t="s">
        <v>171</v>
      </c>
      <c r="BG26" s="6" t="s">
        <v>171</v>
      </c>
      <c r="BH26" s="6" t="s">
        <v>171</v>
      </c>
      <c r="BI26" s="6" t="s">
        <v>171</v>
      </c>
      <c r="BJ26" s="6" t="s">
        <v>171</v>
      </c>
      <c r="BK26" s="6" t="s">
        <v>171</v>
      </c>
      <c r="BL26" s="6" t="s">
        <v>171</v>
      </c>
      <c r="BM26" s="6" t="s">
        <v>171</v>
      </c>
      <c r="BN26" s="6" t="s">
        <v>171</v>
      </c>
      <c r="BO26" s="6" t="s">
        <v>171</v>
      </c>
      <c r="BP26" s="6" t="s">
        <v>171</v>
      </c>
      <c r="BQ26" s="6" t="s">
        <v>171</v>
      </c>
      <c r="BR26" s="6" t="s">
        <v>171</v>
      </c>
      <c r="BS26" s="6" t="s">
        <v>171</v>
      </c>
      <c r="BT26" s="6" t="s">
        <v>760</v>
      </c>
      <c r="BU26" s="6">
        <v>-1.2</v>
      </c>
      <c r="BV26" s="6" t="s">
        <v>171</v>
      </c>
      <c r="BW26" s="6" t="s">
        <v>171</v>
      </c>
      <c r="BX26" s="6" t="s">
        <v>171</v>
      </c>
      <c r="BY26" s="6" t="s">
        <v>171</v>
      </c>
      <c r="BZ26" s="6" t="s">
        <v>171</v>
      </c>
      <c r="CA26" s="6" t="s">
        <v>171</v>
      </c>
      <c r="CB26" s="6" t="s">
        <v>171</v>
      </c>
      <c r="CC26" s="6" t="s">
        <v>171</v>
      </c>
      <c r="CD26" s="6" t="s">
        <v>171</v>
      </c>
      <c r="CE26" s="6" t="s">
        <v>171</v>
      </c>
      <c r="CF26" s="6" t="s">
        <v>171</v>
      </c>
      <c r="CG26" s="6" t="s">
        <v>171</v>
      </c>
      <c r="CH26" s="6" t="s">
        <v>171</v>
      </c>
      <c r="CI26" s="6" t="s">
        <v>171</v>
      </c>
      <c r="CJ26" s="6" t="s">
        <v>171</v>
      </c>
      <c r="CK26" s="6" t="s">
        <v>171</v>
      </c>
      <c r="CL26" s="53" t="s">
        <v>761</v>
      </c>
      <c r="CM26" s="40" t="s">
        <v>762</v>
      </c>
      <c r="CN26" s="5">
        <v>110.6</v>
      </c>
      <c r="CO26" s="10" t="s">
        <v>440</v>
      </c>
      <c r="CP26" s="40"/>
      <c r="CQ26" s="2" t="s">
        <v>1914</v>
      </c>
    </row>
    <row r="27" spans="1:95" ht="20.25">
      <c r="A27" s="1" t="s">
        <v>752</v>
      </c>
      <c r="B27" s="39" t="s">
        <v>382</v>
      </c>
      <c r="C27" s="6">
        <v>68.73333333333333</v>
      </c>
      <c r="D27" s="6">
        <v>134.28333333333333</v>
      </c>
      <c r="E27" s="4" t="s">
        <v>753</v>
      </c>
      <c r="F27" s="2" t="s">
        <v>174</v>
      </c>
      <c r="G27" s="2" t="s">
        <v>1708</v>
      </c>
      <c r="H27" s="2" t="s">
        <v>754</v>
      </c>
      <c r="I27" s="26" t="s">
        <v>755</v>
      </c>
      <c r="J27" s="26" t="s">
        <v>175</v>
      </c>
      <c r="K27" s="10" t="s">
        <v>175</v>
      </c>
      <c r="L27" s="26" t="s">
        <v>175</v>
      </c>
      <c r="M27" s="10" t="s">
        <v>175</v>
      </c>
      <c r="N27" s="26" t="s">
        <v>175</v>
      </c>
      <c r="O27" s="10" t="s">
        <v>175</v>
      </c>
      <c r="P27" s="81" t="s">
        <v>763</v>
      </c>
      <c r="Q27" s="10" t="s">
        <v>171</v>
      </c>
      <c r="R27" s="8">
        <v>0.5</v>
      </c>
      <c r="S27" s="22">
        <v>0.5</v>
      </c>
      <c r="T27" s="22">
        <v>6.1</v>
      </c>
      <c r="U27" s="6" t="s">
        <v>703</v>
      </c>
      <c r="V27" s="22">
        <v>2.4</v>
      </c>
      <c r="W27" s="6" t="s">
        <v>704</v>
      </c>
      <c r="X27" s="6">
        <v>1.5</v>
      </c>
      <c r="Y27" s="6">
        <v>0.3</v>
      </c>
      <c r="Z27" s="6">
        <v>2.4</v>
      </c>
      <c r="AA27" s="6" t="s">
        <v>704</v>
      </c>
      <c r="AB27" s="6">
        <v>-0.6</v>
      </c>
      <c r="AC27" s="6" t="s">
        <v>758</v>
      </c>
      <c r="AD27" s="6">
        <v>3</v>
      </c>
      <c r="AE27" s="6">
        <v>0.4</v>
      </c>
      <c r="AF27" s="6">
        <v>1.1</v>
      </c>
      <c r="AG27" s="6" t="s">
        <v>700</v>
      </c>
      <c r="AH27" s="6">
        <v>-0.2</v>
      </c>
      <c r="AI27" s="6" t="s">
        <v>698</v>
      </c>
      <c r="AJ27" s="6">
        <v>6</v>
      </c>
      <c r="AK27" s="6">
        <v>0</v>
      </c>
      <c r="AL27" s="6">
        <v>0.1</v>
      </c>
      <c r="AM27" s="6" t="s">
        <v>705</v>
      </c>
      <c r="AN27" s="6">
        <v>-0.1</v>
      </c>
      <c r="AO27" s="6" t="s">
        <v>698</v>
      </c>
      <c r="AP27" s="6">
        <v>9</v>
      </c>
      <c r="AQ27" s="6">
        <v>0</v>
      </c>
      <c r="AR27" s="6">
        <v>0</v>
      </c>
      <c r="AS27" s="6" t="s">
        <v>759</v>
      </c>
      <c r="AT27" s="6">
        <v>-0.1</v>
      </c>
      <c r="AU27" s="6" t="s">
        <v>758</v>
      </c>
      <c r="AV27" s="6">
        <v>12</v>
      </c>
      <c r="AW27" s="6">
        <v>0</v>
      </c>
      <c r="AX27" s="6">
        <v>0</v>
      </c>
      <c r="AY27" s="6" t="s">
        <v>759</v>
      </c>
      <c r="AZ27" s="6">
        <v>0</v>
      </c>
      <c r="BA27" s="6" t="s">
        <v>759</v>
      </c>
      <c r="BB27" s="6" t="s">
        <v>171</v>
      </c>
      <c r="BC27" s="6" t="s">
        <v>171</v>
      </c>
      <c r="BD27" s="6" t="s">
        <v>171</v>
      </c>
      <c r="BE27" s="6" t="s">
        <v>171</v>
      </c>
      <c r="BF27" s="6" t="s">
        <v>171</v>
      </c>
      <c r="BG27" s="6" t="s">
        <v>171</v>
      </c>
      <c r="BH27" s="6" t="s">
        <v>171</v>
      </c>
      <c r="BI27" s="6" t="s">
        <v>171</v>
      </c>
      <c r="BJ27" s="6" t="s">
        <v>171</v>
      </c>
      <c r="BK27" s="6" t="s">
        <v>171</v>
      </c>
      <c r="BL27" s="6" t="s">
        <v>171</v>
      </c>
      <c r="BM27" s="6" t="s">
        <v>171</v>
      </c>
      <c r="BN27" s="6" t="s">
        <v>171</v>
      </c>
      <c r="BO27" s="6" t="s">
        <v>171</v>
      </c>
      <c r="BP27" s="6" t="s">
        <v>171</v>
      </c>
      <c r="BQ27" s="6" t="s">
        <v>171</v>
      </c>
      <c r="BR27" s="6" t="s">
        <v>171</v>
      </c>
      <c r="BS27" s="6" t="s">
        <v>171</v>
      </c>
      <c r="BT27" s="6" t="s">
        <v>760</v>
      </c>
      <c r="BU27" s="6">
        <v>0.6</v>
      </c>
      <c r="BV27" s="6" t="s">
        <v>171</v>
      </c>
      <c r="BW27" s="6" t="s">
        <v>171</v>
      </c>
      <c r="BX27" s="6" t="s">
        <v>171</v>
      </c>
      <c r="BY27" s="6" t="s">
        <v>171</v>
      </c>
      <c r="BZ27" s="6" t="s">
        <v>171</v>
      </c>
      <c r="CA27" s="6" t="s">
        <v>171</v>
      </c>
      <c r="CB27" s="6" t="s">
        <v>171</v>
      </c>
      <c r="CC27" s="6" t="s">
        <v>171</v>
      </c>
      <c r="CD27" s="6" t="s">
        <v>171</v>
      </c>
      <c r="CE27" s="6" t="s">
        <v>171</v>
      </c>
      <c r="CF27" s="6" t="s">
        <v>171</v>
      </c>
      <c r="CG27" s="6" t="s">
        <v>171</v>
      </c>
      <c r="CH27" s="6" t="s">
        <v>171</v>
      </c>
      <c r="CI27" s="6" t="s">
        <v>171</v>
      </c>
      <c r="CJ27" s="6" t="s">
        <v>171</v>
      </c>
      <c r="CK27" s="6" t="s">
        <v>171</v>
      </c>
      <c r="CL27" s="53" t="s">
        <v>764</v>
      </c>
      <c r="CM27" s="40" t="s">
        <v>762</v>
      </c>
      <c r="CN27" s="5">
        <v>103.3</v>
      </c>
      <c r="CO27" s="10" t="s">
        <v>440</v>
      </c>
      <c r="CP27" s="40"/>
      <c r="CQ27" s="2" t="s">
        <v>1914</v>
      </c>
    </row>
    <row r="28" spans="1:95" ht="20.25">
      <c r="A28" s="1" t="s">
        <v>752</v>
      </c>
      <c r="B28" s="39" t="s">
        <v>383</v>
      </c>
      <c r="C28" s="6">
        <v>68.73333333333333</v>
      </c>
      <c r="D28" s="6">
        <v>134.28333333333333</v>
      </c>
      <c r="E28" s="4" t="s">
        <v>753</v>
      </c>
      <c r="F28" s="2" t="s">
        <v>174</v>
      </c>
      <c r="G28" s="2" t="s">
        <v>1708</v>
      </c>
      <c r="H28" s="2" t="s">
        <v>754</v>
      </c>
      <c r="I28" s="26" t="s">
        <v>755</v>
      </c>
      <c r="J28" s="26" t="s">
        <v>175</v>
      </c>
      <c r="K28" s="10" t="s">
        <v>175</v>
      </c>
      <c r="L28" s="26" t="s">
        <v>175</v>
      </c>
      <c r="M28" s="10" t="s">
        <v>175</v>
      </c>
      <c r="N28" s="26" t="s">
        <v>175</v>
      </c>
      <c r="O28" s="10" t="s">
        <v>175</v>
      </c>
      <c r="P28" s="81" t="s">
        <v>765</v>
      </c>
      <c r="Q28" s="10" t="s">
        <v>171</v>
      </c>
      <c r="R28" s="8">
        <v>0.5</v>
      </c>
      <c r="S28" s="22">
        <v>-0.4</v>
      </c>
      <c r="T28" s="22">
        <v>5.3</v>
      </c>
      <c r="U28" s="6" t="s">
        <v>703</v>
      </c>
      <c r="V28" s="22">
        <v>-3.8</v>
      </c>
      <c r="W28" s="6" t="s">
        <v>702</v>
      </c>
      <c r="X28" s="6">
        <v>1.5</v>
      </c>
      <c r="Y28" s="6">
        <v>-0.5</v>
      </c>
      <c r="Z28" s="6">
        <v>-0.2</v>
      </c>
      <c r="AA28" s="6" t="s">
        <v>757</v>
      </c>
      <c r="AB28" s="6">
        <v>-0.9</v>
      </c>
      <c r="AC28" s="6" t="s">
        <v>758</v>
      </c>
      <c r="AD28" s="6">
        <v>3</v>
      </c>
      <c r="AE28" s="6">
        <v>-0.1</v>
      </c>
      <c r="AF28" s="6">
        <v>0</v>
      </c>
      <c r="AG28" s="6" t="s">
        <v>699</v>
      </c>
      <c r="AH28" s="6">
        <v>-0.1</v>
      </c>
      <c r="AI28" s="6" t="s">
        <v>700</v>
      </c>
      <c r="AJ28" s="6">
        <v>6</v>
      </c>
      <c r="AK28" s="6">
        <v>-0.1</v>
      </c>
      <c r="AL28" s="6">
        <v>-0.1</v>
      </c>
      <c r="AM28" s="6" t="s">
        <v>703</v>
      </c>
      <c r="AN28" s="6">
        <v>-0.2</v>
      </c>
      <c r="AO28" s="6" t="s">
        <v>700</v>
      </c>
      <c r="AP28" s="6">
        <v>9</v>
      </c>
      <c r="AQ28" s="6">
        <v>-0.2</v>
      </c>
      <c r="AR28" s="6">
        <v>-0.2</v>
      </c>
      <c r="AS28" s="6" t="s">
        <v>759</v>
      </c>
      <c r="AT28" s="6">
        <v>-0.2</v>
      </c>
      <c r="AU28" s="6" t="s">
        <v>759</v>
      </c>
      <c r="AV28" s="6">
        <v>12</v>
      </c>
      <c r="AW28" s="6">
        <v>-0.2</v>
      </c>
      <c r="AX28" s="6">
        <v>-0.1</v>
      </c>
      <c r="AY28" s="6" t="s">
        <v>703</v>
      </c>
      <c r="AZ28" s="6">
        <v>-0.2</v>
      </c>
      <c r="BA28" s="6" t="s">
        <v>759</v>
      </c>
      <c r="BB28" s="6" t="s">
        <v>171</v>
      </c>
      <c r="BC28" s="6" t="s">
        <v>171</v>
      </c>
      <c r="BD28" s="6" t="s">
        <v>171</v>
      </c>
      <c r="BE28" s="6" t="s">
        <v>171</v>
      </c>
      <c r="BF28" s="6" t="s">
        <v>171</v>
      </c>
      <c r="BG28" s="6" t="s">
        <v>171</v>
      </c>
      <c r="BH28" s="6" t="s">
        <v>171</v>
      </c>
      <c r="BI28" s="6" t="s">
        <v>171</v>
      </c>
      <c r="BJ28" s="6" t="s">
        <v>171</v>
      </c>
      <c r="BK28" s="6" t="s">
        <v>171</v>
      </c>
      <c r="BL28" s="6" t="s">
        <v>171</v>
      </c>
      <c r="BM28" s="6" t="s">
        <v>171</v>
      </c>
      <c r="BN28" s="6" t="s">
        <v>171</v>
      </c>
      <c r="BO28" s="6" t="s">
        <v>171</v>
      </c>
      <c r="BP28" s="6" t="s">
        <v>171</v>
      </c>
      <c r="BQ28" s="6" t="s">
        <v>171</v>
      </c>
      <c r="BR28" s="6" t="s">
        <v>171</v>
      </c>
      <c r="BS28" s="6" t="s">
        <v>171</v>
      </c>
      <c r="BT28" s="6" t="s">
        <v>760</v>
      </c>
      <c r="BU28" s="6">
        <v>-0.3</v>
      </c>
      <c r="BV28" s="6" t="s">
        <v>171</v>
      </c>
      <c r="BW28" s="6" t="s">
        <v>171</v>
      </c>
      <c r="BX28" s="6" t="s">
        <v>171</v>
      </c>
      <c r="BY28" s="6" t="s">
        <v>171</v>
      </c>
      <c r="BZ28" s="6" t="s">
        <v>171</v>
      </c>
      <c r="CA28" s="6" t="s">
        <v>171</v>
      </c>
      <c r="CB28" s="6" t="s">
        <v>171</v>
      </c>
      <c r="CC28" s="6" t="s">
        <v>171</v>
      </c>
      <c r="CD28" s="6" t="s">
        <v>171</v>
      </c>
      <c r="CE28" s="6" t="s">
        <v>171</v>
      </c>
      <c r="CF28" s="6" t="s">
        <v>171</v>
      </c>
      <c r="CG28" s="6" t="s">
        <v>171</v>
      </c>
      <c r="CH28" s="6" t="s">
        <v>171</v>
      </c>
      <c r="CI28" s="6" t="s">
        <v>171</v>
      </c>
      <c r="CJ28" s="6" t="s">
        <v>171</v>
      </c>
      <c r="CK28" s="6" t="s">
        <v>171</v>
      </c>
      <c r="CL28" s="53" t="s">
        <v>764</v>
      </c>
      <c r="CM28" s="40" t="s">
        <v>766</v>
      </c>
      <c r="CN28" s="5">
        <v>99.2</v>
      </c>
      <c r="CO28" s="10" t="s">
        <v>440</v>
      </c>
      <c r="CP28" s="40"/>
      <c r="CQ28" s="2" t="s">
        <v>1914</v>
      </c>
    </row>
    <row r="29" spans="1:95" ht="20.25">
      <c r="A29" s="1" t="s">
        <v>752</v>
      </c>
      <c r="B29" s="39" t="s">
        <v>384</v>
      </c>
      <c r="C29" s="6">
        <v>68.73333333333333</v>
      </c>
      <c r="D29" s="6">
        <v>134.28333333333333</v>
      </c>
      <c r="E29" s="4" t="s">
        <v>753</v>
      </c>
      <c r="F29" s="2" t="s">
        <v>174</v>
      </c>
      <c r="G29" s="2" t="s">
        <v>1708</v>
      </c>
      <c r="H29" s="2" t="s">
        <v>754</v>
      </c>
      <c r="I29" s="26" t="s">
        <v>755</v>
      </c>
      <c r="J29" s="26" t="s">
        <v>175</v>
      </c>
      <c r="K29" s="10" t="s">
        <v>175</v>
      </c>
      <c r="L29" s="26" t="s">
        <v>175</v>
      </c>
      <c r="M29" s="10" t="s">
        <v>175</v>
      </c>
      <c r="N29" s="26" t="s">
        <v>175</v>
      </c>
      <c r="O29" s="10" t="s">
        <v>175</v>
      </c>
      <c r="P29" s="81" t="s">
        <v>767</v>
      </c>
      <c r="Q29" s="10" t="s">
        <v>171</v>
      </c>
      <c r="R29" s="8">
        <v>0.5</v>
      </c>
      <c r="S29" s="22">
        <v>-3.3</v>
      </c>
      <c r="T29" s="22">
        <v>3.2</v>
      </c>
      <c r="U29" s="6" t="s">
        <v>703</v>
      </c>
      <c r="V29" s="22">
        <v>-9</v>
      </c>
      <c r="W29" s="6" t="s">
        <v>702</v>
      </c>
      <c r="X29" s="6">
        <v>1.5</v>
      </c>
      <c r="Y29" s="6">
        <v>-3.2</v>
      </c>
      <c r="Z29" s="6">
        <v>-0.8</v>
      </c>
      <c r="AA29" s="6" t="s">
        <v>731</v>
      </c>
      <c r="AB29" s="6">
        <v>-6.9</v>
      </c>
      <c r="AC29" s="6" t="s">
        <v>705</v>
      </c>
      <c r="AD29" s="6">
        <v>3</v>
      </c>
      <c r="AE29" s="6">
        <v>-3.1</v>
      </c>
      <c r="AF29" s="6">
        <v>-1.2</v>
      </c>
      <c r="AG29" s="6" t="s">
        <v>757</v>
      </c>
      <c r="AH29" s="6">
        <v>-5.5</v>
      </c>
      <c r="AI29" s="6" t="s">
        <v>724</v>
      </c>
      <c r="AJ29" s="6">
        <v>6</v>
      </c>
      <c r="AK29" s="6">
        <v>-2.6</v>
      </c>
      <c r="AL29" s="6">
        <v>-2.1</v>
      </c>
      <c r="AM29" s="6" t="s">
        <v>699</v>
      </c>
      <c r="AN29" s="6">
        <v>-3.6</v>
      </c>
      <c r="AO29" s="6" t="s">
        <v>698</v>
      </c>
      <c r="AP29" s="6">
        <v>9</v>
      </c>
      <c r="AQ29" s="6">
        <v>-2.1</v>
      </c>
      <c r="AR29" s="6">
        <v>-1.9</v>
      </c>
      <c r="AS29" s="6" t="s">
        <v>702</v>
      </c>
      <c r="AT29" s="6">
        <v>-2.4</v>
      </c>
      <c r="AU29" s="6" t="s">
        <v>703</v>
      </c>
      <c r="AV29" s="6">
        <v>12</v>
      </c>
      <c r="AW29" s="6">
        <v>-1.7</v>
      </c>
      <c r="AX29" s="6">
        <v>-1.7</v>
      </c>
      <c r="AY29" s="6" t="s">
        <v>759</v>
      </c>
      <c r="AZ29" s="6">
        <v>-1.8</v>
      </c>
      <c r="BA29" s="6" t="s">
        <v>700</v>
      </c>
      <c r="BB29" s="6">
        <v>15</v>
      </c>
      <c r="BC29" s="6">
        <v>-1.4</v>
      </c>
      <c r="BD29" s="6">
        <v>-1.4</v>
      </c>
      <c r="BE29" s="6" t="s">
        <v>759</v>
      </c>
      <c r="BF29" s="6">
        <v>-1.4</v>
      </c>
      <c r="BG29" s="6" t="s">
        <v>759</v>
      </c>
      <c r="BH29" s="6" t="s">
        <v>171</v>
      </c>
      <c r="BI29" s="6" t="s">
        <v>171</v>
      </c>
      <c r="BJ29" s="6" t="s">
        <v>171</v>
      </c>
      <c r="BK29" s="6" t="s">
        <v>171</v>
      </c>
      <c r="BL29" s="6" t="s">
        <v>171</v>
      </c>
      <c r="BM29" s="6" t="s">
        <v>171</v>
      </c>
      <c r="BN29" s="6" t="s">
        <v>171</v>
      </c>
      <c r="BO29" s="6" t="s">
        <v>171</v>
      </c>
      <c r="BP29" s="6" t="s">
        <v>171</v>
      </c>
      <c r="BQ29" s="6" t="s">
        <v>171</v>
      </c>
      <c r="BR29" s="6" t="s">
        <v>171</v>
      </c>
      <c r="BS29" s="6" t="s">
        <v>171</v>
      </c>
      <c r="BT29" s="6" t="s">
        <v>760</v>
      </c>
      <c r="BU29" s="6">
        <v>-3.3</v>
      </c>
      <c r="BV29" s="6" t="s">
        <v>171</v>
      </c>
      <c r="BW29" s="6" t="s">
        <v>171</v>
      </c>
      <c r="BX29" s="6" t="s">
        <v>171</v>
      </c>
      <c r="BY29" s="6" t="s">
        <v>171</v>
      </c>
      <c r="BZ29" s="6" t="s">
        <v>171</v>
      </c>
      <c r="CA29" s="6" t="s">
        <v>171</v>
      </c>
      <c r="CB29" s="6" t="s">
        <v>171</v>
      </c>
      <c r="CC29" s="6" t="s">
        <v>171</v>
      </c>
      <c r="CD29" s="6" t="s">
        <v>171</v>
      </c>
      <c r="CE29" s="6" t="s">
        <v>171</v>
      </c>
      <c r="CF29" s="6" t="s">
        <v>171</v>
      </c>
      <c r="CG29" s="6" t="s">
        <v>171</v>
      </c>
      <c r="CH29" s="6" t="s">
        <v>171</v>
      </c>
      <c r="CI29" s="6" t="s">
        <v>171</v>
      </c>
      <c r="CJ29" s="6" t="s">
        <v>171</v>
      </c>
      <c r="CK29" s="6" t="s">
        <v>171</v>
      </c>
      <c r="CL29" s="53" t="s">
        <v>768</v>
      </c>
      <c r="CM29" s="40" t="s">
        <v>769</v>
      </c>
      <c r="CN29" s="5">
        <v>62.6</v>
      </c>
      <c r="CO29" s="10" t="s">
        <v>440</v>
      </c>
      <c r="CP29" s="40"/>
      <c r="CQ29" s="2" t="s">
        <v>1914</v>
      </c>
    </row>
    <row r="30" spans="1:95" ht="20.25">
      <c r="A30" s="1" t="s">
        <v>752</v>
      </c>
      <c r="B30" s="39" t="s">
        <v>385</v>
      </c>
      <c r="C30" s="6">
        <v>68.73333333333333</v>
      </c>
      <c r="D30" s="6">
        <v>134.28333333333333</v>
      </c>
      <c r="E30" s="4" t="s">
        <v>753</v>
      </c>
      <c r="F30" s="2" t="s">
        <v>174</v>
      </c>
      <c r="G30" s="2" t="s">
        <v>1708</v>
      </c>
      <c r="H30" s="2" t="s">
        <v>754</v>
      </c>
      <c r="I30" s="26" t="s">
        <v>755</v>
      </c>
      <c r="J30" s="26" t="s">
        <v>175</v>
      </c>
      <c r="K30" s="10" t="s">
        <v>175</v>
      </c>
      <c r="L30" s="26" t="s">
        <v>175</v>
      </c>
      <c r="M30" s="10" t="s">
        <v>175</v>
      </c>
      <c r="N30" s="26" t="s">
        <v>175</v>
      </c>
      <c r="O30" s="10" t="s">
        <v>175</v>
      </c>
      <c r="P30" s="81" t="s">
        <v>770</v>
      </c>
      <c r="Q30" s="10" t="s">
        <v>171</v>
      </c>
      <c r="R30" s="8">
        <v>0.5</v>
      </c>
      <c r="S30" s="22">
        <v>-4.8</v>
      </c>
      <c r="T30" s="22">
        <v>0.5</v>
      </c>
      <c r="U30" s="6" t="s">
        <v>704</v>
      </c>
      <c r="V30" s="22">
        <v>-10.2</v>
      </c>
      <c r="W30" s="6" t="s">
        <v>702</v>
      </c>
      <c r="X30" s="6">
        <v>1.5</v>
      </c>
      <c r="Y30" s="6">
        <v>-4.4</v>
      </c>
      <c r="Z30" s="6">
        <v>-1.1</v>
      </c>
      <c r="AA30" s="6" t="s">
        <v>700</v>
      </c>
      <c r="AB30" s="6">
        <v>-8.4</v>
      </c>
      <c r="AC30" s="6" t="s">
        <v>705</v>
      </c>
      <c r="AD30" s="6">
        <v>3</v>
      </c>
      <c r="AE30" s="6">
        <v>-4.2</v>
      </c>
      <c r="AF30" s="6">
        <v>-2.1</v>
      </c>
      <c r="AG30" s="6" t="s">
        <v>757</v>
      </c>
      <c r="AH30" s="6">
        <v>-6.8</v>
      </c>
      <c r="AI30" s="6" t="s">
        <v>724</v>
      </c>
      <c r="AJ30" s="6">
        <v>6</v>
      </c>
      <c r="AK30" s="6">
        <v>-3.8</v>
      </c>
      <c r="AL30" s="6">
        <v>-3</v>
      </c>
      <c r="AM30" s="6" t="s">
        <v>771</v>
      </c>
      <c r="AN30" s="6">
        <v>-4.9</v>
      </c>
      <c r="AO30" s="6" t="s">
        <v>698</v>
      </c>
      <c r="AP30" s="6">
        <v>9</v>
      </c>
      <c r="AQ30" s="6">
        <v>-3.2</v>
      </c>
      <c r="AR30" s="6">
        <v>-2.8</v>
      </c>
      <c r="AS30" s="6" t="s">
        <v>702</v>
      </c>
      <c r="AT30" s="6">
        <v>-3.5</v>
      </c>
      <c r="AU30" s="6" t="s">
        <v>704</v>
      </c>
      <c r="AV30" s="6">
        <v>12</v>
      </c>
      <c r="AW30" s="6">
        <v>-2.7</v>
      </c>
      <c r="AX30" s="6">
        <v>-2.7</v>
      </c>
      <c r="AY30" s="6" t="s">
        <v>759</v>
      </c>
      <c r="AZ30" s="6">
        <v>-2.7</v>
      </c>
      <c r="BA30" s="6" t="s">
        <v>759</v>
      </c>
      <c r="BB30" s="6">
        <v>15</v>
      </c>
      <c r="BC30" s="6">
        <v>-2.4</v>
      </c>
      <c r="BD30" s="6">
        <v>-2.4</v>
      </c>
      <c r="BE30" s="6" t="s">
        <v>759</v>
      </c>
      <c r="BF30" s="6">
        <v>-2.5</v>
      </c>
      <c r="BG30" s="6" t="s">
        <v>700</v>
      </c>
      <c r="BH30" s="6" t="s">
        <v>171</v>
      </c>
      <c r="BI30" s="6" t="s">
        <v>171</v>
      </c>
      <c r="BJ30" s="6" t="s">
        <v>171</v>
      </c>
      <c r="BK30" s="6" t="s">
        <v>171</v>
      </c>
      <c r="BL30" s="6" t="s">
        <v>171</v>
      </c>
      <c r="BM30" s="6" t="s">
        <v>171</v>
      </c>
      <c r="BN30" s="6" t="s">
        <v>171</v>
      </c>
      <c r="BO30" s="6" t="s">
        <v>171</v>
      </c>
      <c r="BP30" s="6" t="s">
        <v>171</v>
      </c>
      <c r="BQ30" s="6" t="s">
        <v>171</v>
      </c>
      <c r="BR30" s="6" t="s">
        <v>171</v>
      </c>
      <c r="BS30" s="6" t="s">
        <v>171</v>
      </c>
      <c r="BT30" s="6" t="s">
        <v>760</v>
      </c>
      <c r="BU30" s="6">
        <v>-4.7</v>
      </c>
      <c r="BV30" s="6" t="s">
        <v>171</v>
      </c>
      <c r="BW30" s="6" t="s">
        <v>171</v>
      </c>
      <c r="BX30" s="6" t="s">
        <v>171</v>
      </c>
      <c r="BY30" s="6" t="s">
        <v>171</v>
      </c>
      <c r="BZ30" s="6" t="s">
        <v>171</v>
      </c>
      <c r="CA30" s="6" t="s">
        <v>171</v>
      </c>
      <c r="CB30" s="6" t="s">
        <v>171</v>
      </c>
      <c r="CC30" s="6" t="s">
        <v>171</v>
      </c>
      <c r="CD30" s="6" t="s">
        <v>171</v>
      </c>
      <c r="CE30" s="6" t="s">
        <v>171</v>
      </c>
      <c r="CF30" s="6" t="s">
        <v>171</v>
      </c>
      <c r="CG30" s="6" t="s">
        <v>171</v>
      </c>
      <c r="CH30" s="6" t="s">
        <v>171</v>
      </c>
      <c r="CI30" s="6" t="s">
        <v>171</v>
      </c>
      <c r="CJ30" s="6" t="s">
        <v>171</v>
      </c>
      <c r="CK30" s="6" t="s">
        <v>171</v>
      </c>
      <c r="CL30" s="53" t="s">
        <v>772</v>
      </c>
      <c r="CM30" s="40" t="s">
        <v>773</v>
      </c>
      <c r="CN30" s="5">
        <v>30.8</v>
      </c>
      <c r="CO30" s="10" t="s">
        <v>440</v>
      </c>
      <c r="CP30" s="40"/>
      <c r="CQ30" s="2" t="s">
        <v>1914</v>
      </c>
    </row>
    <row r="31" spans="1:95" ht="30">
      <c r="A31" s="1" t="s">
        <v>774</v>
      </c>
      <c r="B31" s="39" t="s">
        <v>775</v>
      </c>
      <c r="C31" s="6">
        <v>69.24</v>
      </c>
      <c r="D31" s="6">
        <v>134.44</v>
      </c>
      <c r="E31" s="4">
        <v>32</v>
      </c>
      <c r="F31" s="2" t="s">
        <v>776</v>
      </c>
      <c r="G31" s="2" t="s">
        <v>1708</v>
      </c>
      <c r="H31" s="2" t="s">
        <v>777</v>
      </c>
      <c r="I31" s="4" t="s">
        <v>171</v>
      </c>
      <c r="J31" s="26" t="s">
        <v>175</v>
      </c>
      <c r="K31" s="10" t="s">
        <v>175</v>
      </c>
      <c r="L31" s="26" t="s">
        <v>175</v>
      </c>
      <c r="M31" s="10" t="s">
        <v>175</v>
      </c>
      <c r="N31" s="26" t="s">
        <v>175</v>
      </c>
      <c r="O31" s="10" t="s">
        <v>175</v>
      </c>
      <c r="P31" s="81" t="s">
        <v>171</v>
      </c>
      <c r="Q31" s="10" t="s">
        <v>171</v>
      </c>
      <c r="R31" s="8">
        <v>0</v>
      </c>
      <c r="S31" s="22">
        <v>-2.8</v>
      </c>
      <c r="T31" s="22">
        <v>6.31</v>
      </c>
      <c r="U31" s="6" t="s">
        <v>704</v>
      </c>
      <c r="V31" s="22">
        <v>-11.91</v>
      </c>
      <c r="W31" s="6" t="s">
        <v>705</v>
      </c>
      <c r="X31" s="6">
        <v>1.5</v>
      </c>
      <c r="Y31" s="6">
        <v>-5.93</v>
      </c>
      <c r="Z31" s="6">
        <v>-1.86</v>
      </c>
      <c r="AA31" s="6" t="s">
        <v>704</v>
      </c>
      <c r="AB31" s="6">
        <v>-10</v>
      </c>
      <c r="AC31" s="6" t="s">
        <v>705</v>
      </c>
      <c r="AD31" s="6">
        <v>3</v>
      </c>
      <c r="AE31" s="6">
        <v>-7.63</v>
      </c>
      <c r="AF31" s="6">
        <v>-3.65</v>
      </c>
      <c r="AG31" s="6" t="s">
        <v>704</v>
      </c>
      <c r="AH31" s="6">
        <v>-11.62</v>
      </c>
      <c r="AI31" s="6" t="s">
        <v>705</v>
      </c>
      <c r="AJ31" s="6">
        <v>6</v>
      </c>
      <c r="AK31" s="6">
        <v>-8.34</v>
      </c>
      <c r="AL31" s="6">
        <v>-6.24</v>
      </c>
      <c r="AM31" s="6" t="s">
        <v>704</v>
      </c>
      <c r="AN31" s="6">
        <v>-10.44</v>
      </c>
      <c r="AO31" s="6" t="s">
        <v>705</v>
      </c>
      <c r="AP31" s="6">
        <v>9</v>
      </c>
      <c r="AQ31" s="6">
        <v>-7.94</v>
      </c>
      <c r="AR31" s="6">
        <v>-7.06</v>
      </c>
      <c r="AS31" s="6" t="s">
        <v>704</v>
      </c>
      <c r="AT31" s="6">
        <v>-8.82</v>
      </c>
      <c r="AU31" s="6" t="s">
        <v>705</v>
      </c>
      <c r="AV31" s="6">
        <v>12</v>
      </c>
      <c r="AW31" s="6">
        <v>-7.19</v>
      </c>
      <c r="AX31" s="6">
        <v>-6.89</v>
      </c>
      <c r="AY31" s="6" t="s">
        <v>730</v>
      </c>
      <c r="AZ31" s="6">
        <v>-7.35</v>
      </c>
      <c r="BA31" s="6" t="s">
        <v>705</v>
      </c>
      <c r="BB31" s="6">
        <v>15</v>
      </c>
      <c r="BC31" s="6">
        <v>-7.01</v>
      </c>
      <c r="BD31" s="6">
        <v>-6.68</v>
      </c>
      <c r="BE31" s="6" t="s">
        <v>704</v>
      </c>
      <c r="BF31" s="6">
        <v>-7.35</v>
      </c>
      <c r="BG31" s="6" t="s">
        <v>705</v>
      </c>
      <c r="BH31" s="6">
        <v>18</v>
      </c>
      <c r="BI31" s="6">
        <v>-6.6</v>
      </c>
      <c r="BJ31" s="6">
        <v>-6.45</v>
      </c>
      <c r="BK31" s="6" t="s">
        <v>704</v>
      </c>
      <c r="BL31" s="6">
        <v>-6.76</v>
      </c>
      <c r="BM31" s="6" t="s">
        <v>705</v>
      </c>
      <c r="BN31" s="6">
        <v>21</v>
      </c>
      <c r="BO31" s="6">
        <v>-6.56</v>
      </c>
      <c r="BP31" s="6">
        <v>-6.37</v>
      </c>
      <c r="BQ31" s="6" t="s">
        <v>730</v>
      </c>
      <c r="BR31" s="6">
        <v>-6.76</v>
      </c>
      <c r="BS31" s="6" t="s">
        <v>705</v>
      </c>
      <c r="BT31" s="6">
        <v>24</v>
      </c>
      <c r="BU31" s="6">
        <v>-6.59</v>
      </c>
      <c r="BV31" s="6">
        <v>-6.47</v>
      </c>
      <c r="BW31" s="6" t="s">
        <v>705</v>
      </c>
      <c r="BX31" s="6">
        <v>-6.71</v>
      </c>
      <c r="BY31" s="6" t="s">
        <v>704</v>
      </c>
      <c r="BZ31" s="6">
        <v>27</v>
      </c>
      <c r="CA31" s="6">
        <v>-6.19</v>
      </c>
      <c r="CB31" s="6">
        <v>-6.18</v>
      </c>
      <c r="CC31" s="6" t="s">
        <v>705</v>
      </c>
      <c r="CD31" s="6">
        <v>-6.2</v>
      </c>
      <c r="CE31" s="6" t="s">
        <v>704</v>
      </c>
      <c r="CF31" s="6">
        <v>30</v>
      </c>
      <c r="CG31" s="6">
        <v>-6.13</v>
      </c>
      <c r="CH31" s="6">
        <v>-6.1</v>
      </c>
      <c r="CI31" s="6" t="s">
        <v>705</v>
      </c>
      <c r="CJ31" s="6">
        <v>-6.17</v>
      </c>
      <c r="CK31" s="6" t="s">
        <v>730</v>
      </c>
      <c r="CL31" s="53" t="s">
        <v>175</v>
      </c>
      <c r="CM31" s="40" t="s">
        <v>778</v>
      </c>
      <c r="CN31" s="5">
        <v>125</v>
      </c>
      <c r="CO31" s="10" t="s">
        <v>178</v>
      </c>
      <c r="CP31" s="40" t="s">
        <v>1905</v>
      </c>
      <c r="CQ31" s="2">
        <v>22</v>
      </c>
    </row>
    <row r="32" spans="1:95" ht="30">
      <c r="A32" s="1" t="s">
        <v>774</v>
      </c>
      <c r="B32" s="39" t="s">
        <v>779</v>
      </c>
      <c r="C32" s="4">
        <v>69.24</v>
      </c>
      <c r="D32" s="4">
        <v>134.42</v>
      </c>
      <c r="E32" s="4">
        <v>19</v>
      </c>
      <c r="F32" s="2" t="s">
        <v>776</v>
      </c>
      <c r="G32" s="2" t="s">
        <v>1708</v>
      </c>
      <c r="H32" s="2" t="s">
        <v>777</v>
      </c>
      <c r="I32" s="4" t="s">
        <v>171</v>
      </c>
      <c r="J32" s="26" t="s">
        <v>175</v>
      </c>
      <c r="K32" s="10" t="s">
        <v>175</v>
      </c>
      <c r="L32" s="26" t="s">
        <v>175</v>
      </c>
      <c r="M32" s="10" t="s">
        <v>175</v>
      </c>
      <c r="N32" s="26" t="s">
        <v>175</v>
      </c>
      <c r="O32" s="10" t="s">
        <v>175</v>
      </c>
      <c r="P32" s="81" t="s">
        <v>171</v>
      </c>
      <c r="Q32" s="10" t="s">
        <v>171</v>
      </c>
      <c r="R32" s="8">
        <v>0</v>
      </c>
      <c r="S32" s="22">
        <v>-8.01</v>
      </c>
      <c r="T32" s="22">
        <v>0.45</v>
      </c>
      <c r="U32" s="6" t="s">
        <v>704</v>
      </c>
      <c r="V32" s="22">
        <v>-16.47</v>
      </c>
      <c r="W32" s="6" t="s">
        <v>705</v>
      </c>
      <c r="X32" s="6">
        <v>1.5</v>
      </c>
      <c r="Y32" s="6">
        <v>-7.79</v>
      </c>
      <c r="Z32" s="6">
        <v>-2.8</v>
      </c>
      <c r="AA32" s="6" t="s">
        <v>704</v>
      </c>
      <c r="AB32" s="6">
        <v>-12.79</v>
      </c>
      <c r="AC32" s="6" t="s">
        <v>705</v>
      </c>
      <c r="AD32" s="6">
        <v>3</v>
      </c>
      <c r="AE32" s="6">
        <v>-8.31</v>
      </c>
      <c r="AF32" s="6">
        <v>-5.16</v>
      </c>
      <c r="AG32" s="6" t="s">
        <v>704</v>
      </c>
      <c r="AH32" s="6">
        <v>-11.47</v>
      </c>
      <c r="AI32" s="6" t="s">
        <v>705</v>
      </c>
      <c r="AJ32" s="6">
        <v>6</v>
      </c>
      <c r="AK32" s="6">
        <v>-9.46</v>
      </c>
      <c r="AL32" s="6">
        <v>-7.3</v>
      </c>
      <c r="AM32" s="6" t="s">
        <v>704</v>
      </c>
      <c r="AN32" s="6">
        <v>-11.62</v>
      </c>
      <c r="AO32" s="6" t="s">
        <v>705</v>
      </c>
      <c r="AP32" s="6">
        <v>9</v>
      </c>
      <c r="AQ32" s="6">
        <v>-8.74</v>
      </c>
      <c r="AR32" s="6">
        <v>-7.93</v>
      </c>
      <c r="AS32" s="6" t="s">
        <v>704</v>
      </c>
      <c r="AT32" s="6">
        <v>-9.55</v>
      </c>
      <c r="AU32" s="6" t="s">
        <v>705</v>
      </c>
      <c r="AV32" s="6">
        <v>12</v>
      </c>
      <c r="AW32" s="6">
        <v>-8.01</v>
      </c>
      <c r="AX32" s="6">
        <v>-7.64</v>
      </c>
      <c r="AY32" s="6" t="s">
        <v>704</v>
      </c>
      <c r="AZ32" s="6">
        <v>-8.38</v>
      </c>
      <c r="BA32" s="6" t="s">
        <v>705</v>
      </c>
      <c r="BB32" s="6">
        <v>15</v>
      </c>
      <c r="BC32" s="6">
        <v>-7.31</v>
      </c>
      <c r="BD32" s="6">
        <v>-7.2</v>
      </c>
      <c r="BE32" s="6" t="s">
        <v>705</v>
      </c>
      <c r="BF32" s="6">
        <v>-7.43</v>
      </c>
      <c r="BG32" s="6" t="s">
        <v>704</v>
      </c>
      <c r="BH32" s="6">
        <v>18</v>
      </c>
      <c r="BI32" s="6">
        <v>-7.27</v>
      </c>
      <c r="BJ32" s="6">
        <v>-7.2</v>
      </c>
      <c r="BK32" s="6" t="s">
        <v>705</v>
      </c>
      <c r="BL32" s="6">
        <v>-7.35</v>
      </c>
      <c r="BM32" s="6" t="s">
        <v>704</v>
      </c>
      <c r="BN32" s="6">
        <v>21</v>
      </c>
      <c r="BO32" s="6">
        <v>-7.26</v>
      </c>
      <c r="BP32" s="6">
        <v>-7.2</v>
      </c>
      <c r="BQ32" s="6" t="s">
        <v>705</v>
      </c>
      <c r="BR32" s="6">
        <v>-7.32</v>
      </c>
      <c r="BS32" s="6" t="s">
        <v>704</v>
      </c>
      <c r="BT32" s="6">
        <v>24</v>
      </c>
      <c r="BU32" s="6">
        <v>-7.23</v>
      </c>
      <c r="BV32" s="6">
        <v>-7.2</v>
      </c>
      <c r="BW32" s="6" t="s">
        <v>705</v>
      </c>
      <c r="BX32" s="6">
        <v>-7.27</v>
      </c>
      <c r="BY32" s="6" t="s">
        <v>704</v>
      </c>
      <c r="BZ32" s="6">
        <v>27</v>
      </c>
      <c r="CA32" s="6">
        <v>-7.23</v>
      </c>
      <c r="CB32" s="6">
        <v>-7.2</v>
      </c>
      <c r="CC32" s="6" t="s">
        <v>705</v>
      </c>
      <c r="CD32" s="6">
        <v>-7.26</v>
      </c>
      <c r="CE32" s="6" t="s">
        <v>704</v>
      </c>
      <c r="CF32" s="6">
        <v>30</v>
      </c>
      <c r="CG32" s="6">
        <v>-7.23</v>
      </c>
      <c r="CH32" s="6">
        <v>-7.2</v>
      </c>
      <c r="CI32" s="6" t="s">
        <v>705</v>
      </c>
      <c r="CJ32" s="6">
        <v>-7.26</v>
      </c>
      <c r="CK32" s="6" t="s">
        <v>730</v>
      </c>
      <c r="CL32" s="53" t="s">
        <v>175</v>
      </c>
      <c r="CM32" s="39" t="s">
        <v>780</v>
      </c>
      <c r="CN32" s="5">
        <v>25</v>
      </c>
      <c r="CO32" s="10" t="s">
        <v>178</v>
      </c>
      <c r="CP32" s="40" t="s">
        <v>1905</v>
      </c>
      <c r="CQ32" s="2">
        <v>22</v>
      </c>
    </row>
    <row r="33" spans="1:95" ht="40.5">
      <c r="A33" s="1" t="s">
        <v>774</v>
      </c>
      <c r="B33" s="39" t="s">
        <v>781</v>
      </c>
      <c r="C33" s="4">
        <v>69.23</v>
      </c>
      <c r="D33" s="4">
        <v>134.35</v>
      </c>
      <c r="E33" s="4">
        <v>21</v>
      </c>
      <c r="F33" s="2" t="s">
        <v>776</v>
      </c>
      <c r="G33" s="2" t="s">
        <v>1708</v>
      </c>
      <c r="H33" s="2" t="s">
        <v>777</v>
      </c>
      <c r="I33" s="4" t="s">
        <v>171</v>
      </c>
      <c r="J33" s="26" t="s">
        <v>175</v>
      </c>
      <c r="K33" s="10" t="s">
        <v>175</v>
      </c>
      <c r="L33" s="26" t="s">
        <v>175</v>
      </c>
      <c r="M33" s="10" t="s">
        <v>175</v>
      </c>
      <c r="N33" s="26" t="s">
        <v>175</v>
      </c>
      <c r="O33" s="10" t="s">
        <v>175</v>
      </c>
      <c r="P33" s="81" t="s">
        <v>171</v>
      </c>
      <c r="Q33" s="10" t="s">
        <v>171</v>
      </c>
      <c r="R33" s="8">
        <v>0</v>
      </c>
      <c r="S33" s="22">
        <v>-0.61</v>
      </c>
      <c r="T33" s="22">
        <v>8.05</v>
      </c>
      <c r="U33" s="6" t="s">
        <v>704</v>
      </c>
      <c r="V33" s="22">
        <v>-9.26</v>
      </c>
      <c r="W33" s="6" t="s">
        <v>705</v>
      </c>
      <c r="X33" s="6">
        <v>1.5</v>
      </c>
      <c r="Y33" s="6">
        <v>-4.72</v>
      </c>
      <c r="Z33" s="6">
        <v>-0.47</v>
      </c>
      <c r="AA33" s="6" t="s">
        <v>704</v>
      </c>
      <c r="AB33" s="6">
        <v>-8.97</v>
      </c>
      <c r="AC33" s="6" t="s">
        <v>705</v>
      </c>
      <c r="AD33" s="6">
        <v>3</v>
      </c>
      <c r="AE33" s="6">
        <v>-4.48</v>
      </c>
      <c r="AF33" s="6">
        <v>-2.21</v>
      </c>
      <c r="AG33" s="6" t="s">
        <v>704</v>
      </c>
      <c r="AH33" s="6">
        <v>-6.76</v>
      </c>
      <c r="AI33" s="6" t="s">
        <v>705</v>
      </c>
      <c r="AJ33" s="6">
        <v>9</v>
      </c>
      <c r="AK33" s="6">
        <v>-3.8</v>
      </c>
      <c r="AL33" s="6">
        <v>-3.34</v>
      </c>
      <c r="AM33" s="6" t="s">
        <v>704</v>
      </c>
      <c r="AN33" s="6">
        <v>-4.26</v>
      </c>
      <c r="AO33" s="6" t="s">
        <v>705</v>
      </c>
      <c r="AP33" s="6">
        <v>12</v>
      </c>
      <c r="AQ33" s="6">
        <v>-2.95</v>
      </c>
      <c r="AR33" s="6">
        <v>-2.67</v>
      </c>
      <c r="AS33" s="6" t="s">
        <v>704</v>
      </c>
      <c r="AT33" s="6">
        <v>-3.23</v>
      </c>
      <c r="AU33" s="6" t="s">
        <v>705</v>
      </c>
      <c r="AV33" s="6">
        <v>15</v>
      </c>
      <c r="AW33" s="6">
        <v>-2.7</v>
      </c>
      <c r="AX33" s="6">
        <v>-2.65</v>
      </c>
      <c r="AY33" s="6" t="s">
        <v>705</v>
      </c>
      <c r="AZ33" s="6">
        <v>-2.75</v>
      </c>
      <c r="BA33" s="6" t="s">
        <v>704</v>
      </c>
      <c r="BB33" s="6">
        <v>18</v>
      </c>
      <c r="BC33" s="6">
        <v>-2.65</v>
      </c>
      <c r="BD33" s="6">
        <v>-2.65</v>
      </c>
      <c r="BE33" s="6" t="s">
        <v>705</v>
      </c>
      <c r="BF33" s="6">
        <v>-2.66</v>
      </c>
      <c r="BG33" s="6" t="s">
        <v>704</v>
      </c>
      <c r="BH33" s="6">
        <v>21</v>
      </c>
      <c r="BI33" s="6">
        <v>-2.51</v>
      </c>
      <c r="BJ33" s="6">
        <v>-2.5</v>
      </c>
      <c r="BK33" s="6" t="s">
        <v>705</v>
      </c>
      <c r="BL33" s="6">
        <v>-2.52</v>
      </c>
      <c r="BM33" s="6" t="s">
        <v>704</v>
      </c>
      <c r="BN33" s="6">
        <v>24</v>
      </c>
      <c r="BO33" s="6">
        <v>-2.49</v>
      </c>
      <c r="BP33" s="6">
        <v>-2.48</v>
      </c>
      <c r="BQ33" s="6" t="s">
        <v>704</v>
      </c>
      <c r="BR33" s="6">
        <v>-2.5</v>
      </c>
      <c r="BS33" s="6" t="s">
        <v>705</v>
      </c>
      <c r="BT33" s="6">
        <v>27</v>
      </c>
      <c r="BU33" s="6">
        <v>-2.5</v>
      </c>
      <c r="BV33" s="6">
        <v>-2.5</v>
      </c>
      <c r="BW33" s="6" t="s">
        <v>705</v>
      </c>
      <c r="BX33" s="6">
        <v>-2.51</v>
      </c>
      <c r="BY33" s="6" t="s">
        <v>704</v>
      </c>
      <c r="BZ33" s="6">
        <v>30</v>
      </c>
      <c r="CA33" s="6">
        <v>-2.48</v>
      </c>
      <c r="CB33" s="6">
        <v>-2.47</v>
      </c>
      <c r="CC33" s="6" t="s">
        <v>704</v>
      </c>
      <c r="CD33" s="6">
        <v>-2.5</v>
      </c>
      <c r="CE33" s="6" t="s">
        <v>705</v>
      </c>
      <c r="CF33" s="6" t="s">
        <v>171</v>
      </c>
      <c r="CG33" s="6" t="s">
        <v>171</v>
      </c>
      <c r="CH33" s="6" t="s">
        <v>171</v>
      </c>
      <c r="CI33" s="6" t="s">
        <v>171</v>
      </c>
      <c r="CJ33" s="6" t="s">
        <v>171</v>
      </c>
      <c r="CK33" s="6" t="s">
        <v>171</v>
      </c>
      <c r="CL33" s="53" t="s">
        <v>175</v>
      </c>
      <c r="CM33" s="39" t="s">
        <v>782</v>
      </c>
      <c r="CN33" s="5">
        <v>140</v>
      </c>
      <c r="CO33" s="10" t="s">
        <v>178</v>
      </c>
      <c r="CP33" s="40" t="s">
        <v>1905</v>
      </c>
      <c r="CQ33" s="2">
        <v>22</v>
      </c>
    </row>
    <row r="34" spans="1:95" ht="20.25">
      <c r="A34" s="1" t="s">
        <v>774</v>
      </c>
      <c r="B34" s="39" t="s">
        <v>783</v>
      </c>
      <c r="C34" s="4">
        <v>69.23</v>
      </c>
      <c r="D34" s="4">
        <v>134.34</v>
      </c>
      <c r="E34" s="4">
        <v>61</v>
      </c>
      <c r="F34" s="2" t="s">
        <v>776</v>
      </c>
      <c r="G34" s="2" t="s">
        <v>1708</v>
      </c>
      <c r="H34" s="2" t="s">
        <v>777</v>
      </c>
      <c r="I34" s="4" t="s">
        <v>171</v>
      </c>
      <c r="J34" s="26" t="s">
        <v>175</v>
      </c>
      <c r="K34" s="10" t="s">
        <v>175</v>
      </c>
      <c r="L34" s="26" t="s">
        <v>175</v>
      </c>
      <c r="M34" s="10" t="s">
        <v>175</v>
      </c>
      <c r="N34" s="26" t="s">
        <v>175</v>
      </c>
      <c r="O34" s="10" t="s">
        <v>175</v>
      </c>
      <c r="P34" s="81" t="s">
        <v>171</v>
      </c>
      <c r="Q34" s="10" t="s">
        <v>171</v>
      </c>
      <c r="R34" s="8">
        <v>0</v>
      </c>
      <c r="S34" s="22">
        <v>-6.78</v>
      </c>
      <c r="T34" s="22">
        <v>-0.03</v>
      </c>
      <c r="U34" s="6" t="s">
        <v>704</v>
      </c>
      <c r="V34" s="22">
        <v>-13.53</v>
      </c>
      <c r="W34" s="6" t="s">
        <v>705</v>
      </c>
      <c r="X34" s="6">
        <v>1.5</v>
      </c>
      <c r="Y34" s="6">
        <v>-7.74</v>
      </c>
      <c r="Z34" s="6">
        <v>-2.17</v>
      </c>
      <c r="AA34" s="6" t="s">
        <v>704</v>
      </c>
      <c r="AB34" s="6">
        <v>-13.31</v>
      </c>
      <c r="AC34" s="6" t="s">
        <v>705</v>
      </c>
      <c r="AD34" s="6">
        <v>3</v>
      </c>
      <c r="AE34" s="6">
        <v>-8.46</v>
      </c>
      <c r="AF34" s="6">
        <v>-4.43</v>
      </c>
      <c r="AG34" s="6" t="s">
        <v>704</v>
      </c>
      <c r="AH34" s="6">
        <v>-12.5</v>
      </c>
      <c r="AI34" s="6" t="s">
        <v>705</v>
      </c>
      <c r="AJ34" s="6">
        <v>6</v>
      </c>
      <c r="AK34" s="6">
        <v>-8.89</v>
      </c>
      <c r="AL34" s="6">
        <v>-6.97</v>
      </c>
      <c r="AM34" s="6" t="s">
        <v>704</v>
      </c>
      <c r="AN34" s="6">
        <v>-10.81</v>
      </c>
      <c r="AO34" s="6" t="s">
        <v>705</v>
      </c>
      <c r="AP34" s="6">
        <v>9</v>
      </c>
      <c r="AQ34" s="6">
        <v>-8.18</v>
      </c>
      <c r="AR34" s="6">
        <v>-7.54</v>
      </c>
      <c r="AS34" s="6" t="s">
        <v>704</v>
      </c>
      <c r="AT34" s="6">
        <v>-8.82</v>
      </c>
      <c r="AU34" s="6" t="s">
        <v>705</v>
      </c>
      <c r="AV34" s="6">
        <v>12</v>
      </c>
      <c r="AW34" s="6">
        <v>-7.27</v>
      </c>
      <c r="AX34" s="6">
        <v>-7.2</v>
      </c>
      <c r="AY34" s="6" t="s">
        <v>704</v>
      </c>
      <c r="AZ34" s="6">
        <v>-7.35</v>
      </c>
      <c r="BA34" s="6" t="s">
        <v>704</v>
      </c>
      <c r="BB34" s="6">
        <v>15</v>
      </c>
      <c r="BC34" s="6">
        <v>-7.15</v>
      </c>
      <c r="BD34" s="6">
        <v>-7.06</v>
      </c>
      <c r="BE34" s="6" t="s">
        <v>705</v>
      </c>
      <c r="BF34" s="6">
        <v>-7.25</v>
      </c>
      <c r="BG34" s="6" t="s">
        <v>704</v>
      </c>
      <c r="BH34" s="6">
        <v>18</v>
      </c>
      <c r="BI34" s="6">
        <v>-7.09</v>
      </c>
      <c r="BJ34" s="6">
        <v>-7.06</v>
      </c>
      <c r="BK34" s="6" t="s">
        <v>705</v>
      </c>
      <c r="BL34" s="6">
        <v>-7.13</v>
      </c>
      <c r="BM34" s="6" t="s">
        <v>704</v>
      </c>
      <c r="BN34" s="6">
        <v>21</v>
      </c>
      <c r="BO34" s="6">
        <v>-7.12</v>
      </c>
      <c r="BP34" s="6">
        <v>-7.06</v>
      </c>
      <c r="BQ34" s="6" t="s">
        <v>705</v>
      </c>
      <c r="BR34" s="6">
        <v>-7.18</v>
      </c>
      <c r="BS34" s="6" t="s">
        <v>704</v>
      </c>
      <c r="BT34" s="6">
        <v>24</v>
      </c>
      <c r="BU34" s="6">
        <v>-7.14</v>
      </c>
      <c r="BV34" s="6">
        <v>-7.06</v>
      </c>
      <c r="BW34" s="6" t="s">
        <v>705</v>
      </c>
      <c r="BX34" s="6">
        <v>-7.22</v>
      </c>
      <c r="BY34" s="6" t="s">
        <v>704</v>
      </c>
      <c r="BZ34" s="6">
        <v>27</v>
      </c>
      <c r="CA34" s="6">
        <v>-7.21</v>
      </c>
      <c r="CB34" s="6">
        <v>-7.13</v>
      </c>
      <c r="CC34" s="6" t="s">
        <v>705</v>
      </c>
      <c r="CD34" s="6">
        <v>-7.29</v>
      </c>
      <c r="CE34" s="6" t="s">
        <v>704</v>
      </c>
      <c r="CF34" s="6">
        <v>30</v>
      </c>
      <c r="CG34" s="6">
        <v>-7.27</v>
      </c>
      <c r="CH34" s="6">
        <v>-7.2</v>
      </c>
      <c r="CI34" s="6" t="s">
        <v>705</v>
      </c>
      <c r="CJ34" s="6">
        <v>-7.34</v>
      </c>
      <c r="CK34" s="6" t="s">
        <v>730</v>
      </c>
      <c r="CL34" s="53" t="s">
        <v>175</v>
      </c>
      <c r="CM34" s="39" t="s">
        <v>784</v>
      </c>
      <c r="CN34" s="5" t="s">
        <v>171</v>
      </c>
      <c r="CO34" s="10" t="s">
        <v>178</v>
      </c>
      <c r="CP34" s="40" t="s">
        <v>1905</v>
      </c>
      <c r="CQ34" s="2">
        <v>22</v>
      </c>
    </row>
    <row r="35" spans="1:113" ht="30">
      <c r="A35" s="1" t="s">
        <v>774</v>
      </c>
      <c r="B35" s="39" t="s">
        <v>785</v>
      </c>
      <c r="C35" s="4">
        <v>69.22</v>
      </c>
      <c r="D35" s="6">
        <v>134.3</v>
      </c>
      <c r="E35" s="4">
        <v>18</v>
      </c>
      <c r="F35" s="2" t="s">
        <v>776</v>
      </c>
      <c r="G35" s="2" t="s">
        <v>1708</v>
      </c>
      <c r="H35" s="2" t="s">
        <v>777</v>
      </c>
      <c r="I35" s="4" t="s">
        <v>171</v>
      </c>
      <c r="J35" s="26" t="s">
        <v>175</v>
      </c>
      <c r="K35" s="10" t="s">
        <v>175</v>
      </c>
      <c r="L35" s="26" t="s">
        <v>175</v>
      </c>
      <c r="M35" s="10" t="s">
        <v>175</v>
      </c>
      <c r="N35" s="26" t="s">
        <v>175</v>
      </c>
      <c r="O35" s="10" t="s">
        <v>175</v>
      </c>
      <c r="P35" s="81" t="s">
        <v>171</v>
      </c>
      <c r="Q35" s="10" t="s">
        <v>171</v>
      </c>
      <c r="R35" s="8">
        <v>0</v>
      </c>
      <c r="S35" s="22">
        <v>-4.52</v>
      </c>
      <c r="T35" s="22">
        <v>2.05</v>
      </c>
      <c r="U35" s="6" t="s">
        <v>704</v>
      </c>
      <c r="V35" s="22">
        <v>-11.1</v>
      </c>
      <c r="W35" s="6" t="s">
        <v>705</v>
      </c>
      <c r="X35" s="6">
        <v>1.5</v>
      </c>
      <c r="Y35" s="6">
        <v>-4.42</v>
      </c>
      <c r="Z35" s="6">
        <v>1.81</v>
      </c>
      <c r="AA35" s="6" t="s">
        <v>704</v>
      </c>
      <c r="AB35" s="6">
        <v>-10.56</v>
      </c>
      <c r="AC35" s="6" t="s">
        <v>705</v>
      </c>
      <c r="AD35" s="22">
        <v>3</v>
      </c>
      <c r="AE35" s="22">
        <v>-5.17</v>
      </c>
      <c r="AF35" s="22">
        <v>-0.12</v>
      </c>
      <c r="AG35" s="22" t="s">
        <v>704</v>
      </c>
      <c r="AH35" s="22">
        <v>-10.22</v>
      </c>
      <c r="AI35" s="22" t="s">
        <v>705</v>
      </c>
      <c r="AJ35" s="6">
        <v>6</v>
      </c>
      <c r="AK35" s="6">
        <v>-7.03</v>
      </c>
      <c r="AL35" s="6">
        <v>-4.43</v>
      </c>
      <c r="AM35" s="6" t="s">
        <v>704</v>
      </c>
      <c r="AN35" s="6">
        <v>-9.13</v>
      </c>
      <c r="AO35" s="6" t="s">
        <v>705</v>
      </c>
      <c r="AP35" s="6">
        <v>9</v>
      </c>
      <c r="AQ35" s="6">
        <v>-7.07</v>
      </c>
      <c r="AR35" s="6">
        <v>-6.06</v>
      </c>
      <c r="AS35" s="6" t="s">
        <v>704</v>
      </c>
      <c r="AT35" s="6">
        <v>-8.09</v>
      </c>
      <c r="AU35" s="6" t="s">
        <v>705</v>
      </c>
      <c r="AV35" s="6">
        <v>12</v>
      </c>
      <c r="AW35" s="6">
        <v>-6.77</v>
      </c>
      <c r="AX35" s="6">
        <v>-6.7</v>
      </c>
      <c r="AY35" s="6" t="s">
        <v>704</v>
      </c>
      <c r="AZ35" s="6">
        <v>-6.84</v>
      </c>
      <c r="BA35" s="6" t="s">
        <v>705</v>
      </c>
      <c r="BB35" s="6">
        <v>15</v>
      </c>
      <c r="BC35" s="6">
        <v>-6.42</v>
      </c>
      <c r="BD35" s="6">
        <v>-6.1</v>
      </c>
      <c r="BE35" s="6" t="s">
        <v>705</v>
      </c>
      <c r="BF35" s="6">
        <v>-6.74</v>
      </c>
      <c r="BG35" s="6" t="s">
        <v>704</v>
      </c>
      <c r="BH35" s="22">
        <v>18</v>
      </c>
      <c r="BI35" s="22">
        <v>-6.44</v>
      </c>
      <c r="BJ35" s="22">
        <v>-6.25</v>
      </c>
      <c r="BK35" s="22" t="s">
        <v>705</v>
      </c>
      <c r="BL35" s="22">
        <v>-6.62</v>
      </c>
      <c r="BM35" s="22" t="s">
        <v>704</v>
      </c>
      <c r="BN35" s="22">
        <v>21</v>
      </c>
      <c r="BO35" s="22">
        <v>-6.26</v>
      </c>
      <c r="BP35" s="22">
        <v>-6.18</v>
      </c>
      <c r="BQ35" s="22" t="s">
        <v>705</v>
      </c>
      <c r="BR35" s="22">
        <v>-6.35</v>
      </c>
      <c r="BS35" s="22" t="s">
        <v>704</v>
      </c>
      <c r="BT35" s="6">
        <v>24</v>
      </c>
      <c r="BU35" s="6">
        <v>-6.34</v>
      </c>
      <c r="BV35" s="6">
        <v>-6.32</v>
      </c>
      <c r="BW35" s="6" t="s">
        <v>705</v>
      </c>
      <c r="BX35" s="6">
        <v>-6.36</v>
      </c>
      <c r="BY35" s="6" t="s">
        <v>704</v>
      </c>
      <c r="BZ35" s="6">
        <v>27</v>
      </c>
      <c r="CA35" s="6">
        <v>-6.32</v>
      </c>
      <c r="CB35" s="6">
        <v>-6.32</v>
      </c>
      <c r="CC35" s="6" t="s">
        <v>759</v>
      </c>
      <c r="CD35" s="6">
        <v>-6.32</v>
      </c>
      <c r="CE35" s="6" t="s">
        <v>759</v>
      </c>
      <c r="CF35" s="6">
        <v>30</v>
      </c>
      <c r="CG35" s="6">
        <v>-6.26</v>
      </c>
      <c r="CH35" s="6">
        <v>-6.25</v>
      </c>
      <c r="CI35" s="6" t="s">
        <v>705</v>
      </c>
      <c r="CJ35" s="6">
        <v>-6.27</v>
      </c>
      <c r="CK35" s="6" t="s">
        <v>704</v>
      </c>
      <c r="CL35" s="53" t="s">
        <v>175</v>
      </c>
      <c r="CM35" s="39" t="s">
        <v>786</v>
      </c>
      <c r="CN35" s="5">
        <v>130</v>
      </c>
      <c r="CO35" s="10" t="s">
        <v>178</v>
      </c>
      <c r="CP35" s="40" t="s">
        <v>1905</v>
      </c>
      <c r="CQ35" s="2">
        <v>22</v>
      </c>
      <c r="CR35" s="2"/>
      <c r="CS35" s="12"/>
      <c r="CT35" s="6"/>
      <c r="CU35" s="6"/>
      <c r="CV35" s="2"/>
      <c r="CW35" s="6"/>
      <c r="CX35" s="2"/>
      <c r="CY35" s="12"/>
      <c r="CZ35" s="6"/>
      <c r="DA35" s="6"/>
      <c r="DB35" s="2"/>
      <c r="DC35" s="6"/>
      <c r="DD35" s="2"/>
      <c r="DG35" s="4"/>
      <c r="DH35" s="2"/>
      <c r="DI35" s="2"/>
    </row>
    <row r="36" spans="1:95" ht="20.25">
      <c r="A36" s="1" t="s">
        <v>774</v>
      </c>
      <c r="B36" s="39" t="s">
        <v>787</v>
      </c>
      <c r="C36" s="4">
        <v>69.22</v>
      </c>
      <c r="D36" s="6">
        <v>135.29</v>
      </c>
      <c r="E36" s="4">
        <v>37</v>
      </c>
      <c r="F36" s="2" t="s">
        <v>776</v>
      </c>
      <c r="G36" s="2" t="s">
        <v>1708</v>
      </c>
      <c r="H36" s="2" t="s">
        <v>777</v>
      </c>
      <c r="I36" s="4" t="s">
        <v>171</v>
      </c>
      <c r="J36" s="26" t="s">
        <v>175</v>
      </c>
      <c r="K36" s="10" t="s">
        <v>175</v>
      </c>
      <c r="L36" s="26" t="s">
        <v>175</v>
      </c>
      <c r="M36" s="10" t="s">
        <v>175</v>
      </c>
      <c r="N36" s="26" t="s">
        <v>175</v>
      </c>
      <c r="O36" s="10" t="s">
        <v>175</v>
      </c>
      <c r="P36" s="81" t="s">
        <v>171</v>
      </c>
      <c r="Q36" s="10" t="s">
        <v>171</v>
      </c>
      <c r="R36" s="8">
        <v>0</v>
      </c>
      <c r="S36" s="22">
        <v>-1.35</v>
      </c>
      <c r="T36" s="22">
        <v>9.61</v>
      </c>
      <c r="U36" s="6" t="s">
        <v>704</v>
      </c>
      <c r="V36" s="22">
        <v>-6.91</v>
      </c>
      <c r="W36" s="6" t="s">
        <v>705</v>
      </c>
      <c r="X36" s="6">
        <v>1.5</v>
      </c>
      <c r="Y36" s="6">
        <v>-4.5</v>
      </c>
      <c r="Z36" s="6">
        <v>-0.18</v>
      </c>
      <c r="AA36" s="6" t="s">
        <v>704</v>
      </c>
      <c r="AB36" s="6">
        <v>-8.82</v>
      </c>
      <c r="AC36" s="6" t="s">
        <v>705</v>
      </c>
      <c r="AD36" s="6">
        <v>3</v>
      </c>
      <c r="AE36" s="6">
        <v>-5.48</v>
      </c>
      <c r="AF36" s="6">
        <v>-1.84</v>
      </c>
      <c r="AG36" s="6" t="s">
        <v>704</v>
      </c>
      <c r="AH36" s="6">
        <v>-9.12</v>
      </c>
      <c r="AI36" s="6" t="s">
        <v>705</v>
      </c>
      <c r="AJ36" s="6">
        <v>6</v>
      </c>
      <c r="AK36" s="6">
        <v>-7.05</v>
      </c>
      <c r="AL36" s="6">
        <v>-4.99</v>
      </c>
      <c r="AM36" s="6" t="s">
        <v>704</v>
      </c>
      <c r="AN36" s="6">
        <v>-9.12</v>
      </c>
      <c r="AO36" s="6" t="s">
        <v>705</v>
      </c>
      <c r="AP36" s="6">
        <v>9</v>
      </c>
      <c r="AQ36" s="6">
        <v>-7.04</v>
      </c>
      <c r="AR36" s="6">
        <v>-6.3</v>
      </c>
      <c r="AS36" s="6" t="s">
        <v>704</v>
      </c>
      <c r="AT36" s="6">
        <v>-7.79</v>
      </c>
      <c r="AU36" s="6" t="s">
        <v>705</v>
      </c>
      <c r="AV36" s="6">
        <v>12</v>
      </c>
      <c r="AW36" s="6">
        <v>-6.83</v>
      </c>
      <c r="AX36" s="6">
        <v>-6.47</v>
      </c>
      <c r="AY36" s="6" t="s">
        <v>704</v>
      </c>
      <c r="AZ36" s="6">
        <v>-7.2</v>
      </c>
      <c r="BA36" s="6" t="s">
        <v>705</v>
      </c>
      <c r="BB36" s="6">
        <v>15</v>
      </c>
      <c r="BC36" s="6">
        <v>-6.58</v>
      </c>
      <c r="BD36" s="6">
        <v>-6.26</v>
      </c>
      <c r="BE36" s="6" t="s">
        <v>704</v>
      </c>
      <c r="BF36" s="6">
        <v>-6.91</v>
      </c>
      <c r="BG36" s="6" t="s">
        <v>705</v>
      </c>
      <c r="BH36" s="6">
        <v>18</v>
      </c>
      <c r="BI36" s="6">
        <v>-6.37</v>
      </c>
      <c r="BJ36" s="6">
        <v>-6.12</v>
      </c>
      <c r="BK36" s="6" t="s">
        <v>704</v>
      </c>
      <c r="BL36" s="6">
        <v>-6.62</v>
      </c>
      <c r="BM36" s="6" t="s">
        <v>705</v>
      </c>
      <c r="BN36" s="6">
        <v>21</v>
      </c>
      <c r="BO36" s="6">
        <v>-6.17</v>
      </c>
      <c r="BP36" s="6">
        <v>-6.16</v>
      </c>
      <c r="BQ36" s="6" t="s">
        <v>704</v>
      </c>
      <c r="BR36" s="6">
        <v>-6.18</v>
      </c>
      <c r="BS36" s="6" t="s">
        <v>705</v>
      </c>
      <c r="BT36" s="6">
        <v>24</v>
      </c>
      <c r="BU36" s="6">
        <v>-6.22</v>
      </c>
      <c r="BV36" s="6">
        <v>-0.18</v>
      </c>
      <c r="BW36" s="6" t="s">
        <v>705</v>
      </c>
      <c r="BX36" s="6">
        <v>-6.27</v>
      </c>
      <c r="BY36" s="6" t="s">
        <v>704</v>
      </c>
      <c r="BZ36" s="6">
        <v>27</v>
      </c>
      <c r="CA36" s="6">
        <v>-6.23</v>
      </c>
      <c r="CB36" s="6">
        <v>-6.18</v>
      </c>
      <c r="CC36" s="6" t="s">
        <v>705</v>
      </c>
      <c r="CD36" s="6">
        <v>-6.28</v>
      </c>
      <c r="CE36" s="6" t="s">
        <v>704</v>
      </c>
      <c r="CF36" s="6">
        <v>30</v>
      </c>
      <c r="CG36" s="6">
        <v>-6.35</v>
      </c>
      <c r="CH36" s="6">
        <v>-6.32</v>
      </c>
      <c r="CI36" s="6" t="s">
        <v>705</v>
      </c>
      <c r="CJ36" s="6">
        <v>-6.39</v>
      </c>
      <c r="CK36" s="6" t="s">
        <v>704</v>
      </c>
      <c r="CL36" s="53" t="s">
        <v>175</v>
      </c>
      <c r="CM36" s="39" t="s">
        <v>788</v>
      </c>
      <c r="CN36" s="5">
        <v>150</v>
      </c>
      <c r="CO36" s="10" t="s">
        <v>178</v>
      </c>
      <c r="CP36" s="40" t="s">
        <v>1905</v>
      </c>
      <c r="CQ36" s="2">
        <v>22</v>
      </c>
    </row>
    <row r="37" spans="1:95" ht="20.25">
      <c r="A37" s="1" t="s">
        <v>774</v>
      </c>
      <c r="B37" s="39" t="s">
        <v>789</v>
      </c>
      <c r="C37" s="4">
        <v>69.21</v>
      </c>
      <c r="D37" s="6">
        <v>134.27</v>
      </c>
      <c r="E37" s="4">
        <v>6</v>
      </c>
      <c r="F37" s="2" t="s">
        <v>776</v>
      </c>
      <c r="G37" s="2" t="s">
        <v>1708</v>
      </c>
      <c r="H37" s="2" t="s">
        <v>777</v>
      </c>
      <c r="I37" s="4" t="s">
        <v>171</v>
      </c>
      <c r="J37" s="26" t="s">
        <v>175</v>
      </c>
      <c r="K37" s="10" t="s">
        <v>175</v>
      </c>
      <c r="L37" s="26" t="s">
        <v>175</v>
      </c>
      <c r="M37" s="10" t="s">
        <v>175</v>
      </c>
      <c r="N37" s="26" t="s">
        <v>175</v>
      </c>
      <c r="O37" s="10" t="s">
        <v>175</v>
      </c>
      <c r="P37" s="81" t="s">
        <v>171</v>
      </c>
      <c r="Q37" s="10" t="s">
        <v>171</v>
      </c>
      <c r="R37" s="8">
        <v>0</v>
      </c>
      <c r="S37" s="22">
        <v>-5.06</v>
      </c>
      <c r="T37" s="22">
        <v>1.34</v>
      </c>
      <c r="U37" s="6" t="s">
        <v>704</v>
      </c>
      <c r="V37" s="22">
        <v>-11.47</v>
      </c>
      <c r="W37" s="6" t="s">
        <v>705</v>
      </c>
      <c r="X37" s="6">
        <v>1.5</v>
      </c>
      <c r="Y37" s="6">
        <v>-5.75</v>
      </c>
      <c r="Z37" s="6">
        <v>-0.47</v>
      </c>
      <c r="AA37" s="6" t="s">
        <v>704</v>
      </c>
      <c r="AB37" s="6">
        <v>-11.03</v>
      </c>
      <c r="AC37" s="6" t="s">
        <v>705</v>
      </c>
      <c r="AD37" s="6">
        <v>3</v>
      </c>
      <c r="AE37" s="6">
        <v>-6.31</v>
      </c>
      <c r="AF37" s="6">
        <v>-3.8</v>
      </c>
      <c r="AG37" s="6" t="s">
        <v>704</v>
      </c>
      <c r="AH37" s="6">
        <v>-8.82</v>
      </c>
      <c r="AI37" s="6" t="s">
        <v>705</v>
      </c>
      <c r="AJ37" s="6">
        <v>6</v>
      </c>
      <c r="AK37" s="6">
        <v>-6.28</v>
      </c>
      <c r="AL37" s="6">
        <v>-5.37</v>
      </c>
      <c r="AM37" s="6" t="s">
        <v>704</v>
      </c>
      <c r="AN37" s="6">
        <v>-7.2</v>
      </c>
      <c r="AO37" s="6" t="s">
        <v>705</v>
      </c>
      <c r="AP37" s="6">
        <v>9</v>
      </c>
      <c r="AQ37" s="6">
        <v>-5.4</v>
      </c>
      <c r="AR37" s="6">
        <v>-5.22</v>
      </c>
      <c r="AS37" s="6" t="s">
        <v>705</v>
      </c>
      <c r="AT37" s="6">
        <v>-5.58</v>
      </c>
      <c r="AU37" s="6" t="s">
        <v>704</v>
      </c>
      <c r="AV37" s="6">
        <v>12</v>
      </c>
      <c r="AW37" s="6">
        <v>-5.26</v>
      </c>
      <c r="AX37" s="6">
        <v>-5.22</v>
      </c>
      <c r="AY37" s="6" t="s">
        <v>705</v>
      </c>
      <c r="AZ37" s="6">
        <v>-5.3</v>
      </c>
      <c r="BA37" s="6" t="s">
        <v>704</v>
      </c>
      <c r="BB37" s="6">
        <v>15</v>
      </c>
      <c r="BC37" s="6">
        <v>-5.31</v>
      </c>
      <c r="BD37" s="6">
        <v>-5.29</v>
      </c>
      <c r="BE37" s="6" t="s">
        <v>705</v>
      </c>
      <c r="BF37" s="6">
        <v>-5.34</v>
      </c>
      <c r="BG37" s="6" t="s">
        <v>704</v>
      </c>
      <c r="BH37" s="6">
        <v>18</v>
      </c>
      <c r="BI37" s="6">
        <v>-5.32</v>
      </c>
      <c r="BJ37" s="6">
        <v>-5.29</v>
      </c>
      <c r="BK37" s="6" t="s">
        <v>705</v>
      </c>
      <c r="BL37" s="6">
        <v>-5.35</v>
      </c>
      <c r="BM37" s="6" t="s">
        <v>704</v>
      </c>
      <c r="BN37" s="6">
        <v>21</v>
      </c>
      <c r="BO37" s="6">
        <v>-5.34</v>
      </c>
      <c r="BP37" s="6">
        <v>-5.31</v>
      </c>
      <c r="BQ37" s="6" t="s">
        <v>704</v>
      </c>
      <c r="BR37" s="6">
        <v>-5.37</v>
      </c>
      <c r="BS37" s="6" t="s">
        <v>790</v>
      </c>
      <c r="BT37" s="6">
        <v>24</v>
      </c>
      <c r="BU37" s="6">
        <v>-5.27</v>
      </c>
      <c r="BV37" s="6">
        <v>-5.26</v>
      </c>
      <c r="BW37" s="6" t="s">
        <v>704</v>
      </c>
      <c r="BX37" s="6">
        <v>-5.29</v>
      </c>
      <c r="BY37" s="6" t="s">
        <v>705</v>
      </c>
      <c r="BZ37" s="6">
        <v>27</v>
      </c>
      <c r="CA37" s="6">
        <v>-5.29</v>
      </c>
      <c r="CB37" s="6">
        <v>-5.29</v>
      </c>
      <c r="CC37" s="6" t="s">
        <v>759</v>
      </c>
      <c r="CD37" s="6">
        <v>-5.29</v>
      </c>
      <c r="CE37" s="6" t="s">
        <v>759</v>
      </c>
      <c r="CF37" s="6">
        <v>30</v>
      </c>
      <c r="CG37" s="6">
        <v>-5.28</v>
      </c>
      <c r="CH37" s="6">
        <v>-5.27</v>
      </c>
      <c r="CI37" s="6" t="s">
        <v>704</v>
      </c>
      <c r="CJ37" s="6">
        <v>-5.29</v>
      </c>
      <c r="CK37" s="6" t="s">
        <v>705</v>
      </c>
      <c r="CL37" s="53" t="s">
        <v>175</v>
      </c>
      <c r="CM37" s="39" t="s">
        <v>791</v>
      </c>
      <c r="CN37" s="5">
        <v>120</v>
      </c>
      <c r="CO37" s="10" t="s">
        <v>178</v>
      </c>
      <c r="CP37" s="40" t="s">
        <v>1905</v>
      </c>
      <c r="CQ37" s="2">
        <v>22</v>
      </c>
    </row>
    <row r="38" spans="1:95" ht="9.75">
      <c r="A38" s="1" t="s">
        <v>1473</v>
      </c>
      <c r="B38" s="39" t="s">
        <v>1474</v>
      </c>
      <c r="C38" s="4">
        <v>68.58</v>
      </c>
      <c r="D38" s="6">
        <v>133.55</v>
      </c>
      <c r="E38" s="4" t="s">
        <v>171</v>
      </c>
      <c r="F38" s="2" t="s">
        <v>1475</v>
      </c>
      <c r="G38" s="2" t="s">
        <v>1001</v>
      </c>
      <c r="H38" s="2" t="s">
        <v>1479</v>
      </c>
      <c r="I38" s="4">
        <v>-10.03</v>
      </c>
      <c r="J38" s="26">
        <v>12.89</v>
      </c>
      <c r="K38" s="10" t="s">
        <v>698</v>
      </c>
      <c r="L38" s="26">
        <v>-25.14</v>
      </c>
      <c r="M38" s="10" t="s">
        <v>771</v>
      </c>
      <c r="N38" s="26"/>
      <c r="O38" s="10"/>
      <c r="P38" s="81"/>
      <c r="Q38" s="10"/>
      <c r="R38" s="8">
        <v>0.025</v>
      </c>
      <c r="S38" s="22">
        <v>-7.38</v>
      </c>
      <c r="T38" s="22">
        <v>10.69</v>
      </c>
      <c r="U38" s="6" t="s">
        <v>698</v>
      </c>
      <c r="V38" s="22">
        <v>-19.57</v>
      </c>
      <c r="W38" s="6" t="s">
        <v>699</v>
      </c>
      <c r="X38" s="6">
        <v>0.05</v>
      </c>
      <c r="Y38" s="6">
        <v>-7.35</v>
      </c>
      <c r="Z38" s="6">
        <v>9.48</v>
      </c>
      <c r="AA38" s="6" t="s">
        <v>698</v>
      </c>
      <c r="AB38" s="6">
        <v>-18.94</v>
      </c>
      <c r="AC38" s="6" t="s">
        <v>699</v>
      </c>
      <c r="AD38" s="6">
        <v>0.1</v>
      </c>
      <c r="AE38" s="6">
        <v>-7.29</v>
      </c>
      <c r="AF38" s="6">
        <v>7.63</v>
      </c>
      <c r="AG38" s="6" t="s">
        <v>698</v>
      </c>
      <c r="AH38" s="6">
        <v>-18.08</v>
      </c>
      <c r="AI38" s="6" t="s">
        <v>699</v>
      </c>
      <c r="AJ38" s="6">
        <v>0.2</v>
      </c>
      <c r="AK38" s="6">
        <v>-7.28</v>
      </c>
      <c r="AL38" s="6">
        <v>5.28</v>
      </c>
      <c r="AM38" s="6" t="s">
        <v>698</v>
      </c>
      <c r="AN38" s="6">
        <v>-16.52</v>
      </c>
      <c r="AO38" s="6" t="s">
        <v>702</v>
      </c>
      <c r="AP38" s="6">
        <v>0.5</v>
      </c>
      <c r="AQ38" s="6">
        <v>-7.21</v>
      </c>
      <c r="AR38" s="6">
        <v>2.32</v>
      </c>
      <c r="AS38" s="6" t="s">
        <v>703</v>
      </c>
      <c r="AT38" s="6">
        <v>-15.71</v>
      </c>
      <c r="AU38" s="6" t="s">
        <v>702</v>
      </c>
      <c r="AV38" s="6">
        <v>1</v>
      </c>
      <c r="AW38" s="6">
        <v>-7.07</v>
      </c>
      <c r="AX38" s="6">
        <v>-0.49</v>
      </c>
      <c r="AY38" s="6" t="s">
        <v>704</v>
      </c>
      <c r="AZ38" s="6">
        <v>-14.26</v>
      </c>
      <c r="BA38" s="6" t="s">
        <v>702</v>
      </c>
      <c r="BB38" s="6">
        <v>1.5</v>
      </c>
      <c r="BC38" s="6">
        <v>-6.97</v>
      </c>
      <c r="BD38" s="6">
        <v>-1.13</v>
      </c>
      <c r="BE38" s="6" t="s">
        <v>700</v>
      </c>
      <c r="BF38" s="6">
        <v>-13.19</v>
      </c>
      <c r="BG38" s="6" t="s">
        <v>702</v>
      </c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53"/>
      <c r="CM38" s="39" t="s">
        <v>1484</v>
      </c>
      <c r="CN38" s="5">
        <v>86</v>
      </c>
      <c r="CO38" s="10" t="s">
        <v>178</v>
      </c>
      <c r="CP38" s="40"/>
      <c r="CQ38" s="2" t="s">
        <v>1754</v>
      </c>
    </row>
    <row r="39" spans="2:95" ht="9.75">
      <c r="B39" s="39"/>
      <c r="C39" s="4"/>
      <c r="D39" s="6"/>
      <c r="E39" s="4"/>
      <c r="F39" s="2"/>
      <c r="G39" s="2"/>
      <c r="H39" s="2"/>
      <c r="I39" s="4"/>
      <c r="J39" s="4"/>
      <c r="K39" s="2"/>
      <c r="L39" s="4"/>
      <c r="M39" s="2"/>
      <c r="N39" s="4"/>
      <c r="O39" s="2"/>
      <c r="Q39" s="2"/>
      <c r="R39" s="8"/>
      <c r="S39" s="22"/>
      <c r="T39" s="22"/>
      <c r="U39" s="6"/>
      <c r="V39" s="22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41"/>
      <c r="CM39" s="39"/>
      <c r="CN39" s="5"/>
      <c r="CO39" s="2"/>
      <c r="CP39" s="39"/>
      <c r="CQ39" s="11"/>
    </row>
    <row r="40" spans="1:95" ht="9.75">
      <c r="A40" s="30" t="s">
        <v>1866</v>
      </c>
      <c r="B40" s="39"/>
      <c r="C40" s="6"/>
      <c r="D40" s="6"/>
      <c r="E40" s="4"/>
      <c r="F40" s="2"/>
      <c r="G40" s="2"/>
      <c r="H40" s="2"/>
      <c r="I40" s="26"/>
      <c r="J40" s="26"/>
      <c r="K40" s="10"/>
      <c r="L40" s="26"/>
      <c r="M40" s="10"/>
      <c r="N40" s="26"/>
      <c r="O40" s="10"/>
      <c r="P40" s="81"/>
      <c r="Q40" s="10"/>
      <c r="R40" s="8"/>
      <c r="S40" s="22"/>
      <c r="T40" s="22"/>
      <c r="U40" s="6"/>
      <c r="V40" s="22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53"/>
      <c r="CM40" s="40"/>
      <c r="CN40" s="5"/>
      <c r="CO40" s="10"/>
      <c r="CP40" s="40"/>
      <c r="CQ40" s="11"/>
    </row>
    <row r="41" spans="1:95" ht="9.75">
      <c r="A41" s="1" t="s">
        <v>97</v>
      </c>
      <c r="B41" s="39" t="s">
        <v>171</v>
      </c>
      <c r="C41" s="6">
        <v>60</v>
      </c>
      <c r="D41" s="6">
        <v>111.88333333333334</v>
      </c>
      <c r="E41" s="4" t="s">
        <v>171</v>
      </c>
      <c r="F41" s="2" t="s">
        <v>696</v>
      </c>
      <c r="G41" s="2" t="s">
        <v>1001</v>
      </c>
      <c r="H41" s="2" t="s">
        <v>697</v>
      </c>
      <c r="I41" s="26">
        <v>-3.3</v>
      </c>
      <c r="J41" s="26">
        <v>16</v>
      </c>
      <c r="K41" s="10" t="s">
        <v>698</v>
      </c>
      <c r="L41" s="26">
        <v>-26.8</v>
      </c>
      <c r="M41" s="10" t="s">
        <v>771</v>
      </c>
      <c r="N41" s="26">
        <v>145.9</v>
      </c>
      <c r="O41" s="10" t="s">
        <v>731</v>
      </c>
      <c r="P41" s="81">
        <v>50.5</v>
      </c>
      <c r="Q41" s="10" t="s">
        <v>792</v>
      </c>
      <c r="R41" s="8">
        <v>0</v>
      </c>
      <c r="S41" s="22" t="s">
        <v>171</v>
      </c>
      <c r="T41" s="22" t="s">
        <v>171</v>
      </c>
      <c r="U41" s="6" t="s">
        <v>171</v>
      </c>
      <c r="V41" s="22" t="s">
        <v>171</v>
      </c>
      <c r="W41" s="6" t="s">
        <v>171</v>
      </c>
      <c r="X41" s="6" t="s">
        <v>171</v>
      </c>
      <c r="Y41" s="6" t="s">
        <v>171</v>
      </c>
      <c r="Z41" s="6" t="s">
        <v>171</v>
      </c>
      <c r="AA41" s="6" t="s">
        <v>171</v>
      </c>
      <c r="AB41" s="6" t="s">
        <v>171</v>
      </c>
      <c r="AC41" s="6" t="s">
        <v>171</v>
      </c>
      <c r="AD41" s="6">
        <v>0.05</v>
      </c>
      <c r="AE41" s="6">
        <v>4</v>
      </c>
      <c r="AF41" s="6">
        <v>17.6</v>
      </c>
      <c r="AG41" s="6" t="s">
        <v>698</v>
      </c>
      <c r="AH41" s="6">
        <v>-5.7</v>
      </c>
      <c r="AI41" s="6" t="s">
        <v>771</v>
      </c>
      <c r="AJ41" s="6">
        <v>0.1</v>
      </c>
      <c r="AK41" s="6">
        <v>3.8</v>
      </c>
      <c r="AL41" s="6">
        <v>17</v>
      </c>
      <c r="AM41" s="6" t="s">
        <v>698</v>
      </c>
      <c r="AN41" s="6">
        <v>-5.6</v>
      </c>
      <c r="AO41" s="6" t="s">
        <v>699</v>
      </c>
      <c r="AP41" s="6">
        <v>0.2</v>
      </c>
      <c r="AQ41" s="6">
        <v>4</v>
      </c>
      <c r="AR41" s="6">
        <v>16.7</v>
      </c>
      <c r="AS41" s="6" t="s">
        <v>698</v>
      </c>
      <c r="AT41" s="6">
        <v>-5.1</v>
      </c>
      <c r="AU41" s="6" t="s">
        <v>699</v>
      </c>
      <c r="AV41" s="6">
        <v>0.5</v>
      </c>
      <c r="AW41" s="6">
        <v>4.1</v>
      </c>
      <c r="AX41" s="6">
        <v>14.8</v>
      </c>
      <c r="AY41" s="6" t="s">
        <v>698</v>
      </c>
      <c r="AZ41" s="6">
        <v>-3.7</v>
      </c>
      <c r="BA41" s="6" t="s">
        <v>699</v>
      </c>
      <c r="BB41" s="6">
        <v>1</v>
      </c>
      <c r="BC41" s="6">
        <v>3.7</v>
      </c>
      <c r="BD41" s="6">
        <v>12.1</v>
      </c>
      <c r="BE41" s="6" t="s">
        <v>703</v>
      </c>
      <c r="BF41" s="6">
        <v>-1.2</v>
      </c>
      <c r="BG41" s="6" t="s">
        <v>702</v>
      </c>
      <c r="BH41" s="6">
        <v>1.5</v>
      </c>
      <c r="BI41" s="6">
        <v>3.8</v>
      </c>
      <c r="BJ41" s="6">
        <v>10.7</v>
      </c>
      <c r="BK41" s="6" t="s">
        <v>703</v>
      </c>
      <c r="BL41" s="6">
        <v>-0.3</v>
      </c>
      <c r="BM41" s="6" t="s">
        <v>705</v>
      </c>
      <c r="BN41" s="6">
        <v>3</v>
      </c>
      <c r="BO41" s="6">
        <v>4</v>
      </c>
      <c r="BP41" s="6">
        <v>7.9</v>
      </c>
      <c r="BQ41" s="6" t="s">
        <v>704</v>
      </c>
      <c r="BR41" s="6">
        <v>1.2</v>
      </c>
      <c r="BS41" s="6" t="s">
        <v>724</v>
      </c>
      <c r="BT41" s="6" t="s">
        <v>706</v>
      </c>
      <c r="BU41" s="6">
        <v>3.9</v>
      </c>
      <c r="BV41" s="6" t="s">
        <v>171</v>
      </c>
      <c r="BW41" s="6" t="s">
        <v>171</v>
      </c>
      <c r="BX41" s="6" t="s">
        <v>171</v>
      </c>
      <c r="BY41" s="6" t="s">
        <v>171</v>
      </c>
      <c r="BZ41" s="6" t="s">
        <v>171</v>
      </c>
      <c r="CA41" s="6" t="s">
        <v>171</v>
      </c>
      <c r="CB41" s="6" t="s">
        <v>171</v>
      </c>
      <c r="CC41" s="6" t="s">
        <v>171</v>
      </c>
      <c r="CD41" s="6" t="s">
        <v>171</v>
      </c>
      <c r="CE41" s="6" t="s">
        <v>171</v>
      </c>
      <c r="CF41" s="6" t="s">
        <v>171</v>
      </c>
      <c r="CG41" s="6" t="s">
        <v>171</v>
      </c>
      <c r="CH41" s="6" t="s">
        <v>171</v>
      </c>
      <c r="CI41" s="6" t="s">
        <v>171</v>
      </c>
      <c r="CJ41" s="6" t="s">
        <v>171</v>
      </c>
      <c r="CK41" s="6" t="s">
        <v>171</v>
      </c>
      <c r="CL41" s="53" t="s">
        <v>707</v>
      </c>
      <c r="CM41" s="40" t="s">
        <v>175</v>
      </c>
      <c r="CN41" s="5" t="s">
        <v>171</v>
      </c>
      <c r="CO41" s="10" t="s">
        <v>440</v>
      </c>
      <c r="CP41" s="40"/>
      <c r="CQ41" s="2" t="s">
        <v>793</v>
      </c>
    </row>
    <row r="42" spans="1:95" ht="20.25">
      <c r="A42" s="1" t="s">
        <v>794</v>
      </c>
      <c r="B42" s="39" t="s">
        <v>795</v>
      </c>
      <c r="C42" s="6">
        <v>61.79333333333334</v>
      </c>
      <c r="D42" s="6">
        <v>121.30333333333333</v>
      </c>
      <c r="E42" s="4" t="s">
        <v>796</v>
      </c>
      <c r="F42" s="2" t="s">
        <v>776</v>
      </c>
      <c r="G42" s="2" t="s">
        <v>1708</v>
      </c>
      <c r="H42" s="2" t="s">
        <v>1656</v>
      </c>
      <c r="I42" s="26">
        <v>-3.9</v>
      </c>
      <c r="J42" s="26" t="s">
        <v>175</v>
      </c>
      <c r="K42" s="10" t="s">
        <v>175</v>
      </c>
      <c r="L42" s="26" t="s">
        <v>175</v>
      </c>
      <c r="M42" s="10" t="s">
        <v>175</v>
      </c>
      <c r="N42" s="26" t="s">
        <v>175</v>
      </c>
      <c r="O42" s="10" t="s">
        <v>175</v>
      </c>
      <c r="P42" s="81">
        <v>66</v>
      </c>
      <c r="Q42" s="10" t="s">
        <v>171</v>
      </c>
      <c r="R42" s="8">
        <v>0</v>
      </c>
      <c r="S42" s="22">
        <v>0.8</v>
      </c>
      <c r="T42" s="22" t="s">
        <v>171</v>
      </c>
      <c r="U42" s="6" t="s">
        <v>171</v>
      </c>
      <c r="V42" s="22" t="s">
        <v>171</v>
      </c>
      <c r="W42" s="6" t="s">
        <v>175</v>
      </c>
      <c r="X42" s="6">
        <v>0.8</v>
      </c>
      <c r="Y42" s="6" t="s">
        <v>175</v>
      </c>
      <c r="Z42" s="6">
        <v>12</v>
      </c>
      <c r="AA42" s="6" t="s">
        <v>175</v>
      </c>
      <c r="AB42" s="6">
        <v>-1.3</v>
      </c>
      <c r="AC42" s="6" t="s">
        <v>175</v>
      </c>
      <c r="AD42" s="6">
        <v>3</v>
      </c>
      <c r="AE42" s="6">
        <v>1.8</v>
      </c>
      <c r="AF42" s="6" t="s">
        <v>171</v>
      </c>
      <c r="AG42" s="6" t="s">
        <v>171</v>
      </c>
      <c r="AH42" s="6" t="s">
        <v>171</v>
      </c>
      <c r="AI42" s="6" t="s">
        <v>171</v>
      </c>
      <c r="AJ42" s="6">
        <v>4.6</v>
      </c>
      <c r="AK42" s="6">
        <v>1.24</v>
      </c>
      <c r="AL42" s="6" t="s">
        <v>171</v>
      </c>
      <c r="AM42" s="6" t="s">
        <v>171</v>
      </c>
      <c r="AN42" s="6" t="s">
        <v>171</v>
      </c>
      <c r="AO42" s="6" t="s">
        <v>171</v>
      </c>
      <c r="AP42" s="6">
        <v>6.1</v>
      </c>
      <c r="AQ42" s="6">
        <v>1.08</v>
      </c>
      <c r="AR42" s="6" t="s">
        <v>171</v>
      </c>
      <c r="AS42" s="6" t="s">
        <v>171</v>
      </c>
      <c r="AT42" s="6" t="s">
        <v>171</v>
      </c>
      <c r="AU42" s="6" t="s">
        <v>171</v>
      </c>
      <c r="AV42" s="6">
        <v>7.6</v>
      </c>
      <c r="AW42" s="6">
        <v>1.02</v>
      </c>
      <c r="AX42" s="6" t="s">
        <v>171</v>
      </c>
      <c r="AY42" s="6" t="s">
        <v>171</v>
      </c>
      <c r="AZ42" s="6" t="s">
        <v>171</v>
      </c>
      <c r="BA42" s="6" t="s">
        <v>171</v>
      </c>
      <c r="BB42" s="6">
        <v>9.1</v>
      </c>
      <c r="BC42" s="6">
        <v>1.07</v>
      </c>
      <c r="BD42" s="6" t="s">
        <v>171</v>
      </c>
      <c r="BE42" s="6" t="s">
        <v>171</v>
      </c>
      <c r="BF42" s="6" t="s">
        <v>171</v>
      </c>
      <c r="BG42" s="6" t="s">
        <v>171</v>
      </c>
      <c r="BH42" s="6">
        <v>11.4</v>
      </c>
      <c r="BI42" s="6">
        <v>1.22</v>
      </c>
      <c r="BJ42" s="6" t="s">
        <v>171</v>
      </c>
      <c r="BK42" s="6" t="s">
        <v>171</v>
      </c>
      <c r="BL42" s="6" t="s">
        <v>171</v>
      </c>
      <c r="BM42" s="6" t="s">
        <v>171</v>
      </c>
      <c r="BN42" s="6">
        <v>13.7</v>
      </c>
      <c r="BO42" s="6">
        <v>1.32</v>
      </c>
      <c r="BP42" s="6" t="s">
        <v>171</v>
      </c>
      <c r="BQ42" s="6" t="s">
        <v>171</v>
      </c>
      <c r="BR42" s="6" t="s">
        <v>171</v>
      </c>
      <c r="BS42" s="6" t="s">
        <v>171</v>
      </c>
      <c r="BT42" s="6">
        <v>18.3</v>
      </c>
      <c r="BU42" s="6">
        <v>1.54</v>
      </c>
      <c r="BV42" s="6" t="s">
        <v>171</v>
      </c>
      <c r="BW42" s="6" t="s">
        <v>171</v>
      </c>
      <c r="BX42" s="6" t="s">
        <v>171</v>
      </c>
      <c r="BY42" s="6" t="s">
        <v>171</v>
      </c>
      <c r="BZ42" s="6">
        <v>30.5</v>
      </c>
      <c r="CA42" s="6">
        <v>2.34</v>
      </c>
      <c r="CB42" s="6" t="s">
        <v>171</v>
      </c>
      <c r="CC42" s="6" t="s">
        <v>171</v>
      </c>
      <c r="CD42" s="6" t="s">
        <v>171</v>
      </c>
      <c r="CE42" s="6" t="s">
        <v>171</v>
      </c>
      <c r="CF42" s="6" t="s">
        <v>171</v>
      </c>
      <c r="CG42" s="6" t="s">
        <v>171</v>
      </c>
      <c r="CH42" s="6" t="s">
        <v>171</v>
      </c>
      <c r="CI42" s="6" t="s">
        <v>171</v>
      </c>
      <c r="CJ42" s="6" t="s">
        <v>171</v>
      </c>
      <c r="CK42" s="6" t="s">
        <v>171</v>
      </c>
      <c r="CL42" s="53" t="s">
        <v>175</v>
      </c>
      <c r="CM42" s="40" t="s">
        <v>332</v>
      </c>
      <c r="CN42" s="5" t="s">
        <v>1588</v>
      </c>
      <c r="CO42" s="10" t="s">
        <v>440</v>
      </c>
      <c r="CP42" s="40" t="s">
        <v>1657</v>
      </c>
      <c r="CQ42" s="2" t="s">
        <v>441</v>
      </c>
    </row>
    <row r="43" spans="1:95" ht="20.25">
      <c r="A43" s="1" t="s">
        <v>794</v>
      </c>
      <c r="B43" s="39" t="s">
        <v>797</v>
      </c>
      <c r="C43" s="6">
        <v>61.69833333333333</v>
      </c>
      <c r="D43" s="6">
        <v>121.24</v>
      </c>
      <c r="E43" s="4" t="s">
        <v>796</v>
      </c>
      <c r="F43" s="2" t="s">
        <v>776</v>
      </c>
      <c r="G43" s="2" t="s">
        <v>1708</v>
      </c>
      <c r="H43" s="2" t="s">
        <v>1656</v>
      </c>
      <c r="I43" s="26">
        <v>-3.9</v>
      </c>
      <c r="J43" s="26" t="s">
        <v>175</v>
      </c>
      <c r="K43" s="10" t="s">
        <v>175</v>
      </c>
      <c r="L43" s="26" t="s">
        <v>175</v>
      </c>
      <c r="M43" s="10" t="s">
        <v>175</v>
      </c>
      <c r="N43" s="26" t="s">
        <v>175</v>
      </c>
      <c r="O43" s="10" t="s">
        <v>175</v>
      </c>
      <c r="P43" s="81">
        <v>66</v>
      </c>
      <c r="Q43" s="10" t="s">
        <v>171</v>
      </c>
      <c r="R43" s="8">
        <v>0</v>
      </c>
      <c r="S43" s="22">
        <v>1.3</v>
      </c>
      <c r="T43" s="22" t="s">
        <v>171</v>
      </c>
      <c r="U43" s="6" t="s">
        <v>171</v>
      </c>
      <c r="V43" s="22" t="s">
        <v>171</v>
      </c>
      <c r="W43" s="6" t="s">
        <v>175</v>
      </c>
      <c r="X43" s="6">
        <v>0.8</v>
      </c>
      <c r="Y43" s="6" t="s">
        <v>175</v>
      </c>
      <c r="Z43" s="6" t="s">
        <v>798</v>
      </c>
      <c r="AA43" s="6" t="s">
        <v>175</v>
      </c>
      <c r="AB43" s="6">
        <v>-5</v>
      </c>
      <c r="AC43" s="6" t="s">
        <v>175</v>
      </c>
      <c r="AD43" s="6">
        <v>3</v>
      </c>
      <c r="AE43" s="6">
        <v>1.8</v>
      </c>
      <c r="AF43" s="6" t="s">
        <v>171</v>
      </c>
      <c r="AG43" s="6" t="s">
        <v>171</v>
      </c>
      <c r="AH43" s="6" t="s">
        <v>171</v>
      </c>
      <c r="AI43" s="6" t="s">
        <v>171</v>
      </c>
      <c r="AJ43" s="6">
        <v>4.6</v>
      </c>
      <c r="AK43" s="6">
        <v>1.33</v>
      </c>
      <c r="AL43" s="6" t="s">
        <v>171</v>
      </c>
      <c r="AM43" s="6" t="s">
        <v>171</v>
      </c>
      <c r="AN43" s="6" t="s">
        <v>171</v>
      </c>
      <c r="AO43" s="6" t="s">
        <v>171</v>
      </c>
      <c r="AP43" s="6">
        <v>6.1</v>
      </c>
      <c r="AQ43" s="6">
        <v>1.45</v>
      </c>
      <c r="AR43" s="6" t="s">
        <v>171</v>
      </c>
      <c r="AS43" s="6" t="s">
        <v>171</v>
      </c>
      <c r="AT43" s="6" t="s">
        <v>171</v>
      </c>
      <c r="AU43" s="6" t="s">
        <v>171</v>
      </c>
      <c r="AV43" s="6">
        <v>7.6</v>
      </c>
      <c r="AW43" s="6">
        <v>1.58</v>
      </c>
      <c r="AX43" s="6" t="s">
        <v>171</v>
      </c>
      <c r="AY43" s="6" t="s">
        <v>171</v>
      </c>
      <c r="AZ43" s="6" t="s">
        <v>171</v>
      </c>
      <c r="BA43" s="6" t="s">
        <v>171</v>
      </c>
      <c r="BB43" s="6">
        <v>9.1</v>
      </c>
      <c r="BC43" s="6">
        <v>1.65</v>
      </c>
      <c r="BD43" s="6" t="s">
        <v>171</v>
      </c>
      <c r="BE43" s="6" t="s">
        <v>171</v>
      </c>
      <c r="BF43" s="6" t="s">
        <v>171</v>
      </c>
      <c r="BG43" s="6" t="s">
        <v>171</v>
      </c>
      <c r="BH43" s="6">
        <v>10.7</v>
      </c>
      <c r="BI43" s="6">
        <v>1.72</v>
      </c>
      <c r="BJ43" s="6" t="s">
        <v>171</v>
      </c>
      <c r="BK43" s="6" t="s">
        <v>171</v>
      </c>
      <c r="BL43" s="6" t="s">
        <v>171</v>
      </c>
      <c r="BM43" s="6" t="s">
        <v>171</v>
      </c>
      <c r="BN43" s="6">
        <v>12.2</v>
      </c>
      <c r="BO43" s="6">
        <v>1.78</v>
      </c>
      <c r="BP43" s="6" t="s">
        <v>171</v>
      </c>
      <c r="BQ43" s="6" t="s">
        <v>171</v>
      </c>
      <c r="BR43" s="6" t="s">
        <v>171</v>
      </c>
      <c r="BS43" s="6" t="s">
        <v>171</v>
      </c>
      <c r="BT43" s="6">
        <v>13.7</v>
      </c>
      <c r="BU43" s="6">
        <v>1.86</v>
      </c>
      <c r="BV43" s="6" t="s">
        <v>171</v>
      </c>
      <c r="BW43" s="6" t="s">
        <v>171</v>
      </c>
      <c r="BX43" s="6" t="s">
        <v>171</v>
      </c>
      <c r="BY43" s="6" t="s">
        <v>171</v>
      </c>
      <c r="BZ43" s="6">
        <v>18.3</v>
      </c>
      <c r="CA43" s="6">
        <v>2.16</v>
      </c>
      <c r="CB43" s="6" t="s">
        <v>171</v>
      </c>
      <c r="CC43" s="6" t="s">
        <v>171</v>
      </c>
      <c r="CD43" s="6" t="s">
        <v>171</v>
      </c>
      <c r="CE43" s="6" t="s">
        <v>171</v>
      </c>
      <c r="CF43" s="6">
        <v>25.9</v>
      </c>
      <c r="CG43" s="6">
        <v>2.62</v>
      </c>
      <c r="CH43" s="6" t="s">
        <v>171</v>
      </c>
      <c r="CI43" s="6" t="s">
        <v>171</v>
      </c>
      <c r="CJ43" s="6" t="s">
        <v>171</v>
      </c>
      <c r="CK43" s="6" t="s">
        <v>171</v>
      </c>
      <c r="CL43" s="53" t="s">
        <v>175</v>
      </c>
      <c r="CM43" s="40" t="s">
        <v>332</v>
      </c>
      <c r="CN43" s="5" t="s">
        <v>1588</v>
      </c>
      <c r="CO43" s="10" t="s">
        <v>440</v>
      </c>
      <c r="CP43" s="40" t="s">
        <v>1657</v>
      </c>
      <c r="CQ43" s="2" t="s">
        <v>441</v>
      </c>
    </row>
    <row r="44" spans="1:95" ht="20.25">
      <c r="A44" s="1" t="s">
        <v>794</v>
      </c>
      <c r="B44" s="39" t="s">
        <v>799</v>
      </c>
      <c r="C44" s="6">
        <v>61.63666666666667</v>
      </c>
      <c r="D44" s="6">
        <v>121.405</v>
      </c>
      <c r="E44" s="4" t="s">
        <v>796</v>
      </c>
      <c r="F44" s="2" t="s">
        <v>776</v>
      </c>
      <c r="G44" s="2" t="s">
        <v>1708</v>
      </c>
      <c r="H44" s="2" t="s">
        <v>1656</v>
      </c>
      <c r="I44" s="26">
        <v>-3.9</v>
      </c>
      <c r="J44" s="26" t="s">
        <v>175</v>
      </c>
      <c r="K44" s="10" t="s">
        <v>175</v>
      </c>
      <c r="L44" s="26" t="s">
        <v>175</v>
      </c>
      <c r="M44" s="10" t="s">
        <v>175</v>
      </c>
      <c r="N44" s="26" t="s">
        <v>175</v>
      </c>
      <c r="O44" s="10" t="s">
        <v>175</v>
      </c>
      <c r="P44" s="81">
        <v>66</v>
      </c>
      <c r="Q44" s="10" t="s">
        <v>171</v>
      </c>
      <c r="R44" s="8">
        <v>0</v>
      </c>
      <c r="S44" s="22">
        <v>1.3</v>
      </c>
      <c r="T44" s="22" t="s">
        <v>171</v>
      </c>
      <c r="U44" s="6" t="s">
        <v>171</v>
      </c>
      <c r="V44" s="22" t="s">
        <v>171</v>
      </c>
      <c r="W44" s="6" t="s">
        <v>175</v>
      </c>
      <c r="X44" s="6">
        <v>0.8</v>
      </c>
      <c r="Y44" s="6" t="s">
        <v>175</v>
      </c>
      <c r="Z44" s="6" t="s">
        <v>800</v>
      </c>
      <c r="AA44" s="6" t="s">
        <v>175</v>
      </c>
      <c r="AB44" s="6">
        <v>-0.8</v>
      </c>
      <c r="AC44" s="6" t="s">
        <v>175</v>
      </c>
      <c r="AD44" s="6">
        <v>3.8</v>
      </c>
      <c r="AE44" s="6">
        <v>1.42</v>
      </c>
      <c r="AF44" s="6" t="s">
        <v>171</v>
      </c>
      <c r="AG44" s="6" t="s">
        <v>171</v>
      </c>
      <c r="AH44" s="6" t="s">
        <v>171</v>
      </c>
      <c r="AI44" s="6" t="s">
        <v>171</v>
      </c>
      <c r="AJ44" s="6">
        <v>5.3</v>
      </c>
      <c r="AK44" s="6">
        <v>1.11</v>
      </c>
      <c r="AL44" s="6" t="s">
        <v>171</v>
      </c>
      <c r="AM44" s="6" t="s">
        <v>171</v>
      </c>
      <c r="AN44" s="6" t="s">
        <v>171</v>
      </c>
      <c r="AO44" s="6" t="s">
        <v>171</v>
      </c>
      <c r="AP44" s="6">
        <v>6.9</v>
      </c>
      <c r="AQ44" s="6">
        <v>1.31</v>
      </c>
      <c r="AR44" s="6" t="s">
        <v>171</v>
      </c>
      <c r="AS44" s="6" t="s">
        <v>171</v>
      </c>
      <c r="AT44" s="6" t="s">
        <v>171</v>
      </c>
      <c r="AU44" s="6" t="s">
        <v>171</v>
      </c>
      <c r="AV44" s="6">
        <v>8.4</v>
      </c>
      <c r="AW44" s="6">
        <v>1.46</v>
      </c>
      <c r="AX44" s="6" t="s">
        <v>171</v>
      </c>
      <c r="AY44" s="6" t="s">
        <v>171</v>
      </c>
      <c r="AZ44" s="6" t="s">
        <v>171</v>
      </c>
      <c r="BA44" s="6" t="s">
        <v>171</v>
      </c>
      <c r="BB44" s="6">
        <v>9.9</v>
      </c>
      <c r="BC44" s="6">
        <v>1.52</v>
      </c>
      <c r="BD44" s="6" t="s">
        <v>171</v>
      </c>
      <c r="BE44" s="6" t="s">
        <v>171</v>
      </c>
      <c r="BF44" s="6" t="s">
        <v>171</v>
      </c>
      <c r="BG44" s="6" t="s">
        <v>171</v>
      </c>
      <c r="BH44" s="6">
        <v>11.4</v>
      </c>
      <c r="BI44" s="6">
        <v>1.55</v>
      </c>
      <c r="BJ44" s="6" t="s">
        <v>171</v>
      </c>
      <c r="BK44" s="6" t="s">
        <v>171</v>
      </c>
      <c r="BL44" s="6" t="s">
        <v>171</v>
      </c>
      <c r="BM44" s="6" t="s">
        <v>171</v>
      </c>
      <c r="BN44" s="6">
        <v>13</v>
      </c>
      <c r="BO44" s="6">
        <v>1.58</v>
      </c>
      <c r="BP44" s="6" t="s">
        <v>171</v>
      </c>
      <c r="BQ44" s="6" t="s">
        <v>171</v>
      </c>
      <c r="BR44" s="6" t="s">
        <v>171</v>
      </c>
      <c r="BS44" s="6" t="s">
        <v>171</v>
      </c>
      <c r="BT44" s="6">
        <v>14.5</v>
      </c>
      <c r="BU44" s="6">
        <v>1.61</v>
      </c>
      <c r="BV44" s="6" t="s">
        <v>171</v>
      </c>
      <c r="BW44" s="6" t="s">
        <v>171</v>
      </c>
      <c r="BX44" s="6" t="s">
        <v>171</v>
      </c>
      <c r="BY44" s="6" t="s">
        <v>171</v>
      </c>
      <c r="BZ44" s="6">
        <v>19</v>
      </c>
      <c r="CA44" s="6">
        <v>1.67</v>
      </c>
      <c r="CB44" s="6" t="s">
        <v>171</v>
      </c>
      <c r="CC44" s="6" t="s">
        <v>171</v>
      </c>
      <c r="CD44" s="6" t="s">
        <v>171</v>
      </c>
      <c r="CE44" s="6" t="s">
        <v>171</v>
      </c>
      <c r="CF44" s="6">
        <v>25.1</v>
      </c>
      <c r="CG44" s="6">
        <v>1.81</v>
      </c>
      <c r="CH44" s="6" t="s">
        <v>171</v>
      </c>
      <c r="CI44" s="6" t="s">
        <v>171</v>
      </c>
      <c r="CJ44" s="6" t="s">
        <v>171</v>
      </c>
      <c r="CK44" s="6" t="s">
        <v>171</v>
      </c>
      <c r="CL44" s="53" t="s">
        <v>175</v>
      </c>
      <c r="CM44" s="40" t="s">
        <v>801</v>
      </c>
      <c r="CN44" s="5">
        <v>180</v>
      </c>
      <c r="CO44" s="10" t="s">
        <v>440</v>
      </c>
      <c r="CP44" s="40" t="s">
        <v>1657</v>
      </c>
      <c r="CQ44" s="2" t="s">
        <v>441</v>
      </c>
    </row>
    <row r="45" spans="1:95" ht="9.75">
      <c r="A45" s="1" t="s">
        <v>794</v>
      </c>
      <c r="B45" s="39" t="s">
        <v>171</v>
      </c>
      <c r="C45" s="6">
        <v>61.86666666666667</v>
      </c>
      <c r="D45" s="6">
        <v>121.35</v>
      </c>
      <c r="E45" s="4">
        <v>131</v>
      </c>
      <c r="F45" s="2" t="s">
        <v>696</v>
      </c>
      <c r="G45" s="2" t="s">
        <v>1708</v>
      </c>
      <c r="H45" s="2" t="s">
        <v>697</v>
      </c>
      <c r="I45" s="26">
        <v>-4</v>
      </c>
      <c r="J45" s="26">
        <v>17.2</v>
      </c>
      <c r="K45" s="10" t="s">
        <v>698</v>
      </c>
      <c r="L45" s="26">
        <v>-28.1</v>
      </c>
      <c r="M45" s="10" t="s">
        <v>771</v>
      </c>
      <c r="N45" s="26">
        <v>118.3</v>
      </c>
      <c r="O45" s="10" t="s">
        <v>731</v>
      </c>
      <c r="P45" s="81">
        <v>62.8</v>
      </c>
      <c r="Q45" s="10" t="s">
        <v>792</v>
      </c>
      <c r="R45" s="8">
        <v>0</v>
      </c>
      <c r="S45" s="22">
        <v>1.6</v>
      </c>
      <c r="T45" s="22" t="s">
        <v>171</v>
      </c>
      <c r="U45" s="6" t="s">
        <v>171</v>
      </c>
      <c r="V45" s="22" t="s">
        <v>171</v>
      </c>
      <c r="W45" s="6" t="s">
        <v>171</v>
      </c>
      <c r="X45" s="6">
        <v>0.01</v>
      </c>
      <c r="Y45" s="6">
        <v>2.4</v>
      </c>
      <c r="Z45" s="6">
        <v>18.5</v>
      </c>
      <c r="AA45" s="6" t="s">
        <v>698</v>
      </c>
      <c r="AB45" s="6">
        <v>-8.6</v>
      </c>
      <c r="AC45" s="6" t="s">
        <v>771</v>
      </c>
      <c r="AD45" s="6">
        <v>0.05</v>
      </c>
      <c r="AE45" s="6" t="s">
        <v>171</v>
      </c>
      <c r="AF45" s="6" t="s">
        <v>171</v>
      </c>
      <c r="AG45" s="6" t="s">
        <v>171</v>
      </c>
      <c r="AH45" s="6" t="s">
        <v>171</v>
      </c>
      <c r="AI45" s="6" t="s">
        <v>171</v>
      </c>
      <c r="AJ45" s="6">
        <v>0.1</v>
      </c>
      <c r="AK45" s="6">
        <v>2</v>
      </c>
      <c r="AL45" s="6">
        <v>16.3</v>
      </c>
      <c r="AM45" s="6" t="s">
        <v>698</v>
      </c>
      <c r="AN45" s="6">
        <v>-8.3</v>
      </c>
      <c r="AO45" s="6" t="s">
        <v>771</v>
      </c>
      <c r="AP45" s="6">
        <v>0.2</v>
      </c>
      <c r="AQ45" s="6">
        <v>1.4</v>
      </c>
      <c r="AR45" s="6">
        <v>14.2</v>
      </c>
      <c r="AS45" s="6" t="s">
        <v>698</v>
      </c>
      <c r="AT45" s="6">
        <v>-7.8</v>
      </c>
      <c r="AU45" s="6" t="s">
        <v>699</v>
      </c>
      <c r="AV45" s="6">
        <v>0.5</v>
      </c>
      <c r="AW45" s="6">
        <v>1.5</v>
      </c>
      <c r="AX45" s="6">
        <v>10.2</v>
      </c>
      <c r="AY45" s="6" t="s">
        <v>703</v>
      </c>
      <c r="AZ45" s="6">
        <v>-4.7</v>
      </c>
      <c r="BA45" s="6" t="s">
        <v>699</v>
      </c>
      <c r="BB45" s="6">
        <v>1</v>
      </c>
      <c r="BC45" s="6">
        <v>0.9</v>
      </c>
      <c r="BD45" s="6">
        <v>5.3</v>
      </c>
      <c r="BE45" s="6" t="s">
        <v>703</v>
      </c>
      <c r="BF45" s="6">
        <v>-1.7</v>
      </c>
      <c r="BG45" s="6" t="s">
        <v>702</v>
      </c>
      <c r="BH45" s="6">
        <v>1.5</v>
      </c>
      <c r="BI45" s="6">
        <v>0.7</v>
      </c>
      <c r="BJ45" s="6">
        <v>3.1</v>
      </c>
      <c r="BK45" s="6" t="s">
        <v>704</v>
      </c>
      <c r="BL45" s="6">
        <v>-0.3</v>
      </c>
      <c r="BM45" s="6" t="s">
        <v>705</v>
      </c>
      <c r="BN45" s="6"/>
      <c r="BO45" s="6" t="s">
        <v>171</v>
      </c>
      <c r="BP45" s="6" t="s">
        <v>171</v>
      </c>
      <c r="BQ45" s="6" t="s">
        <v>171</v>
      </c>
      <c r="BR45" s="6" t="s">
        <v>171</v>
      </c>
      <c r="BS45" s="6" t="s">
        <v>171</v>
      </c>
      <c r="BT45" s="6"/>
      <c r="BU45" s="6"/>
      <c r="BV45" s="6" t="s">
        <v>171</v>
      </c>
      <c r="BW45" s="6" t="s">
        <v>171</v>
      </c>
      <c r="BX45" s="6" t="s">
        <v>171</v>
      </c>
      <c r="BY45" s="6" t="s">
        <v>171</v>
      </c>
      <c r="BZ45" s="6" t="s">
        <v>171</v>
      </c>
      <c r="CA45" s="6" t="s">
        <v>171</v>
      </c>
      <c r="CB45" s="6" t="s">
        <v>171</v>
      </c>
      <c r="CC45" s="6" t="s">
        <v>171</v>
      </c>
      <c r="CD45" s="6" t="s">
        <v>171</v>
      </c>
      <c r="CE45" s="6" t="s">
        <v>171</v>
      </c>
      <c r="CF45" s="6" t="s">
        <v>171</v>
      </c>
      <c r="CG45" s="6" t="s">
        <v>171</v>
      </c>
      <c r="CH45" s="6" t="s">
        <v>171</v>
      </c>
      <c r="CI45" s="6" t="s">
        <v>171</v>
      </c>
      <c r="CJ45" s="6" t="s">
        <v>171</v>
      </c>
      <c r="CK45" s="6" t="s">
        <v>171</v>
      </c>
      <c r="CL45" s="53" t="s">
        <v>707</v>
      </c>
      <c r="CM45" s="40" t="s">
        <v>749</v>
      </c>
      <c r="CN45" s="5" t="s">
        <v>171</v>
      </c>
      <c r="CO45" s="10" t="s">
        <v>440</v>
      </c>
      <c r="CP45" s="40"/>
      <c r="CQ45" s="2" t="s">
        <v>802</v>
      </c>
    </row>
    <row r="46" spans="1:95" ht="20.25">
      <c r="A46" s="1" t="s">
        <v>160</v>
      </c>
      <c r="B46" s="39" t="s">
        <v>803</v>
      </c>
      <c r="C46" s="6">
        <v>62.46666666666667</v>
      </c>
      <c r="D46" s="6">
        <v>114.45</v>
      </c>
      <c r="E46" s="4">
        <v>180</v>
      </c>
      <c r="F46" s="2" t="s">
        <v>660</v>
      </c>
      <c r="G46" s="2" t="s">
        <v>1708</v>
      </c>
      <c r="H46" s="2" t="s">
        <v>804</v>
      </c>
      <c r="I46" s="26">
        <v>-5.5</v>
      </c>
      <c r="J46" s="26" t="s">
        <v>175</v>
      </c>
      <c r="K46" s="10" t="s">
        <v>175</v>
      </c>
      <c r="L46" s="26" t="s">
        <v>175</v>
      </c>
      <c r="M46" s="10" t="s">
        <v>175</v>
      </c>
      <c r="N46" s="26" t="s">
        <v>175</v>
      </c>
      <c r="O46" s="10" t="s">
        <v>175</v>
      </c>
      <c r="P46" s="81" t="s">
        <v>171</v>
      </c>
      <c r="Q46" s="10" t="s">
        <v>171</v>
      </c>
      <c r="R46" s="8">
        <v>0</v>
      </c>
      <c r="S46" s="22">
        <v>1</v>
      </c>
      <c r="T46" s="22" t="s">
        <v>175</v>
      </c>
      <c r="U46" s="6" t="s">
        <v>175</v>
      </c>
      <c r="V46" s="22" t="s">
        <v>175</v>
      </c>
      <c r="W46" s="6" t="s">
        <v>175</v>
      </c>
      <c r="X46" s="6">
        <v>5</v>
      </c>
      <c r="Y46" s="6">
        <v>0.9</v>
      </c>
      <c r="Z46" s="6" t="s">
        <v>175</v>
      </c>
      <c r="AA46" s="6" t="s">
        <v>175</v>
      </c>
      <c r="AB46" s="6" t="s">
        <v>175</v>
      </c>
      <c r="AC46" s="6" t="s">
        <v>175</v>
      </c>
      <c r="AD46" s="6">
        <v>10</v>
      </c>
      <c r="AE46" s="6">
        <v>1.1</v>
      </c>
      <c r="AF46" s="6" t="s">
        <v>175</v>
      </c>
      <c r="AG46" s="6" t="s">
        <v>175</v>
      </c>
      <c r="AH46" s="6" t="s">
        <v>175</v>
      </c>
      <c r="AI46" s="6" t="s">
        <v>175</v>
      </c>
      <c r="AJ46" s="6">
        <v>15</v>
      </c>
      <c r="AK46" s="6">
        <v>1.1</v>
      </c>
      <c r="AL46" s="6" t="s">
        <v>175</v>
      </c>
      <c r="AM46" s="6" t="s">
        <v>175</v>
      </c>
      <c r="AN46" s="6" t="s">
        <v>175</v>
      </c>
      <c r="AO46" s="6" t="s">
        <v>175</v>
      </c>
      <c r="AP46" s="6" t="s">
        <v>171</v>
      </c>
      <c r="AQ46" s="6" t="s">
        <v>171</v>
      </c>
      <c r="AR46" s="6" t="s">
        <v>171</v>
      </c>
      <c r="AS46" s="6" t="s">
        <v>171</v>
      </c>
      <c r="AT46" s="6" t="s">
        <v>171</v>
      </c>
      <c r="AU46" s="6" t="s">
        <v>171</v>
      </c>
      <c r="AV46" s="6" t="s">
        <v>171</v>
      </c>
      <c r="AW46" s="6" t="s">
        <v>171</v>
      </c>
      <c r="AX46" s="6" t="s">
        <v>171</v>
      </c>
      <c r="AY46" s="6" t="s">
        <v>171</v>
      </c>
      <c r="AZ46" s="6" t="s">
        <v>171</v>
      </c>
      <c r="BA46" s="6" t="s">
        <v>171</v>
      </c>
      <c r="BB46" s="6" t="s">
        <v>171</v>
      </c>
      <c r="BC46" s="6" t="s">
        <v>171</v>
      </c>
      <c r="BD46" s="6" t="s">
        <v>171</v>
      </c>
      <c r="BE46" s="6" t="s">
        <v>171</v>
      </c>
      <c r="BF46" s="6" t="s">
        <v>171</v>
      </c>
      <c r="BG46" s="6" t="s">
        <v>171</v>
      </c>
      <c r="BH46" s="6" t="s">
        <v>171</v>
      </c>
      <c r="BI46" s="6" t="s">
        <v>171</v>
      </c>
      <c r="BJ46" s="6" t="s">
        <v>171</v>
      </c>
      <c r="BK46" s="6" t="s">
        <v>171</v>
      </c>
      <c r="BL46" s="6" t="s">
        <v>171</v>
      </c>
      <c r="BM46" s="6" t="s">
        <v>171</v>
      </c>
      <c r="BN46" s="6" t="s">
        <v>171</v>
      </c>
      <c r="BO46" s="6" t="s">
        <v>171</v>
      </c>
      <c r="BP46" s="6" t="s">
        <v>171</v>
      </c>
      <c r="BQ46" s="6" t="s">
        <v>171</v>
      </c>
      <c r="BR46" s="6" t="s">
        <v>171</v>
      </c>
      <c r="BS46" s="6" t="s">
        <v>171</v>
      </c>
      <c r="BT46" s="6" t="s">
        <v>171</v>
      </c>
      <c r="BU46" s="6" t="s">
        <v>171</v>
      </c>
      <c r="BV46" s="6" t="s">
        <v>171</v>
      </c>
      <c r="BW46" s="6" t="s">
        <v>171</v>
      </c>
      <c r="BX46" s="6" t="s">
        <v>171</v>
      </c>
      <c r="BY46" s="6" t="s">
        <v>171</v>
      </c>
      <c r="BZ46" s="6" t="s">
        <v>171</v>
      </c>
      <c r="CA46" s="6" t="s">
        <v>171</v>
      </c>
      <c r="CB46" s="6" t="s">
        <v>171</v>
      </c>
      <c r="CC46" s="6" t="s">
        <v>171</v>
      </c>
      <c r="CD46" s="6" t="s">
        <v>171</v>
      </c>
      <c r="CE46" s="6" t="s">
        <v>171</v>
      </c>
      <c r="CF46" s="6" t="s">
        <v>171</v>
      </c>
      <c r="CG46" s="6" t="s">
        <v>171</v>
      </c>
      <c r="CH46" s="6" t="s">
        <v>171</v>
      </c>
      <c r="CI46" s="6" t="s">
        <v>171</v>
      </c>
      <c r="CJ46" s="6" t="s">
        <v>171</v>
      </c>
      <c r="CK46" s="6" t="s">
        <v>171</v>
      </c>
      <c r="CL46" s="53" t="s">
        <v>805</v>
      </c>
      <c r="CM46" s="40" t="s">
        <v>175</v>
      </c>
      <c r="CN46" s="5" t="s">
        <v>806</v>
      </c>
      <c r="CO46" s="10" t="s">
        <v>440</v>
      </c>
      <c r="CP46" s="40"/>
      <c r="CQ46" s="2">
        <v>11</v>
      </c>
    </row>
    <row r="47" spans="1:95" ht="20.25">
      <c r="A47" s="1" t="s">
        <v>160</v>
      </c>
      <c r="B47" s="39" t="s">
        <v>807</v>
      </c>
      <c r="C47" s="6">
        <v>62.46666666666667</v>
      </c>
      <c r="D47" s="6">
        <v>114.45</v>
      </c>
      <c r="E47" s="4">
        <v>180</v>
      </c>
      <c r="F47" s="2" t="s">
        <v>660</v>
      </c>
      <c r="G47" s="2" t="s">
        <v>1708</v>
      </c>
      <c r="H47" s="2" t="s">
        <v>804</v>
      </c>
      <c r="I47" s="26">
        <v>-5.5</v>
      </c>
      <c r="J47" s="26" t="s">
        <v>175</v>
      </c>
      <c r="K47" s="10" t="s">
        <v>175</v>
      </c>
      <c r="L47" s="26" t="s">
        <v>175</v>
      </c>
      <c r="M47" s="10" t="s">
        <v>175</v>
      </c>
      <c r="N47" s="26" t="s">
        <v>175</v>
      </c>
      <c r="O47" s="10" t="s">
        <v>175</v>
      </c>
      <c r="P47" s="81" t="s">
        <v>171</v>
      </c>
      <c r="Q47" s="10" t="s">
        <v>171</v>
      </c>
      <c r="R47" s="8">
        <v>0</v>
      </c>
      <c r="S47" s="22">
        <v>0.5</v>
      </c>
      <c r="T47" s="22" t="s">
        <v>175</v>
      </c>
      <c r="U47" s="6" t="s">
        <v>175</v>
      </c>
      <c r="V47" s="22" t="s">
        <v>175</v>
      </c>
      <c r="W47" s="6" t="s">
        <v>175</v>
      </c>
      <c r="X47" s="6">
        <v>5</v>
      </c>
      <c r="Y47" s="6">
        <v>0.6</v>
      </c>
      <c r="Z47" s="6" t="s">
        <v>175</v>
      </c>
      <c r="AA47" s="6" t="s">
        <v>175</v>
      </c>
      <c r="AB47" s="6" t="s">
        <v>175</v>
      </c>
      <c r="AC47" s="6" t="s">
        <v>175</v>
      </c>
      <c r="AD47" s="6" t="s">
        <v>171</v>
      </c>
      <c r="AE47" s="6">
        <v>0.5</v>
      </c>
      <c r="AF47" s="6" t="s">
        <v>171</v>
      </c>
      <c r="AG47" s="6" t="s">
        <v>171</v>
      </c>
      <c r="AH47" s="6" t="s">
        <v>175</v>
      </c>
      <c r="AI47" s="6" t="s">
        <v>175</v>
      </c>
      <c r="AJ47" s="6">
        <v>15</v>
      </c>
      <c r="AK47" s="6">
        <v>0.6</v>
      </c>
      <c r="AL47" s="6" t="s">
        <v>175</v>
      </c>
      <c r="AM47" s="6" t="s">
        <v>175</v>
      </c>
      <c r="AN47" s="6" t="s">
        <v>175</v>
      </c>
      <c r="AO47" s="6" t="s">
        <v>175</v>
      </c>
      <c r="AP47" s="6" t="s">
        <v>171</v>
      </c>
      <c r="AQ47" s="6" t="s">
        <v>171</v>
      </c>
      <c r="AR47" s="6" t="s">
        <v>171</v>
      </c>
      <c r="AS47" s="6" t="s">
        <v>171</v>
      </c>
      <c r="AT47" s="6" t="s">
        <v>171</v>
      </c>
      <c r="AU47" s="6" t="s">
        <v>171</v>
      </c>
      <c r="AV47" s="6" t="s">
        <v>171</v>
      </c>
      <c r="AW47" s="6" t="s">
        <v>171</v>
      </c>
      <c r="AX47" s="6" t="s">
        <v>171</v>
      </c>
      <c r="AY47" s="6" t="s">
        <v>171</v>
      </c>
      <c r="AZ47" s="6" t="s">
        <v>171</v>
      </c>
      <c r="BA47" s="6" t="s">
        <v>171</v>
      </c>
      <c r="BB47" s="6" t="s">
        <v>171</v>
      </c>
      <c r="BC47" s="6" t="s">
        <v>171</v>
      </c>
      <c r="BD47" s="6" t="s">
        <v>171</v>
      </c>
      <c r="BE47" s="6" t="s">
        <v>171</v>
      </c>
      <c r="BF47" s="6" t="s">
        <v>171</v>
      </c>
      <c r="BG47" s="6" t="s">
        <v>171</v>
      </c>
      <c r="BH47" s="6" t="s">
        <v>171</v>
      </c>
      <c r="BI47" s="6" t="s">
        <v>171</v>
      </c>
      <c r="BJ47" s="6" t="s">
        <v>171</v>
      </c>
      <c r="BK47" s="6" t="s">
        <v>171</v>
      </c>
      <c r="BL47" s="6" t="s">
        <v>171</v>
      </c>
      <c r="BM47" s="6" t="s">
        <v>171</v>
      </c>
      <c r="BN47" s="6" t="s">
        <v>171</v>
      </c>
      <c r="BO47" s="6" t="s">
        <v>171</v>
      </c>
      <c r="BP47" s="6" t="s">
        <v>171</v>
      </c>
      <c r="BQ47" s="6" t="s">
        <v>171</v>
      </c>
      <c r="BR47" s="6" t="s">
        <v>171</v>
      </c>
      <c r="BS47" s="6" t="s">
        <v>171</v>
      </c>
      <c r="BT47" s="6" t="s">
        <v>171</v>
      </c>
      <c r="BU47" s="6" t="s">
        <v>171</v>
      </c>
      <c r="BV47" s="6" t="s">
        <v>171</v>
      </c>
      <c r="BW47" s="6" t="s">
        <v>171</v>
      </c>
      <c r="BX47" s="6" t="s">
        <v>171</v>
      </c>
      <c r="BY47" s="6" t="s">
        <v>171</v>
      </c>
      <c r="BZ47" s="6" t="s">
        <v>171</v>
      </c>
      <c r="CA47" s="6" t="s">
        <v>171</v>
      </c>
      <c r="CB47" s="6" t="s">
        <v>171</v>
      </c>
      <c r="CC47" s="6" t="s">
        <v>171</v>
      </c>
      <c r="CD47" s="6" t="s">
        <v>171</v>
      </c>
      <c r="CE47" s="6" t="s">
        <v>171</v>
      </c>
      <c r="CF47" s="6" t="s">
        <v>171</v>
      </c>
      <c r="CG47" s="6" t="s">
        <v>171</v>
      </c>
      <c r="CH47" s="6" t="s">
        <v>171</v>
      </c>
      <c r="CI47" s="6" t="s">
        <v>171</v>
      </c>
      <c r="CJ47" s="6" t="s">
        <v>171</v>
      </c>
      <c r="CK47" s="6" t="s">
        <v>171</v>
      </c>
      <c r="CL47" s="53" t="s">
        <v>805</v>
      </c>
      <c r="CM47" s="40" t="s">
        <v>175</v>
      </c>
      <c r="CN47" s="5" t="s">
        <v>806</v>
      </c>
      <c r="CO47" s="10" t="s">
        <v>440</v>
      </c>
      <c r="CP47" s="40"/>
      <c r="CQ47" s="2">
        <v>11</v>
      </c>
    </row>
    <row r="48" spans="1:95" ht="20.25">
      <c r="A48" s="1" t="s">
        <v>160</v>
      </c>
      <c r="B48" s="39" t="s">
        <v>808</v>
      </c>
      <c r="C48" s="6">
        <v>62.46666666666667</v>
      </c>
      <c r="D48" s="6">
        <v>114.45</v>
      </c>
      <c r="E48" s="4">
        <v>180</v>
      </c>
      <c r="F48" s="2" t="s">
        <v>660</v>
      </c>
      <c r="G48" s="2" t="s">
        <v>1708</v>
      </c>
      <c r="H48" s="2" t="s">
        <v>804</v>
      </c>
      <c r="I48" s="26">
        <v>-5.5</v>
      </c>
      <c r="J48" s="26" t="s">
        <v>175</v>
      </c>
      <c r="K48" s="10" t="s">
        <v>175</v>
      </c>
      <c r="L48" s="26" t="s">
        <v>175</v>
      </c>
      <c r="M48" s="10" t="s">
        <v>175</v>
      </c>
      <c r="N48" s="26" t="s">
        <v>175</v>
      </c>
      <c r="O48" s="10" t="s">
        <v>175</v>
      </c>
      <c r="P48" s="81" t="s">
        <v>171</v>
      </c>
      <c r="Q48" s="10" t="s">
        <v>171</v>
      </c>
      <c r="R48" s="8">
        <v>0</v>
      </c>
      <c r="S48" s="22">
        <v>1.5</v>
      </c>
      <c r="T48" s="22" t="s">
        <v>175</v>
      </c>
      <c r="U48" s="6" t="s">
        <v>175</v>
      </c>
      <c r="V48" s="22" t="s">
        <v>175</v>
      </c>
      <c r="W48" s="6" t="s">
        <v>175</v>
      </c>
      <c r="X48" s="6">
        <v>5</v>
      </c>
      <c r="Y48" s="6">
        <v>1.4</v>
      </c>
      <c r="Z48" s="6" t="s">
        <v>175</v>
      </c>
      <c r="AA48" s="6" t="s">
        <v>175</v>
      </c>
      <c r="AB48" s="6" t="s">
        <v>175</v>
      </c>
      <c r="AC48" s="6" t="s">
        <v>175</v>
      </c>
      <c r="AD48" s="6" t="s">
        <v>171</v>
      </c>
      <c r="AE48" s="6">
        <v>1.3</v>
      </c>
      <c r="AF48" s="6" t="s">
        <v>171</v>
      </c>
      <c r="AG48" s="6" t="s">
        <v>171</v>
      </c>
      <c r="AH48" s="6" t="s">
        <v>175</v>
      </c>
      <c r="AI48" s="6" t="s">
        <v>175</v>
      </c>
      <c r="AJ48" s="6">
        <v>15</v>
      </c>
      <c r="AK48" s="6">
        <v>1.5</v>
      </c>
      <c r="AL48" s="6" t="s">
        <v>175</v>
      </c>
      <c r="AM48" s="6" t="s">
        <v>175</v>
      </c>
      <c r="AN48" s="6" t="s">
        <v>175</v>
      </c>
      <c r="AO48" s="6" t="s">
        <v>175</v>
      </c>
      <c r="AP48" s="6" t="s">
        <v>171</v>
      </c>
      <c r="AQ48" s="6" t="s">
        <v>171</v>
      </c>
      <c r="AR48" s="6" t="s">
        <v>171</v>
      </c>
      <c r="AS48" s="6" t="s">
        <v>171</v>
      </c>
      <c r="AT48" s="6" t="s">
        <v>171</v>
      </c>
      <c r="AU48" s="6" t="s">
        <v>171</v>
      </c>
      <c r="AV48" s="6" t="s">
        <v>171</v>
      </c>
      <c r="AW48" s="6" t="s">
        <v>171</v>
      </c>
      <c r="AX48" s="6" t="s">
        <v>171</v>
      </c>
      <c r="AY48" s="6" t="s">
        <v>171</v>
      </c>
      <c r="AZ48" s="6" t="s">
        <v>171</v>
      </c>
      <c r="BA48" s="6" t="s">
        <v>171</v>
      </c>
      <c r="BB48" s="6" t="s">
        <v>171</v>
      </c>
      <c r="BC48" s="6" t="s">
        <v>171</v>
      </c>
      <c r="BD48" s="6" t="s">
        <v>171</v>
      </c>
      <c r="BE48" s="6" t="s">
        <v>171</v>
      </c>
      <c r="BF48" s="6" t="s">
        <v>171</v>
      </c>
      <c r="BG48" s="6" t="s">
        <v>171</v>
      </c>
      <c r="BH48" s="6" t="s">
        <v>171</v>
      </c>
      <c r="BI48" s="6" t="s">
        <v>171</v>
      </c>
      <c r="BJ48" s="6" t="s">
        <v>171</v>
      </c>
      <c r="BK48" s="6" t="s">
        <v>171</v>
      </c>
      <c r="BL48" s="6" t="s">
        <v>171</v>
      </c>
      <c r="BM48" s="6" t="s">
        <v>171</v>
      </c>
      <c r="BN48" s="6" t="s">
        <v>171</v>
      </c>
      <c r="BO48" s="6" t="s">
        <v>171</v>
      </c>
      <c r="BP48" s="6" t="s">
        <v>171</v>
      </c>
      <c r="BQ48" s="6" t="s">
        <v>171</v>
      </c>
      <c r="BR48" s="6" t="s">
        <v>171</v>
      </c>
      <c r="BS48" s="6" t="s">
        <v>171</v>
      </c>
      <c r="BT48" s="6" t="s">
        <v>171</v>
      </c>
      <c r="BU48" s="6" t="s">
        <v>171</v>
      </c>
      <c r="BV48" s="6" t="s">
        <v>171</v>
      </c>
      <c r="BW48" s="6" t="s">
        <v>171</v>
      </c>
      <c r="BX48" s="6" t="s">
        <v>171</v>
      </c>
      <c r="BY48" s="6" t="s">
        <v>171</v>
      </c>
      <c r="BZ48" s="6" t="s">
        <v>171</v>
      </c>
      <c r="CA48" s="6" t="s">
        <v>171</v>
      </c>
      <c r="CB48" s="6" t="s">
        <v>171</v>
      </c>
      <c r="CC48" s="6" t="s">
        <v>171</v>
      </c>
      <c r="CD48" s="6" t="s">
        <v>171</v>
      </c>
      <c r="CE48" s="6" t="s">
        <v>171</v>
      </c>
      <c r="CF48" s="6" t="s">
        <v>171</v>
      </c>
      <c r="CG48" s="6" t="s">
        <v>171</v>
      </c>
      <c r="CH48" s="6" t="s">
        <v>171</v>
      </c>
      <c r="CI48" s="6" t="s">
        <v>171</v>
      </c>
      <c r="CJ48" s="6" t="s">
        <v>171</v>
      </c>
      <c r="CK48" s="6" t="s">
        <v>171</v>
      </c>
      <c r="CL48" s="53" t="s">
        <v>805</v>
      </c>
      <c r="CM48" s="40" t="s">
        <v>175</v>
      </c>
      <c r="CN48" s="5" t="s">
        <v>806</v>
      </c>
      <c r="CO48" s="10" t="s">
        <v>440</v>
      </c>
      <c r="CP48" s="40"/>
      <c r="CQ48" s="2">
        <v>11</v>
      </c>
    </row>
    <row r="49" spans="1:95" ht="20.25">
      <c r="A49" s="1" t="s">
        <v>160</v>
      </c>
      <c r="B49" s="39" t="s">
        <v>809</v>
      </c>
      <c r="C49" s="6">
        <v>62.46666666666667</v>
      </c>
      <c r="D49" s="6">
        <v>114.45</v>
      </c>
      <c r="E49" s="4">
        <v>180</v>
      </c>
      <c r="F49" s="2" t="s">
        <v>660</v>
      </c>
      <c r="G49" s="2" t="s">
        <v>1708</v>
      </c>
      <c r="H49" s="2" t="s">
        <v>804</v>
      </c>
      <c r="I49" s="26">
        <v>-5.5</v>
      </c>
      <c r="J49" s="26" t="s">
        <v>175</v>
      </c>
      <c r="K49" s="10" t="s">
        <v>175</v>
      </c>
      <c r="L49" s="26" t="s">
        <v>175</v>
      </c>
      <c r="M49" s="10" t="s">
        <v>175</v>
      </c>
      <c r="N49" s="26" t="s">
        <v>175</v>
      </c>
      <c r="O49" s="10" t="s">
        <v>175</v>
      </c>
      <c r="P49" s="81" t="s">
        <v>171</v>
      </c>
      <c r="Q49" s="10" t="s">
        <v>171</v>
      </c>
      <c r="R49" s="8">
        <v>0</v>
      </c>
      <c r="S49" s="22">
        <v>2.2</v>
      </c>
      <c r="T49" s="22" t="s">
        <v>175</v>
      </c>
      <c r="U49" s="6" t="s">
        <v>175</v>
      </c>
      <c r="V49" s="22" t="s">
        <v>175</v>
      </c>
      <c r="W49" s="6" t="s">
        <v>175</v>
      </c>
      <c r="X49" s="6">
        <v>5</v>
      </c>
      <c r="Y49" s="6">
        <v>1.3</v>
      </c>
      <c r="Z49" s="6" t="s">
        <v>175</v>
      </c>
      <c r="AA49" s="6" t="s">
        <v>175</v>
      </c>
      <c r="AB49" s="6" t="s">
        <v>175</v>
      </c>
      <c r="AC49" s="6" t="s">
        <v>175</v>
      </c>
      <c r="AD49" s="6" t="s">
        <v>171</v>
      </c>
      <c r="AE49" s="6">
        <v>1.1</v>
      </c>
      <c r="AF49" s="6" t="s">
        <v>171</v>
      </c>
      <c r="AG49" s="6" t="s">
        <v>171</v>
      </c>
      <c r="AH49" s="6" t="s">
        <v>175</v>
      </c>
      <c r="AI49" s="6" t="s">
        <v>175</v>
      </c>
      <c r="AJ49" s="6">
        <v>15</v>
      </c>
      <c r="AK49" s="6">
        <v>1.2</v>
      </c>
      <c r="AL49" s="6" t="s">
        <v>175</v>
      </c>
      <c r="AM49" s="6" t="s">
        <v>175</v>
      </c>
      <c r="AN49" s="6" t="s">
        <v>175</v>
      </c>
      <c r="AO49" s="6" t="s">
        <v>175</v>
      </c>
      <c r="AP49" s="6" t="s">
        <v>171</v>
      </c>
      <c r="AQ49" s="6" t="s">
        <v>171</v>
      </c>
      <c r="AR49" s="6" t="s">
        <v>171</v>
      </c>
      <c r="AS49" s="6" t="s">
        <v>171</v>
      </c>
      <c r="AT49" s="6" t="s">
        <v>171</v>
      </c>
      <c r="AU49" s="6" t="s">
        <v>171</v>
      </c>
      <c r="AV49" s="6" t="s">
        <v>171</v>
      </c>
      <c r="AW49" s="6" t="s">
        <v>171</v>
      </c>
      <c r="AX49" s="6" t="s">
        <v>171</v>
      </c>
      <c r="AY49" s="6" t="s">
        <v>171</v>
      </c>
      <c r="AZ49" s="6" t="s">
        <v>171</v>
      </c>
      <c r="BA49" s="6" t="s">
        <v>171</v>
      </c>
      <c r="BB49" s="6" t="s">
        <v>171</v>
      </c>
      <c r="BC49" s="6" t="s">
        <v>171</v>
      </c>
      <c r="BD49" s="6" t="s">
        <v>171</v>
      </c>
      <c r="BE49" s="6" t="s">
        <v>171</v>
      </c>
      <c r="BF49" s="6" t="s">
        <v>171</v>
      </c>
      <c r="BG49" s="6" t="s">
        <v>171</v>
      </c>
      <c r="BH49" s="6" t="s">
        <v>171</v>
      </c>
      <c r="BI49" s="6" t="s">
        <v>171</v>
      </c>
      <c r="BJ49" s="6" t="s">
        <v>171</v>
      </c>
      <c r="BK49" s="6" t="s">
        <v>171</v>
      </c>
      <c r="BL49" s="6" t="s">
        <v>171</v>
      </c>
      <c r="BM49" s="6" t="s">
        <v>171</v>
      </c>
      <c r="BN49" s="6" t="s">
        <v>171</v>
      </c>
      <c r="BO49" s="6" t="s">
        <v>171</v>
      </c>
      <c r="BP49" s="6" t="s">
        <v>171</v>
      </c>
      <c r="BQ49" s="6" t="s">
        <v>171</v>
      </c>
      <c r="BR49" s="6" t="s">
        <v>171</v>
      </c>
      <c r="BS49" s="6" t="s">
        <v>171</v>
      </c>
      <c r="BT49" s="6" t="s">
        <v>171</v>
      </c>
      <c r="BU49" s="6" t="s">
        <v>171</v>
      </c>
      <c r="BV49" s="6" t="s">
        <v>171</v>
      </c>
      <c r="BW49" s="6" t="s">
        <v>171</v>
      </c>
      <c r="BX49" s="6" t="s">
        <v>171</v>
      </c>
      <c r="BY49" s="6" t="s">
        <v>171</v>
      </c>
      <c r="BZ49" s="6" t="s">
        <v>171</v>
      </c>
      <c r="CA49" s="6" t="s">
        <v>171</v>
      </c>
      <c r="CB49" s="6" t="s">
        <v>171</v>
      </c>
      <c r="CC49" s="6" t="s">
        <v>171</v>
      </c>
      <c r="CD49" s="6" t="s">
        <v>171</v>
      </c>
      <c r="CE49" s="6" t="s">
        <v>171</v>
      </c>
      <c r="CF49" s="6" t="s">
        <v>171</v>
      </c>
      <c r="CG49" s="6" t="s">
        <v>171</v>
      </c>
      <c r="CH49" s="6" t="s">
        <v>171</v>
      </c>
      <c r="CI49" s="6" t="s">
        <v>171</v>
      </c>
      <c r="CJ49" s="6" t="s">
        <v>171</v>
      </c>
      <c r="CK49" s="6" t="s">
        <v>171</v>
      </c>
      <c r="CL49" s="53" t="s">
        <v>810</v>
      </c>
      <c r="CM49" s="40" t="s">
        <v>811</v>
      </c>
      <c r="CN49" s="5" t="s">
        <v>806</v>
      </c>
      <c r="CO49" s="10" t="s">
        <v>440</v>
      </c>
      <c r="CP49" s="40"/>
      <c r="CQ49" s="2">
        <v>11</v>
      </c>
    </row>
    <row r="50" spans="1:95" ht="20.25">
      <c r="A50" s="1" t="s">
        <v>160</v>
      </c>
      <c r="B50" s="39" t="s">
        <v>812</v>
      </c>
      <c r="C50" s="6">
        <v>62.46666666666667</v>
      </c>
      <c r="D50" s="6">
        <v>114.45</v>
      </c>
      <c r="E50" s="4">
        <v>180</v>
      </c>
      <c r="F50" s="2" t="s">
        <v>660</v>
      </c>
      <c r="G50" s="2" t="s">
        <v>1708</v>
      </c>
      <c r="H50" s="2" t="s">
        <v>804</v>
      </c>
      <c r="I50" s="26">
        <v>-5.5</v>
      </c>
      <c r="J50" s="26" t="s">
        <v>175</v>
      </c>
      <c r="K50" s="10" t="s">
        <v>175</v>
      </c>
      <c r="L50" s="26" t="s">
        <v>175</v>
      </c>
      <c r="M50" s="10" t="s">
        <v>175</v>
      </c>
      <c r="N50" s="26" t="s">
        <v>175</v>
      </c>
      <c r="O50" s="10" t="s">
        <v>175</v>
      </c>
      <c r="P50" s="81" t="s">
        <v>171</v>
      </c>
      <c r="Q50" s="10" t="s">
        <v>171</v>
      </c>
      <c r="R50" s="8">
        <v>0</v>
      </c>
      <c r="S50" s="22">
        <v>0</v>
      </c>
      <c r="T50" s="22" t="s">
        <v>175</v>
      </c>
      <c r="U50" s="6" t="s">
        <v>175</v>
      </c>
      <c r="V50" s="22" t="s">
        <v>175</v>
      </c>
      <c r="W50" s="6" t="s">
        <v>175</v>
      </c>
      <c r="X50" s="6">
        <v>5</v>
      </c>
      <c r="Y50" s="6">
        <v>0.6</v>
      </c>
      <c r="Z50" s="6" t="s">
        <v>175</v>
      </c>
      <c r="AA50" s="6" t="s">
        <v>175</v>
      </c>
      <c r="AB50" s="6" t="s">
        <v>175</v>
      </c>
      <c r="AC50" s="6" t="s">
        <v>175</v>
      </c>
      <c r="AD50" s="6" t="s">
        <v>171</v>
      </c>
      <c r="AE50" s="6">
        <v>0.8</v>
      </c>
      <c r="AF50" s="6" t="s">
        <v>171</v>
      </c>
      <c r="AG50" s="6" t="s">
        <v>171</v>
      </c>
      <c r="AH50" s="6" t="s">
        <v>175</v>
      </c>
      <c r="AI50" s="6" t="s">
        <v>175</v>
      </c>
      <c r="AJ50" s="6">
        <v>15</v>
      </c>
      <c r="AK50" s="6">
        <v>0.8</v>
      </c>
      <c r="AL50" s="6" t="s">
        <v>175</v>
      </c>
      <c r="AM50" s="6" t="s">
        <v>175</v>
      </c>
      <c r="AN50" s="6" t="s">
        <v>175</v>
      </c>
      <c r="AO50" s="6" t="s">
        <v>175</v>
      </c>
      <c r="AP50" s="6" t="s">
        <v>171</v>
      </c>
      <c r="AQ50" s="6" t="s">
        <v>171</v>
      </c>
      <c r="AR50" s="6" t="s">
        <v>171</v>
      </c>
      <c r="AS50" s="6" t="s">
        <v>171</v>
      </c>
      <c r="AT50" s="6" t="s">
        <v>171</v>
      </c>
      <c r="AU50" s="6" t="s">
        <v>171</v>
      </c>
      <c r="AV50" s="6" t="s">
        <v>171</v>
      </c>
      <c r="AW50" s="6" t="s">
        <v>171</v>
      </c>
      <c r="AX50" s="6" t="s">
        <v>171</v>
      </c>
      <c r="AY50" s="6" t="s">
        <v>171</v>
      </c>
      <c r="AZ50" s="6" t="s">
        <v>171</v>
      </c>
      <c r="BA50" s="6" t="s">
        <v>171</v>
      </c>
      <c r="BB50" s="6" t="s">
        <v>171</v>
      </c>
      <c r="BC50" s="6" t="s">
        <v>171</v>
      </c>
      <c r="BD50" s="6" t="s">
        <v>171</v>
      </c>
      <c r="BE50" s="6" t="s">
        <v>171</v>
      </c>
      <c r="BF50" s="6" t="s">
        <v>171</v>
      </c>
      <c r="BG50" s="6" t="s">
        <v>171</v>
      </c>
      <c r="BH50" s="6" t="s">
        <v>171</v>
      </c>
      <c r="BI50" s="6" t="s">
        <v>171</v>
      </c>
      <c r="BJ50" s="6" t="s">
        <v>171</v>
      </c>
      <c r="BK50" s="6" t="s">
        <v>171</v>
      </c>
      <c r="BL50" s="6" t="s">
        <v>171</v>
      </c>
      <c r="BM50" s="6" t="s">
        <v>171</v>
      </c>
      <c r="BN50" s="6" t="s">
        <v>171</v>
      </c>
      <c r="BO50" s="6" t="s">
        <v>171</v>
      </c>
      <c r="BP50" s="6" t="s">
        <v>171</v>
      </c>
      <c r="BQ50" s="6" t="s">
        <v>171</v>
      </c>
      <c r="BR50" s="6" t="s">
        <v>171</v>
      </c>
      <c r="BS50" s="6" t="s">
        <v>171</v>
      </c>
      <c r="BT50" s="6" t="s">
        <v>171</v>
      </c>
      <c r="BU50" s="6" t="s">
        <v>171</v>
      </c>
      <c r="BV50" s="6" t="s">
        <v>171</v>
      </c>
      <c r="BW50" s="6" t="s">
        <v>171</v>
      </c>
      <c r="BX50" s="6" t="s">
        <v>171</v>
      </c>
      <c r="BY50" s="6" t="s">
        <v>171</v>
      </c>
      <c r="BZ50" s="6" t="s">
        <v>171</v>
      </c>
      <c r="CA50" s="6" t="s">
        <v>171</v>
      </c>
      <c r="CB50" s="6" t="s">
        <v>171</v>
      </c>
      <c r="CC50" s="6" t="s">
        <v>171</v>
      </c>
      <c r="CD50" s="6" t="s">
        <v>171</v>
      </c>
      <c r="CE50" s="6" t="s">
        <v>171</v>
      </c>
      <c r="CF50" s="6" t="s">
        <v>171</v>
      </c>
      <c r="CG50" s="6" t="s">
        <v>171</v>
      </c>
      <c r="CH50" s="6" t="s">
        <v>171</v>
      </c>
      <c r="CI50" s="6" t="s">
        <v>171</v>
      </c>
      <c r="CJ50" s="6" t="s">
        <v>171</v>
      </c>
      <c r="CK50" s="6" t="s">
        <v>171</v>
      </c>
      <c r="CL50" s="53" t="s">
        <v>813</v>
      </c>
      <c r="CM50" s="40" t="s">
        <v>814</v>
      </c>
      <c r="CN50" s="5" t="s">
        <v>806</v>
      </c>
      <c r="CO50" s="10" t="s">
        <v>440</v>
      </c>
      <c r="CP50" s="40"/>
      <c r="CQ50" s="2">
        <v>11</v>
      </c>
    </row>
    <row r="51" spans="1:95" ht="20.25">
      <c r="A51" s="1" t="s">
        <v>160</v>
      </c>
      <c r="B51" s="39" t="s">
        <v>815</v>
      </c>
      <c r="C51" s="6">
        <v>62.46666666666667</v>
      </c>
      <c r="D51" s="6">
        <v>114.45</v>
      </c>
      <c r="E51" s="4">
        <v>180</v>
      </c>
      <c r="F51" s="2" t="s">
        <v>660</v>
      </c>
      <c r="G51" s="2" t="s">
        <v>1708</v>
      </c>
      <c r="H51" s="2" t="s">
        <v>804</v>
      </c>
      <c r="I51" s="26">
        <v>-5.5</v>
      </c>
      <c r="J51" s="26" t="s">
        <v>175</v>
      </c>
      <c r="K51" s="10" t="s">
        <v>175</v>
      </c>
      <c r="L51" s="26" t="s">
        <v>175</v>
      </c>
      <c r="M51" s="10" t="s">
        <v>175</v>
      </c>
      <c r="N51" s="26" t="s">
        <v>175</v>
      </c>
      <c r="O51" s="10" t="s">
        <v>175</v>
      </c>
      <c r="P51" s="81" t="s">
        <v>171</v>
      </c>
      <c r="Q51" s="10" t="s">
        <v>171</v>
      </c>
      <c r="R51" s="8">
        <v>0</v>
      </c>
      <c r="S51" s="22">
        <v>0.3</v>
      </c>
      <c r="T51" s="22" t="s">
        <v>175</v>
      </c>
      <c r="U51" s="6" t="s">
        <v>175</v>
      </c>
      <c r="V51" s="22" t="s">
        <v>175</v>
      </c>
      <c r="W51" s="6" t="s">
        <v>175</v>
      </c>
      <c r="X51" s="6">
        <v>5</v>
      </c>
      <c r="Y51" s="6">
        <v>0</v>
      </c>
      <c r="Z51" s="6" t="s">
        <v>175</v>
      </c>
      <c r="AA51" s="6" t="s">
        <v>175</v>
      </c>
      <c r="AB51" s="6" t="s">
        <v>175</v>
      </c>
      <c r="AC51" s="6" t="s">
        <v>175</v>
      </c>
      <c r="AD51" s="6" t="s">
        <v>171</v>
      </c>
      <c r="AE51" s="6">
        <v>0.3</v>
      </c>
      <c r="AF51" s="6" t="s">
        <v>171</v>
      </c>
      <c r="AG51" s="6" t="s">
        <v>171</v>
      </c>
      <c r="AH51" s="6" t="s">
        <v>175</v>
      </c>
      <c r="AI51" s="6" t="s">
        <v>175</v>
      </c>
      <c r="AJ51" s="6">
        <v>15</v>
      </c>
      <c r="AK51" s="6">
        <v>0.5</v>
      </c>
      <c r="AL51" s="6" t="s">
        <v>175</v>
      </c>
      <c r="AM51" s="6" t="s">
        <v>175</v>
      </c>
      <c r="AN51" s="6" t="s">
        <v>175</v>
      </c>
      <c r="AO51" s="6" t="s">
        <v>175</v>
      </c>
      <c r="AP51" s="6" t="s">
        <v>171</v>
      </c>
      <c r="AQ51" s="6" t="s">
        <v>171</v>
      </c>
      <c r="AR51" s="6" t="s">
        <v>171</v>
      </c>
      <c r="AS51" s="6" t="s">
        <v>171</v>
      </c>
      <c r="AT51" s="6" t="s">
        <v>171</v>
      </c>
      <c r="AU51" s="6" t="s">
        <v>171</v>
      </c>
      <c r="AV51" s="6" t="s">
        <v>171</v>
      </c>
      <c r="AW51" s="6" t="s">
        <v>171</v>
      </c>
      <c r="AX51" s="6" t="s">
        <v>171</v>
      </c>
      <c r="AY51" s="6" t="s">
        <v>171</v>
      </c>
      <c r="AZ51" s="6" t="s">
        <v>171</v>
      </c>
      <c r="BA51" s="6" t="s">
        <v>171</v>
      </c>
      <c r="BB51" s="6" t="s">
        <v>171</v>
      </c>
      <c r="BC51" s="6" t="s">
        <v>171</v>
      </c>
      <c r="BD51" s="6" t="s">
        <v>171</v>
      </c>
      <c r="BE51" s="6" t="s">
        <v>171</v>
      </c>
      <c r="BF51" s="6" t="s">
        <v>171</v>
      </c>
      <c r="BG51" s="6" t="s">
        <v>171</v>
      </c>
      <c r="BH51" s="6" t="s">
        <v>171</v>
      </c>
      <c r="BI51" s="6" t="s">
        <v>171</v>
      </c>
      <c r="BJ51" s="6" t="s">
        <v>171</v>
      </c>
      <c r="BK51" s="6" t="s">
        <v>171</v>
      </c>
      <c r="BL51" s="6" t="s">
        <v>171</v>
      </c>
      <c r="BM51" s="6" t="s">
        <v>171</v>
      </c>
      <c r="BN51" s="6" t="s">
        <v>171</v>
      </c>
      <c r="BO51" s="6" t="s">
        <v>171</v>
      </c>
      <c r="BP51" s="6" t="s">
        <v>171</v>
      </c>
      <c r="BQ51" s="6" t="s">
        <v>171</v>
      </c>
      <c r="BR51" s="6" t="s">
        <v>171</v>
      </c>
      <c r="BS51" s="6" t="s">
        <v>171</v>
      </c>
      <c r="BT51" s="6" t="s">
        <v>171</v>
      </c>
      <c r="BU51" s="6" t="s">
        <v>171</v>
      </c>
      <c r="BV51" s="6" t="s">
        <v>171</v>
      </c>
      <c r="BW51" s="6" t="s">
        <v>171</v>
      </c>
      <c r="BX51" s="6" t="s">
        <v>171</v>
      </c>
      <c r="BY51" s="6" t="s">
        <v>171</v>
      </c>
      <c r="BZ51" s="6" t="s">
        <v>171</v>
      </c>
      <c r="CA51" s="6" t="s">
        <v>171</v>
      </c>
      <c r="CB51" s="6" t="s">
        <v>171</v>
      </c>
      <c r="CC51" s="6" t="s">
        <v>171</v>
      </c>
      <c r="CD51" s="6" t="s">
        <v>171</v>
      </c>
      <c r="CE51" s="6" t="s">
        <v>171</v>
      </c>
      <c r="CF51" s="6" t="s">
        <v>171</v>
      </c>
      <c r="CG51" s="6" t="s">
        <v>171</v>
      </c>
      <c r="CH51" s="6" t="s">
        <v>171</v>
      </c>
      <c r="CI51" s="6" t="s">
        <v>171</v>
      </c>
      <c r="CJ51" s="6" t="s">
        <v>171</v>
      </c>
      <c r="CK51" s="6" t="s">
        <v>171</v>
      </c>
      <c r="CL51" s="53" t="s">
        <v>816</v>
      </c>
      <c r="CM51" s="40" t="s">
        <v>817</v>
      </c>
      <c r="CN51" s="5" t="s">
        <v>806</v>
      </c>
      <c r="CO51" s="10" t="s">
        <v>440</v>
      </c>
      <c r="CP51" s="40"/>
      <c r="CQ51" s="2">
        <v>11</v>
      </c>
    </row>
    <row r="52" spans="1:95" ht="20.25">
      <c r="A52" s="1" t="s">
        <v>160</v>
      </c>
      <c r="B52" s="39" t="s">
        <v>818</v>
      </c>
      <c r="C52" s="6">
        <v>62.46666666666667</v>
      </c>
      <c r="D52" s="6">
        <v>114.45</v>
      </c>
      <c r="E52" s="4">
        <v>180</v>
      </c>
      <c r="F52" s="2" t="s">
        <v>660</v>
      </c>
      <c r="G52" s="2" t="s">
        <v>1708</v>
      </c>
      <c r="H52" s="2" t="s">
        <v>804</v>
      </c>
      <c r="I52" s="26">
        <v>-5.5</v>
      </c>
      <c r="J52" s="26" t="s">
        <v>175</v>
      </c>
      <c r="K52" s="10" t="s">
        <v>175</v>
      </c>
      <c r="L52" s="26" t="s">
        <v>175</v>
      </c>
      <c r="M52" s="10" t="s">
        <v>175</v>
      </c>
      <c r="N52" s="26" t="s">
        <v>175</v>
      </c>
      <c r="O52" s="10" t="s">
        <v>175</v>
      </c>
      <c r="P52" s="81" t="s">
        <v>171</v>
      </c>
      <c r="Q52" s="10" t="s">
        <v>171</v>
      </c>
      <c r="R52" s="8">
        <v>0</v>
      </c>
      <c r="S52" s="22">
        <v>-0.6</v>
      </c>
      <c r="T52" s="22" t="s">
        <v>175</v>
      </c>
      <c r="U52" s="6" t="s">
        <v>175</v>
      </c>
      <c r="V52" s="22" t="s">
        <v>175</v>
      </c>
      <c r="W52" s="6" t="s">
        <v>175</v>
      </c>
      <c r="X52" s="6">
        <v>5</v>
      </c>
      <c r="Y52" s="6">
        <v>-0.4</v>
      </c>
      <c r="Z52" s="6" t="s">
        <v>175</v>
      </c>
      <c r="AA52" s="6" t="s">
        <v>175</v>
      </c>
      <c r="AB52" s="6" t="s">
        <v>175</v>
      </c>
      <c r="AC52" s="6" t="s">
        <v>175</v>
      </c>
      <c r="AD52" s="6" t="s">
        <v>171</v>
      </c>
      <c r="AE52" s="6">
        <v>-0.2</v>
      </c>
      <c r="AF52" s="6" t="s">
        <v>171</v>
      </c>
      <c r="AG52" s="6" t="s">
        <v>171</v>
      </c>
      <c r="AH52" s="6" t="s">
        <v>175</v>
      </c>
      <c r="AI52" s="6" t="s">
        <v>175</v>
      </c>
      <c r="AJ52" s="6">
        <v>15</v>
      </c>
      <c r="AK52" s="6">
        <v>-0.2</v>
      </c>
      <c r="AL52" s="6" t="s">
        <v>175</v>
      </c>
      <c r="AM52" s="6" t="s">
        <v>175</v>
      </c>
      <c r="AN52" s="6" t="s">
        <v>175</v>
      </c>
      <c r="AO52" s="6" t="s">
        <v>175</v>
      </c>
      <c r="AP52" s="6" t="s">
        <v>171</v>
      </c>
      <c r="AQ52" s="6" t="s">
        <v>171</v>
      </c>
      <c r="AR52" s="6" t="s">
        <v>171</v>
      </c>
      <c r="AS52" s="6" t="s">
        <v>171</v>
      </c>
      <c r="AT52" s="6" t="s">
        <v>171</v>
      </c>
      <c r="AU52" s="6" t="s">
        <v>171</v>
      </c>
      <c r="AV52" s="6" t="s">
        <v>171</v>
      </c>
      <c r="AW52" s="6" t="s">
        <v>171</v>
      </c>
      <c r="AX52" s="6" t="s">
        <v>171</v>
      </c>
      <c r="AY52" s="6" t="s">
        <v>171</v>
      </c>
      <c r="AZ52" s="6" t="s">
        <v>171</v>
      </c>
      <c r="BA52" s="6" t="s">
        <v>171</v>
      </c>
      <c r="BB52" s="6" t="s">
        <v>171</v>
      </c>
      <c r="BC52" s="6" t="s">
        <v>171</v>
      </c>
      <c r="BD52" s="6" t="s">
        <v>171</v>
      </c>
      <c r="BE52" s="6" t="s">
        <v>171</v>
      </c>
      <c r="BF52" s="6" t="s">
        <v>171</v>
      </c>
      <c r="BG52" s="6" t="s">
        <v>171</v>
      </c>
      <c r="BH52" s="6" t="s">
        <v>171</v>
      </c>
      <c r="BI52" s="6" t="s">
        <v>171</v>
      </c>
      <c r="BJ52" s="6" t="s">
        <v>171</v>
      </c>
      <c r="BK52" s="6" t="s">
        <v>171</v>
      </c>
      <c r="BL52" s="6" t="s">
        <v>171</v>
      </c>
      <c r="BM52" s="6" t="s">
        <v>171</v>
      </c>
      <c r="BN52" s="6" t="s">
        <v>171</v>
      </c>
      <c r="BO52" s="6" t="s">
        <v>171</v>
      </c>
      <c r="BP52" s="6" t="s">
        <v>171</v>
      </c>
      <c r="BQ52" s="6" t="s">
        <v>171</v>
      </c>
      <c r="BR52" s="6" t="s">
        <v>171</v>
      </c>
      <c r="BS52" s="6" t="s">
        <v>171</v>
      </c>
      <c r="BT52" s="6" t="s">
        <v>171</v>
      </c>
      <c r="BU52" s="6" t="s">
        <v>171</v>
      </c>
      <c r="BV52" s="6" t="s">
        <v>171</v>
      </c>
      <c r="BW52" s="6" t="s">
        <v>171</v>
      </c>
      <c r="BX52" s="6" t="s">
        <v>171</v>
      </c>
      <c r="BY52" s="6" t="s">
        <v>171</v>
      </c>
      <c r="BZ52" s="6" t="s">
        <v>171</v>
      </c>
      <c r="CA52" s="6" t="s">
        <v>171</v>
      </c>
      <c r="CB52" s="6" t="s">
        <v>171</v>
      </c>
      <c r="CC52" s="6" t="s">
        <v>171</v>
      </c>
      <c r="CD52" s="6" t="s">
        <v>171</v>
      </c>
      <c r="CE52" s="6" t="s">
        <v>171</v>
      </c>
      <c r="CF52" s="6" t="s">
        <v>171</v>
      </c>
      <c r="CG52" s="6" t="s">
        <v>171</v>
      </c>
      <c r="CH52" s="6" t="s">
        <v>171</v>
      </c>
      <c r="CI52" s="6" t="s">
        <v>171</v>
      </c>
      <c r="CJ52" s="6" t="s">
        <v>171</v>
      </c>
      <c r="CK52" s="6" t="s">
        <v>171</v>
      </c>
      <c r="CL52" s="53" t="s">
        <v>819</v>
      </c>
      <c r="CM52" s="40" t="s">
        <v>820</v>
      </c>
      <c r="CN52" s="5">
        <v>68</v>
      </c>
      <c r="CO52" s="10" t="s">
        <v>440</v>
      </c>
      <c r="CP52" s="40"/>
      <c r="CQ52" s="2">
        <v>11</v>
      </c>
    </row>
    <row r="53" spans="1:95" ht="20.25">
      <c r="A53" s="1" t="s">
        <v>160</v>
      </c>
      <c r="B53" s="39" t="s">
        <v>821</v>
      </c>
      <c r="C53" s="6">
        <v>62.46666666666667</v>
      </c>
      <c r="D53" s="6">
        <v>114.45</v>
      </c>
      <c r="E53" s="4">
        <v>180</v>
      </c>
      <c r="F53" s="2" t="s">
        <v>660</v>
      </c>
      <c r="G53" s="2" t="s">
        <v>1708</v>
      </c>
      <c r="H53" s="2" t="s">
        <v>804</v>
      </c>
      <c r="I53" s="26">
        <v>-5.5</v>
      </c>
      <c r="J53" s="26" t="s">
        <v>175</v>
      </c>
      <c r="K53" s="10" t="s">
        <v>175</v>
      </c>
      <c r="L53" s="26" t="s">
        <v>175</v>
      </c>
      <c r="M53" s="10" t="s">
        <v>175</v>
      </c>
      <c r="N53" s="26" t="s">
        <v>175</v>
      </c>
      <c r="O53" s="10" t="s">
        <v>175</v>
      </c>
      <c r="P53" s="81" t="s">
        <v>171</v>
      </c>
      <c r="Q53" s="10" t="s">
        <v>171</v>
      </c>
      <c r="R53" s="8">
        <v>0</v>
      </c>
      <c r="S53" s="22">
        <v>-2.1</v>
      </c>
      <c r="T53" s="22" t="s">
        <v>175</v>
      </c>
      <c r="U53" s="6" t="s">
        <v>175</v>
      </c>
      <c r="V53" s="22" t="s">
        <v>175</v>
      </c>
      <c r="W53" s="6" t="s">
        <v>175</v>
      </c>
      <c r="X53" s="6">
        <v>5</v>
      </c>
      <c r="Y53" s="6">
        <v>-0.9</v>
      </c>
      <c r="Z53" s="6" t="s">
        <v>175</v>
      </c>
      <c r="AA53" s="6" t="s">
        <v>175</v>
      </c>
      <c r="AB53" s="6" t="s">
        <v>175</v>
      </c>
      <c r="AC53" s="6" t="s">
        <v>175</v>
      </c>
      <c r="AD53" s="6" t="s">
        <v>171</v>
      </c>
      <c r="AE53" s="6">
        <v>-0.7</v>
      </c>
      <c r="AF53" s="6" t="s">
        <v>171</v>
      </c>
      <c r="AG53" s="6" t="s">
        <v>171</v>
      </c>
      <c r="AH53" s="6" t="s">
        <v>175</v>
      </c>
      <c r="AI53" s="6" t="s">
        <v>175</v>
      </c>
      <c r="AJ53" s="6">
        <v>15</v>
      </c>
      <c r="AK53" s="6">
        <v>-0.6</v>
      </c>
      <c r="AL53" s="6" t="s">
        <v>175</v>
      </c>
      <c r="AM53" s="6" t="s">
        <v>175</v>
      </c>
      <c r="AN53" s="6" t="s">
        <v>175</v>
      </c>
      <c r="AO53" s="6" t="s">
        <v>175</v>
      </c>
      <c r="AP53" s="6" t="s">
        <v>171</v>
      </c>
      <c r="AQ53" s="6" t="s">
        <v>171</v>
      </c>
      <c r="AR53" s="6" t="s">
        <v>171</v>
      </c>
      <c r="AS53" s="6" t="s">
        <v>171</v>
      </c>
      <c r="AT53" s="6" t="s">
        <v>171</v>
      </c>
      <c r="AU53" s="6" t="s">
        <v>171</v>
      </c>
      <c r="AV53" s="6" t="s">
        <v>171</v>
      </c>
      <c r="AW53" s="6" t="s">
        <v>171</v>
      </c>
      <c r="AX53" s="6" t="s">
        <v>171</v>
      </c>
      <c r="AY53" s="6" t="s">
        <v>171</v>
      </c>
      <c r="AZ53" s="6" t="s">
        <v>171</v>
      </c>
      <c r="BA53" s="6" t="s">
        <v>171</v>
      </c>
      <c r="BB53" s="6" t="s">
        <v>171</v>
      </c>
      <c r="BC53" s="6" t="s">
        <v>171</v>
      </c>
      <c r="BD53" s="6" t="s">
        <v>171</v>
      </c>
      <c r="BE53" s="6" t="s">
        <v>171</v>
      </c>
      <c r="BF53" s="6" t="s">
        <v>171</v>
      </c>
      <c r="BG53" s="6" t="s">
        <v>171</v>
      </c>
      <c r="BH53" s="6" t="s">
        <v>171</v>
      </c>
      <c r="BI53" s="6" t="s">
        <v>171</v>
      </c>
      <c r="BJ53" s="6" t="s">
        <v>171</v>
      </c>
      <c r="BK53" s="6" t="s">
        <v>171</v>
      </c>
      <c r="BL53" s="6" t="s">
        <v>171</v>
      </c>
      <c r="BM53" s="6" t="s">
        <v>171</v>
      </c>
      <c r="BN53" s="6" t="s">
        <v>171</v>
      </c>
      <c r="BO53" s="6" t="s">
        <v>171</v>
      </c>
      <c r="BP53" s="6" t="s">
        <v>171</v>
      </c>
      <c r="BQ53" s="6" t="s">
        <v>171</v>
      </c>
      <c r="BR53" s="6" t="s">
        <v>171</v>
      </c>
      <c r="BS53" s="6" t="s">
        <v>171</v>
      </c>
      <c r="BT53" s="6" t="s">
        <v>171</v>
      </c>
      <c r="BU53" s="6" t="s">
        <v>171</v>
      </c>
      <c r="BV53" s="6" t="s">
        <v>171</v>
      </c>
      <c r="BW53" s="6" t="s">
        <v>171</v>
      </c>
      <c r="BX53" s="6" t="s">
        <v>171</v>
      </c>
      <c r="BY53" s="6" t="s">
        <v>171</v>
      </c>
      <c r="BZ53" s="6" t="s">
        <v>171</v>
      </c>
      <c r="CA53" s="6" t="s">
        <v>171</v>
      </c>
      <c r="CB53" s="6" t="s">
        <v>171</v>
      </c>
      <c r="CC53" s="6" t="s">
        <v>171</v>
      </c>
      <c r="CD53" s="6" t="s">
        <v>171</v>
      </c>
      <c r="CE53" s="6" t="s">
        <v>171</v>
      </c>
      <c r="CF53" s="6" t="s">
        <v>171</v>
      </c>
      <c r="CG53" s="6" t="s">
        <v>171</v>
      </c>
      <c r="CH53" s="6" t="s">
        <v>171</v>
      </c>
      <c r="CI53" s="6" t="s">
        <v>171</v>
      </c>
      <c r="CJ53" s="6" t="s">
        <v>171</v>
      </c>
      <c r="CK53" s="6" t="s">
        <v>171</v>
      </c>
      <c r="CL53" s="53" t="s">
        <v>822</v>
      </c>
      <c r="CM53" s="40" t="s">
        <v>823</v>
      </c>
      <c r="CN53" s="5">
        <v>30</v>
      </c>
      <c r="CO53" s="10" t="s">
        <v>440</v>
      </c>
      <c r="CP53" s="40"/>
      <c r="CQ53" s="2">
        <v>11</v>
      </c>
    </row>
    <row r="54" spans="1:95" ht="9.75">
      <c r="A54" s="1" t="s">
        <v>109</v>
      </c>
      <c r="B54" s="39" t="s">
        <v>171</v>
      </c>
      <c r="C54" s="6">
        <v>64.3</v>
      </c>
      <c r="D54" s="6">
        <v>96</v>
      </c>
      <c r="E54" s="4">
        <v>13</v>
      </c>
      <c r="F54" s="2" t="s">
        <v>696</v>
      </c>
      <c r="G54" s="2" t="s">
        <v>1708</v>
      </c>
      <c r="H54" s="2" t="s">
        <v>697</v>
      </c>
      <c r="I54" s="26">
        <v>-12.2</v>
      </c>
      <c r="J54" s="26">
        <v>11</v>
      </c>
      <c r="K54" s="10" t="s">
        <v>698</v>
      </c>
      <c r="L54" s="26">
        <v>-33</v>
      </c>
      <c r="M54" s="10" t="s">
        <v>771</v>
      </c>
      <c r="N54" s="26">
        <v>100</v>
      </c>
      <c r="O54" s="10" t="s">
        <v>700</v>
      </c>
      <c r="P54" s="81">
        <v>63.6</v>
      </c>
      <c r="Q54" s="10" t="s">
        <v>824</v>
      </c>
      <c r="R54" s="8">
        <v>0</v>
      </c>
      <c r="S54" s="22" t="s">
        <v>171</v>
      </c>
      <c r="T54" s="22" t="s">
        <v>171</v>
      </c>
      <c r="U54" s="6" t="s">
        <v>171</v>
      </c>
      <c r="V54" s="22" t="s">
        <v>171</v>
      </c>
      <c r="W54" s="6" t="s">
        <v>171</v>
      </c>
      <c r="X54" s="6">
        <v>0.01</v>
      </c>
      <c r="Y54" s="6">
        <v>-9.7</v>
      </c>
      <c r="Z54" s="6">
        <v>11.8</v>
      </c>
      <c r="AA54" s="6" t="s">
        <v>698</v>
      </c>
      <c r="AB54" s="6">
        <v>-28.6</v>
      </c>
      <c r="AC54" s="6" t="s">
        <v>699</v>
      </c>
      <c r="AD54" s="6">
        <v>0.05</v>
      </c>
      <c r="AE54" s="6">
        <v>-7.7</v>
      </c>
      <c r="AF54" s="6">
        <v>13</v>
      </c>
      <c r="AG54" s="6" t="s">
        <v>698</v>
      </c>
      <c r="AH54" s="6">
        <v>-25.7</v>
      </c>
      <c r="AI54" s="6" t="s">
        <v>699</v>
      </c>
      <c r="AJ54" s="6">
        <v>0.1</v>
      </c>
      <c r="AK54" s="6">
        <v>-8.7</v>
      </c>
      <c r="AL54" s="6">
        <v>10.1</v>
      </c>
      <c r="AM54" s="6" t="s">
        <v>698</v>
      </c>
      <c r="AN54" s="6">
        <v>-26.1</v>
      </c>
      <c r="AO54" s="6" t="s">
        <v>699</v>
      </c>
      <c r="AP54" s="6">
        <v>0.2</v>
      </c>
      <c r="AQ54" s="6">
        <v>-8.6</v>
      </c>
      <c r="AR54" s="6">
        <v>9.1</v>
      </c>
      <c r="AS54" s="6" t="s">
        <v>698</v>
      </c>
      <c r="AT54" s="6">
        <v>-25.2</v>
      </c>
      <c r="AU54" s="6" t="s">
        <v>699</v>
      </c>
      <c r="AV54" s="6">
        <v>0.5</v>
      </c>
      <c r="AW54" s="6">
        <v>-7.5</v>
      </c>
      <c r="AX54" s="6">
        <v>5.9</v>
      </c>
      <c r="AY54" s="6" t="s">
        <v>703</v>
      </c>
      <c r="AZ54" s="6">
        <v>-21</v>
      </c>
      <c r="BA54" s="6" t="s">
        <v>699</v>
      </c>
      <c r="BB54" s="6">
        <v>1</v>
      </c>
      <c r="BC54" s="6">
        <v>-6.9</v>
      </c>
      <c r="BD54" s="6">
        <v>3.7</v>
      </c>
      <c r="BE54" s="6" t="s">
        <v>703</v>
      </c>
      <c r="BF54" s="6">
        <v>-18.1</v>
      </c>
      <c r="BG54" s="6" t="s">
        <v>702</v>
      </c>
      <c r="BH54" s="6">
        <v>1.5</v>
      </c>
      <c r="BI54" s="6">
        <v>-7</v>
      </c>
      <c r="BJ54" s="6">
        <v>1.6</v>
      </c>
      <c r="BK54" s="6" t="s">
        <v>703</v>
      </c>
      <c r="BL54" s="6">
        <v>-17.1</v>
      </c>
      <c r="BM54" s="6" t="s">
        <v>702</v>
      </c>
      <c r="BN54" s="6"/>
      <c r="BO54" s="6" t="s">
        <v>171</v>
      </c>
      <c r="BP54" s="6" t="s">
        <v>171</v>
      </c>
      <c r="BQ54" s="6" t="s">
        <v>171</v>
      </c>
      <c r="BR54" s="6" t="s">
        <v>171</v>
      </c>
      <c r="BS54" s="6" t="s">
        <v>171</v>
      </c>
      <c r="BT54" s="6" t="s">
        <v>706</v>
      </c>
      <c r="BU54" s="6">
        <v>-8</v>
      </c>
      <c r="BV54" s="6" t="s">
        <v>171</v>
      </c>
      <c r="BW54" s="6" t="s">
        <v>171</v>
      </c>
      <c r="BX54" s="6" t="s">
        <v>171</v>
      </c>
      <c r="BY54" s="6" t="s">
        <v>171</v>
      </c>
      <c r="BZ54" s="6" t="s">
        <v>171</v>
      </c>
      <c r="CA54" s="6" t="s">
        <v>171</v>
      </c>
      <c r="CB54" s="6" t="s">
        <v>171</v>
      </c>
      <c r="CC54" s="6" t="s">
        <v>171</v>
      </c>
      <c r="CD54" s="6" t="s">
        <v>171</v>
      </c>
      <c r="CE54" s="6" t="s">
        <v>171</v>
      </c>
      <c r="CF54" s="6" t="s">
        <v>171</v>
      </c>
      <c r="CG54" s="6" t="s">
        <v>171</v>
      </c>
      <c r="CH54" s="6" t="s">
        <v>171</v>
      </c>
      <c r="CI54" s="6" t="s">
        <v>171</v>
      </c>
      <c r="CJ54" s="6" t="s">
        <v>171</v>
      </c>
      <c r="CK54" s="6" t="s">
        <v>171</v>
      </c>
      <c r="CL54" s="53" t="s">
        <v>707</v>
      </c>
      <c r="CM54" s="40" t="s">
        <v>175</v>
      </c>
      <c r="CN54" s="5" t="s">
        <v>171</v>
      </c>
      <c r="CO54" s="10" t="s">
        <v>178</v>
      </c>
      <c r="CP54" s="40"/>
      <c r="CQ54" s="2" t="s">
        <v>825</v>
      </c>
    </row>
    <row r="55" spans="1:95" s="38" customFormat="1" ht="40.5">
      <c r="A55" s="17" t="s">
        <v>1195</v>
      </c>
      <c r="B55" s="39" t="s">
        <v>1696</v>
      </c>
      <c r="C55" s="17">
        <v>64.167</v>
      </c>
      <c r="D55" s="17">
        <v>95.5</v>
      </c>
      <c r="E55" s="4"/>
      <c r="F55" s="2" t="s">
        <v>776</v>
      </c>
      <c r="G55" s="2" t="s">
        <v>1001</v>
      </c>
      <c r="H55" s="2" t="s">
        <v>1697</v>
      </c>
      <c r="I55" s="26">
        <v>-12.2</v>
      </c>
      <c r="J55" s="26">
        <v>11</v>
      </c>
      <c r="K55" s="10" t="s">
        <v>698</v>
      </c>
      <c r="L55" s="26">
        <v>-33</v>
      </c>
      <c r="M55" s="10" t="s">
        <v>771</v>
      </c>
      <c r="N55" s="26"/>
      <c r="O55" s="10"/>
      <c r="P55" s="81"/>
      <c r="Q55" s="10"/>
      <c r="R55" s="59">
        <v>0.5</v>
      </c>
      <c r="S55" s="22">
        <v>-10.28</v>
      </c>
      <c r="T55" s="22">
        <v>4.69</v>
      </c>
      <c r="U55" s="6" t="s">
        <v>698</v>
      </c>
      <c r="V55" s="22">
        <v>-25.25</v>
      </c>
      <c r="W55" s="6" t="s">
        <v>699</v>
      </c>
      <c r="X55" s="6">
        <v>1</v>
      </c>
      <c r="Y55" s="6">
        <v>-10.175</v>
      </c>
      <c r="Z55" s="6">
        <v>1.49</v>
      </c>
      <c r="AA55" s="6" t="s">
        <v>703</v>
      </c>
      <c r="AB55" s="6">
        <v>-21.84</v>
      </c>
      <c r="AC55" s="6" t="s">
        <v>699</v>
      </c>
      <c r="AD55" s="6">
        <v>1.5</v>
      </c>
      <c r="AE55" s="6">
        <v>-10.175</v>
      </c>
      <c r="AF55" s="6">
        <v>-0.17</v>
      </c>
      <c r="AG55" s="6" t="s">
        <v>704</v>
      </c>
      <c r="AH55" s="6">
        <v>-20.18</v>
      </c>
      <c r="AI55" s="6" t="s">
        <v>1698</v>
      </c>
      <c r="AJ55" s="6">
        <v>2</v>
      </c>
      <c r="AK55" s="6">
        <v>-9.6</v>
      </c>
      <c r="AL55" s="6">
        <v>-1.09</v>
      </c>
      <c r="AM55" s="6" t="s">
        <v>700</v>
      </c>
      <c r="AN55" s="6">
        <v>-18.11</v>
      </c>
      <c r="AO55" s="6" t="s">
        <v>702</v>
      </c>
      <c r="AP55" s="6">
        <v>2.5</v>
      </c>
      <c r="AQ55" s="6">
        <v>-9.13</v>
      </c>
      <c r="AR55" s="6">
        <v>-1.78</v>
      </c>
      <c r="AS55" s="6" t="s">
        <v>700</v>
      </c>
      <c r="AT55" s="6">
        <v>-16.48</v>
      </c>
      <c r="AU55" s="6" t="s">
        <v>702</v>
      </c>
      <c r="AV55" s="6">
        <v>3</v>
      </c>
      <c r="AW55" s="6">
        <v>-9.195</v>
      </c>
      <c r="AX55" s="6">
        <v>-2.32</v>
      </c>
      <c r="AY55" s="6" t="s">
        <v>1699</v>
      </c>
      <c r="AZ55" s="6">
        <v>-16.07</v>
      </c>
      <c r="BA55" s="6" t="s">
        <v>702</v>
      </c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53"/>
      <c r="CM55" s="40" t="s">
        <v>1762</v>
      </c>
      <c r="CN55" s="5">
        <v>140</v>
      </c>
      <c r="CO55" s="10" t="s">
        <v>178</v>
      </c>
      <c r="CP55" s="40"/>
      <c r="CQ55" s="2" t="s">
        <v>1915</v>
      </c>
    </row>
    <row r="56" spans="1:95" ht="9.75">
      <c r="A56" s="21" t="s">
        <v>1195</v>
      </c>
      <c r="B56" s="39" t="s">
        <v>1700</v>
      </c>
      <c r="C56" s="21">
        <v>64.167</v>
      </c>
      <c r="D56" s="21">
        <v>95.5</v>
      </c>
      <c r="E56" s="4"/>
      <c r="F56" s="2" t="s">
        <v>776</v>
      </c>
      <c r="G56" s="2" t="s">
        <v>1001</v>
      </c>
      <c r="H56" s="2" t="s">
        <v>1697</v>
      </c>
      <c r="I56" s="26">
        <v>-12.2</v>
      </c>
      <c r="J56" s="26">
        <v>11</v>
      </c>
      <c r="K56" s="10" t="s">
        <v>698</v>
      </c>
      <c r="L56" s="26">
        <v>-33</v>
      </c>
      <c r="M56" s="10" t="s">
        <v>771</v>
      </c>
      <c r="N56" s="26"/>
      <c r="O56" s="10"/>
      <c r="P56" s="81"/>
      <c r="Q56" s="10"/>
      <c r="R56" s="8">
        <v>0.5</v>
      </c>
      <c r="S56" s="22">
        <v>-7.285</v>
      </c>
      <c r="T56" s="22">
        <v>5.8</v>
      </c>
      <c r="U56" s="6" t="s">
        <v>703</v>
      </c>
      <c r="V56" s="22">
        <v>-20.37</v>
      </c>
      <c r="W56" s="6" t="s">
        <v>699</v>
      </c>
      <c r="X56" s="6">
        <v>1</v>
      </c>
      <c r="Y56" s="6">
        <v>-8.215</v>
      </c>
      <c r="Z56" s="6">
        <v>1.72</v>
      </c>
      <c r="AA56" s="6" t="s">
        <v>1579</v>
      </c>
      <c r="AB56" s="6">
        <v>-18.15</v>
      </c>
      <c r="AC56" s="6" t="s">
        <v>699</v>
      </c>
      <c r="AD56" s="6">
        <v>1.5</v>
      </c>
      <c r="AE56" s="6">
        <v>-8.805</v>
      </c>
      <c r="AF56" s="6">
        <v>-0.2</v>
      </c>
      <c r="AG56" s="6" t="s">
        <v>704</v>
      </c>
      <c r="AH56" s="6">
        <v>-17.41</v>
      </c>
      <c r="AI56" s="6" t="s">
        <v>699</v>
      </c>
      <c r="AJ56" s="6">
        <v>2</v>
      </c>
      <c r="AK56" s="6">
        <v>-8.235</v>
      </c>
      <c r="AL56" s="6">
        <v>-1.09</v>
      </c>
      <c r="AM56" s="6" t="s">
        <v>700</v>
      </c>
      <c r="AN56" s="6">
        <v>-15.38</v>
      </c>
      <c r="AO56" s="6" t="s">
        <v>699</v>
      </c>
      <c r="AP56" s="6">
        <v>2.5</v>
      </c>
      <c r="AQ56" s="6">
        <v>-7.665</v>
      </c>
      <c r="AR56" s="6">
        <v>-1.78</v>
      </c>
      <c r="AS56" s="6" t="s">
        <v>731</v>
      </c>
      <c r="AT56" s="6">
        <v>-13.55</v>
      </c>
      <c r="AU56" s="6" t="s">
        <v>1698</v>
      </c>
      <c r="AV56" s="6">
        <v>3</v>
      </c>
      <c r="AW56" s="6">
        <v>-7.86</v>
      </c>
      <c r="AX56" s="6">
        <v>-2.32</v>
      </c>
      <c r="AY56" s="6" t="s">
        <v>731</v>
      </c>
      <c r="AZ56" s="6">
        <v>-13.4</v>
      </c>
      <c r="BA56" s="6" t="s">
        <v>1698</v>
      </c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53"/>
      <c r="CM56" s="40"/>
      <c r="CN56" s="5">
        <v>140</v>
      </c>
      <c r="CO56" s="10" t="s">
        <v>178</v>
      </c>
      <c r="CP56" s="40"/>
      <c r="CQ56" s="2" t="s">
        <v>1915</v>
      </c>
    </row>
    <row r="57" spans="1:95" s="21" customFormat="1" ht="9.75">
      <c r="A57" s="21" t="s">
        <v>1195</v>
      </c>
      <c r="B57" s="54" t="s">
        <v>1578</v>
      </c>
      <c r="C57" s="21">
        <v>64.167</v>
      </c>
      <c r="D57" s="21">
        <v>95.5</v>
      </c>
      <c r="F57" s="2" t="s">
        <v>776</v>
      </c>
      <c r="G57" s="2" t="s">
        <v>1001</v>
      </c>
      <c r="H57" s="21" t="s">
        <v>1697</v>
      </c>
      <c r="I57" s="26">
        <v>-12.2</v>
      </c>
      <c r="J57" s="26">
        <v>11</v>
      </c>
      <c r="K57" s="10" t="s">
        <v>698</v>
      </c>
      <c r="L57" s="26">
        <v>-33</v>
      </c>
      <c r="M57" s="10" t="s">
        <v>771</v>
      </c>
      <c r="N57" s="26"/>
      <c r="O57" s="10"/>
      <c r="P57" s="54"/>
      <c r="R57" s="21">
        <v>0</v>
      </c>
      <c r="S57" s="28">
        <v>-0.705</v>
      </c>
      <c r="T57" s="28">
        <v>23.45</v>
      </c>
      <c r="U57" s="28" t="s">
        <v>703</v>
      </c>
      <c r="V57" s="56">
        <v>-24.86</v>
      </c>
      <c r="W57" s="56" t="s">
        <v>699</v>
      </c>
      <c r="X57" s="56">
        <v>0.5</v>
      </c>
      <c r="Y57" s="56">
        <v>-6.905</v>
      </c>
      <c r="Z57" s="56">
        <v>7.62</v>
      </c>
      <c r="AA57" s="56" t="s">
        <v>703</v>
      </c>
      <c r="AB57" s="56">
        <v>-21.43</v>
      </c>
      <c r="AC57" s="56" t="s">
        <v>771</v>
      </c>
      <c r="AD57" s="56">
        <v>1</v>
      </c>
      <c r="AE57" s="56">
        <v>-8.47</v>
      </c>
      <c r="AF57" s="56">
        <v>3.35</v>
      </c>
      <c r="AG57" s="56" t="s">
        <v>1579</v>
      </c>
      <c r="AH57" s="56">
        <v>-20.29</v>
      </c>
      <c r="AI57" s="56" t="s">
        <v>699</v>
      </c>
      <c r="AJ57" s="56">
        <v>1.5</v>
      </c>
      <c r="AK57" s="56">
        <v>-10.015</v>
      </c>
      <c r="AL57" s="56">
        <v>0.5</v>
      </c>
      <c r="AM57" s="56" t="s">
        <v>704</v>
      </c>
      <c r="AN57" s="56">
        <v>-20.53</v>
      </c>
      <c r="AO57" s="56" t="s">
        <v>699</v>
      </c>
      <c r="AP57" s="56">
        <v>2</v>
      </c>
      <c r="AQ57" s="56">
        <v>-9.91</v>
      </c>
      <c r="AR57" s="56">
        <v>-0.79</v>
      </c>
      <c r="AS57" s="56" t="s">
        <v>700</v>
      </c>
      <c r="AT57" s="56">
        <v>-19.03</v>
      </c>
      <c r="AU57" s="56" t="s">
        <v>699</v>
      </c>
      <c r="AV57" s="56">
        <v>2.5</v>
      </c>
      <c r="AW57" s="56">
        <v>-8.57</v>
      </c>
      <c r="AX57" s="56">
        <v>-1.71</v>
      </c>
      <c r="AY57" s="56" t="s">
        <v>700</v>
      </c>
      <c r="AZ57" s="56">
        <v>-15.43</v>
      </c>
      <c r="BA57" s="56" t="s">
        <v>699</v>
      </c>
      <c r="BB57" s="56">
        <v>3</v>
      </c>
      <c r="BC57" s="56">
        <v>-8.3</v>
      </c>
      <c r="BD57" s="56">
        <v>-2.25</v>
      </c>
      <c r="BE57" s="56" t="s">
        <v>700</v>
      </c>
      <c r="BF57" s="56">
        <v>-14.35</v>
      </c>
      <c r="BG57" s="28" t="s">
        <v>702</v>
      </c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54"/>
      <c r="CM57" s="54"/>
      <c r="CN57" s="28" t="s">
        <v>1580</v>
      </c>
      <c r="CO57" s="21" t="s">
        <v>178</v>
      </c>
      <c r="CP57" s="54"/>
      <c r="CQ57" s="2" t="s">
        <v>1915</v>
      </c>
    </row>
    <row r="58" spans="1:95" ht="9.75">
      <c r="A58" s="1" t="s">
        <v>826</v>
      </c>
      <c r="B58" s="39" t="s">
        <v>827</v>
      </c>
      <c r="C58" s="8">
        <v>65.29</v>
      </c>
      <c r="D58" s="8">
        <v>126.88</v>
      </c>
      <c r="E58" s="1">
        <v>123</v>
      </c>
      <c r="F58" s="2" t="s">
        <v>776</v>
      </c>
      <c r="G58" s="2" t="s">
        <v>1001</v>
      </c>
      <c r="H58" s="2" t="s">
        <v>828</v>
      </c>
      <c r="I58" s="4" t="s">
        <v>171</v>
      </c>
      <c r="J58" s="4" t="s">
        <v>171</v>
      </c>
      <c r="K58" s="2" t="s">
        <v>171</v>
      </c>
      <c r="L58" s="4" t="s">
        <v>171</v>
      </c>
      <c r="M58" s="2" t="s">
        <v>171</v>
      </c>
      <c r="N58" s="4" t="s">
        <v>171</v>
      </c>
      <c r="O58" s="2" t="s">
        <v>171</v>
      </c>
      <c r="P58" s="41">
        <v>69</v>
      </c>
      <c r="Q58" s="2" t="s">
        <v>829</v>
      </c>
      <c r="R58" s="8">
        <v>1</v>
      </c>
      <c r="S58" s="22">
        <v>-0.855</v>
      </c>
      <c r="T58" s="22">
        <v>0.64</v>
      </c>
      <c r="U58" s="6" t="s">
        <v>171</v>
      </c>
      <c r="V58" s="22">
        <v>-2.35</v>
      </c>
      <c r="W58" s="6" t="s">
        <v>171</v>
      </c>
      <c r="X58" s="6">
        <v>2</v>
      </c>
      <c r="Y58" s="6">
        <v>-0.86</v>
      </c>
      <c r="Z58" s="6">
        <v>-0.08</v>
      </c>
      <c r="AA58" s="6" t="s">
        <v>171</v>
      </c>
      <c r="AB58" s="6">
        <v>-1.64</v>
      </c>
      <c r="AC58" s="6" t="s">
        <v>171</v>
      </c>
      <c r="AD58" s="6">
        <v>3</v>
      </c>
      <c r="AE58" s="6">
        <v>-1.075</v>
      </c>
      <c r="AF58" s="6">
        <v>-0.54</v>
      </c>
      <c r="AG58" s="6" t="s">
        <v>171</v>
      </c>
      <c r="AH58" s="6">
        <v>-1.61</v>
      </c>
      <c r="AI58" s="6" t="s">
        <v>171</v>
      </c>
      <c r="AJ58" s="6">
        <v>4</v>
      </c>
      <c r="AK58" s="6">
        <v>-0.995</v>
      </c>
      <c r="AL58" s="6">
        <v>-0.63</v>
      </c>
      <c r="AM58" s="6" t="s">
        <v>171</v>
      </c>
      <c r="AN58" s="6">
        <v>-1.36</v>
      </c>
      <c r="AO58" s="6" t="s">
        <v>171</v>
      </c>
      <c r="AP58" s="6" t="s">
        <v>171</v>
      </c>
      <c r="AQ58" s="6" t="s">
        <v>171</v>
      </c>
      <c r="AR58" s="6" t="s">
        <v>171</v>
      </c>
      <c r="AS58" s="6" t="s">
        <v>171</v>
      </c>
      <c r="AT58" s="6">
        <v>-1.2</v>
      </c>
      <c r="AU58" s="6" t="s">
        <v>171</v>
      </c>
      <c r="AV58" s="6">
        <v>6</v>
      </c>
      <c r="AW58" s="6">
        <v>-0.97</v>
      </c>
      <c r="AX58" s="6">
        <v>-0.83</v>
      </c>
      <c r="AY58" s="6" t="s">
        <v>171</v>
      </c>
      <c r="AZ58" s="6">
        <v>-1.11</v>
      </c>
      <c r="BA58" s="6" t="s">
        <v>171</v>
      </c>
      <c r="BB58" s="6">
        <v>7</v>
      </c>
      <c r="BC58" s="6">
        <v>-0.95</v>
      </c>
      <c r="BD58" s="6">
        <v>-0.85</v>
      </c>
      <c r="BE58" s="6" t="s">
        <v>171</v>
      </c>
      <c r="BF58" s="6">
        <v>-1.05</v>
      </c>
      <c r="BG58" s="6" t="s">
        <v>171</v>
      </c>
      <c r="BH58" s="6">
        <v>8</v>
      </c>
      <c r="BI58" s="6">
        <v>-0.825</v>
      </c>
      <c r="BJ58" s="6">
        <v>-0.71</v>
      </c>
      <c r="BK58" s="6" t="s">
        <v>171</v>
      </c>
      <c r="BL58" s="6">
        <v>-0.94</v>
      </c>
      <c r="BM58" s="6" t="s">
        <v>171</v>
      </c>
      <c r="BN58" s="6">
        <v>9</v>
      </c>
      <c r="BO58" s="6">
        <v>-0.86</v>
      </c>
      <c r="BP58" s="6">
        <v>-0.78</v>
      </c>
      <c r="BQ58" s="6" t="s">
        <v>171</v>
      </c>
      <c r="BR58" s="6">
        <v>-0.94</v>
      </c>
      <c r="BS58" s="6" t="s">
        <v>171</v>
      </c>
      <c r="BT58" s="6">
        <v>11</v>
      </c>
      <c r="BU58" s="6">
        <v>-0.875</v>
      </c>
      <c r="BV58" s="6">
        <v>-0.7</v>
      </c>
      <c r="BW58" s="6" t="s">
        <v>171</v>
      </c>
      <c r="BX58" s="6">
        <v>-1.05</v>
      </c>
      <c r="BY58" s="6" t="s">
        <v>171</v>
      </c>
      <c r="BZ58" s="6">
        <v>13</v>
      </c>
      <c r="CA58" s="6">
        <v>-0.72</v>
      </c>
      <c r="CB58" s="6">
        <v>-0.67</v>
      </c>
      <c r="CC58" s="6" t="s">
        <v>171</v>
      </c>
      <c r="CD58" s="6">
        <v>-0.77</v>
      </c>
      <c r="CE58" s="6" t="s">
        <v>171</v>
      </c>
      <c r="CF58" s="6" t="s">
        <v>171</v>
      </c>
      <c r="CG58" s="6" t="s">
        <v>171</v>
      </c>
      <c r="CH58" s="6" t="s">
        <v>171</v>
      </c>
      <c r="CI58" s="6" t="s">
        <v>171</v>
      </c>
      <c r="CJ58" s="6" t="s">
        <v>171</v>
      </c>
      <c r="CK58" s="6" t="s">
        <v>171</v>
      </c>
      <c r="CL58" s="53" t="s">
        <v>175</v>
      </c>
      <c r="CM58" s="39" t="s">
        <v>830</v>
      </c>
      <c r="CN58" s="5" t="s">
        <v>171</v>
      </c>
      <c r="CO58" s="10" t="s">
        <v>440</v>
      </c>
      <c r="CP58" s="40"/>
      <c r="CQ58" s="2">
        <v>15</v>
      </c>
    </row>
    <row r="59" spans="1:95" ht="9.75">
      <c r="A59" s="1" t="s">
        <v>826</v>
      </c>
      <c r="B59" s="39" t="s">
        <v>831</v>
      </c>
      <c r="C59" s="8">
        <v>65.27</v>
      </c>
      <c r="D59" s="8">
        <v>126.52</v>
      </c>
      <c r="E59" s="1">
        <v>110</v>
      </c>
      <c r="F59" s="2" t="s">
        <v>776</v>
      </c>
      <c r="G59" s="2" t="s">
        <v>1001</v>
      </c>
      <c r="H59" s="2" t="s">
        <v>832</v>
      </c>
      <c r="I59" s="4" t="s">
        <v>171</v>
      </c>
      <c r="J59" s="4" t="s">
        <v>171</v>
      </c>
      <c r="K59" s="2" t="s">
        <v>171</v>
      </c>
      <c r="L59" s="4" t="s">
        <v>171</v>
      </c>
      <c r="M59" s="2" t="s">
        <v>171</v>
      </c>
      <c r="N59" s="4" t="s">
        <v>171</v>
      </c>
      <c r="O59" s="2" t="s">
        <v>171</v>
      </c>
      <c r="P59" s="41">
        <v>61</v>
      </c>
      <c r="Q59" s="2" t="s">
        <v>829</v>
      </c>
      <c r="R59" s="8">
        <v>1</v>
      </c>
      <c r="S59" s="22">
        <v>-3.175</v>
      </c>
      <c r="T59" s="22">
        <v>0.48</v>
      </c>
      <c r="U59" s="6" t="s">
        <v>171</v>
      </c>
      <c r="V59" s="22">
        <v>-6.83</v>
      </c>
      <c r="W59" s="6" t="s">
        <v>171</v>
      </c>
      <c r="X59" s="6">
        <v>2</v>
      </c>
      <c r="Y59" s="6">
        <v>-2.805</v>
      </c>
      <c r="Z59" s="6">
        <v>-0.63</v>
      </c>
      <c r="AA59" s="6" t="s">
        <v>171</v>
      </c>
      <c r="AB59" s="6">
        <v>-4.98</v>
      </c>
      <c r="AC59" s="6" t="s">
        <v>171</v>
      </c>
      <c r="AD59" s="6">
        <v>3</v>
      </c>
      <c r="AE59" s="6">
        <v>-2.435</v>
      </c>
      <c r="AF59" s="6">
        <v>-1.12</v>
      </c>
      <c r="AG59" s="6" t="s">
        <v>171</v>
      </c>
      <c r="AH59" s="6">
        <v>-3.75</v>
      </c>
      <c r="AI59" s="6" t="s">
        <v>171</v>
      </c>
      <c r="AJ59" s="6">
        <v>4</v>
      </c>
      <c r="AK59" s="6">
        <v>-2.31</v>
      </c>
      <c r="AL59" s="6">
        <v>-1.61</v>
      </c>
      <c r="AM59" s="6" t="s">
        <v>171</v>
      </c>
      <c r="AN59" s="6">
        <v>-3.01</v>
      </c>
      <c r="AO59" s="6" t="s">
        <v>171</v>
      </c>
      <c r="AP59" s="6" t="s">
        <v>171</v>
      </c>
      <c r="AQ59" s="6" t="s">
        <v>171</v>
      </c>
      <c r="AR59" s="6" t="s">
        <v>171</v>
      </c>
      <c r="AS59" s="6" t="s">
        <v>171</v>
      </c>
      <c r="AT59" s="6">
        <v>-2.4</v>
      </c>
      <c r="AU59" s="6" t="s">
        <v>171</v>
      </c>
      <c r="AV59" s="6">
        <v>8</v>
      </c>
      <c r="AW59" s="6">
        <v>-1.9</v>
      </c>
      <c r="AX59" s="6">
        <v>-1.76</v>
      </c>
      <c r="AY59" s="6" t="s">
        <v>171</v>
      </c>
      <c r="AZ59" s="6">
        <v>-2.04</v>
      </c>
      <c r="BA59" s="6" t="s">
        <v>171</v>
      </c>
      <c r="BB59" s="6">
        <v>10</v>
      </c>
      <c r="BC59" s="6">
        <v>-1.7</v>
      </c>
      <c r="BD59" s="6">
        <v>-1.61</v>
      </c>
      <c r="BE59" s="6" t="s">
        <v>171</v>
      </c>
      <c r="BF59" s="6">
        <v>-1.79</v>
      </c>
      <c r="BG59" s="6" t="s">
        <v>171</v>
      </c>
      <c r="BH59" s="6">
        <v>12</v>
      </c>
      <c r="BI59" s="6">
        <v>-1.5</v>
      </c>
      <c r="BJ59" s="6">
        <v>-1.39</v>
      </c>
      <c r="BK59" s="6" t="s">
        <v>171</v>
      </c>
      <c r="BL59" s="6">
        <v>-1.61</v>
      </c>
      <c r="BM59" s="6" t="s">
        <v>171</v>
      </c>
      <c r="BN59" s="6">
        <v>15</v>
      </c>
      <c r="BO59" s="6">
        <v>-1.29</v>
      </c>
      <c r="BP59" s="6">
        <v>-1.19</v>
      </c>
      <c r="BQ59" s="6" t="s">
        <v>171</v>
      </c>
      <c r="BR59" s="6">
        <v>-1.39</v>
      </c>
      <c r="BS59" s="6" t="s">
        <v>171</v>
      </c>
      <c r="BT59" s="6">
        <v>18</v>
      </c>
      <c r="BU59" s="6">
        <v>-1.035</v>
      </c>
      <c r="BV59" s="6">
        <v>-0.94</v>
      </c>
      <c r="BW59" s="6" t="s">
        <v>171</v>
      </c>
      <c r="BX59" s="6">
        <v>-1.13</v>
      </c>
      <c r="BY59" s="6" t="s">
        <v>171</v>
      </c>
      <c r="BZ59" s="6">
        <v>20.6</v>
      </c>
      <c r="CA59" s="6">
        <v>-0.78</v>
      </c>
      <c r="CB59" s="6">
        <v>-0.66</v>
      </c>
      <c r="CC59" s="6" t="s">
        <v>171</v>
      </c>
      <c r="CD59" s="6">
        <v>-0.9</v>
      </c>
      <c r="CE59" s="6" t="s">
        <v>171</v>
      </c>
      <c r="CF59" s="6" t="s">
        <v>171</v>
      </c>
      <c r="CG59" s="6" t="s">
        <v>171</v>
      </c>
      <c r="CH59" s="6" t="s">
        <v>171</v>
      </c>
      <c r="CI59" s="6" t="s">
        <v>171</v>
      </c>
      <c r="CJ59" s="6" t="s">
        <v>171</v>
      </c>
      <c r="CK59" s="6" t="s">
        <v>171</v>
      </c>
      <c r="CL59" s="53" t="s">
        <v>175</v>
      </c>
      <c r="CM59" s="39" t="s">
        <v>830</v>
      </c>
      <c r="CN59" s="5" t="s">
        <v>171</v>
      </c>
      <c r="CO59" s="10" t="s">
        <v>440</v>
      </c>
      <c r="CP59" s="40"/>
      <c r="CQ59" s="2">
        <v>15</v>
      </c>
    </row>
    <row r="60" spans="1:95" ht="9.75">
      <c r="A60" s="1" t="s">
        <v>833</v>
      </c>
      <c r="B60" s="39" t="s">
        <v>834</v>
      </c>
      <c r="C60" s="8">
        <v>65.22</v>
      </c>
      <c r="D60" s="8">
        <v>126.51</v>
      </c>
      <c r="E60" s="1">
        <v>119</v>
      </c>
      <c r="F60" s="2" t="s">
        <v>776</v>
      </c>
      <c r="G60" s="2" t="s">
        <v>1001</v>
      </c>
      <c r="H60" s="2" t="s">
        <v>832</v>
      </c>
      <c r="I60" s="4" t="s">
        <v>171</v>
      </c>
      <c r="J60" s="4" t="s">
        <v>171</v>
      </c>
      <c r="K60" s="2" t="s">
        <v>171</v>
      </c>
      <c r="L60" s="4" t="s">
        <v>171</v>
      </c>
      <c r="M60" s="2" t="s">
        <v>171</v>
      </c>
      <c r="N60" s="4" t="s">
        <v>171</v>
      </c>
      <c r="O60" s="2" t="s">
        <v>171</v>
      </c>
      <c r="P60" s="41">
        <v>65</v>
      </c>
      <c r="Q60" s="2" t="s">
        <v>829</v>
      </c>
      <c r="R60" s="8">
        <v>1</v>
      </c>
      <c r="S60" s="22">
        <v>-1.905</v>
      </c>
      <c r="T60" s="22">
        <v>0.53</v>
      </c>
      <c r="U60" s="6" t="s">
        <v>171</v>
      </c>
      <c r="V60" s="22">
        <v>-4.34</v>
      </c>
      <c r="W60" s="6" t="s">
        <v>171</v>
      </c>
      <c r="X60" s="6">
        <v>2</v>
      </c>
      <c r="Y60" s="6">
        <v>-1.635</v>
      </c>
      <c r="Z60" s="6">
        <v>-0.43</v>
      </c>
      <c r="AA60" s="6" t="s">
        <v>171</v>
      </c>
      <c r="AB60" s="6">
        <v>-2.84</v>
      </c>
      <c r="AC60" s="6" t="s">
        <v>171</v>
      </c>
      <c r="AD60" s="6">
        <v>3</v>
      </c>
      <c r="AE60" s="6">
        <v>-1.425</v>
      </c>
      <c r="AF60" s="6">
        <v>-0.83</v>
      </c>
      <c r="AG60" s="6" t="s">
        <v>171</v>
      </c>
      <c r="AH60" s="6">
        <v>-2.02</v>
      </c>
      <c r="AI60" s="6" t="s">
        <v>171</v>
      </c>
      <c r="AJ60" s="6">
        <v>4</v>
      </c>
      <c r="AK60" s="6">
        <v>-1.35</v>
      </c>
      <c r="AL60" s="6">
        <v>-1.04</v>
      </c>
      <c r="AM60" s="6" t="s">
        <v>171</v>
      </c>
      <c r="AN60" s="6">
        <v>-1.66</v>
      </c>
      <c r="AO60" s="6" t="s">
        <v>171</v>
      </c>
      <c r="AP60" s="6" t="s">
        <v>171</v>
      </c>
      <c r="AQ60" s="6" t="s">
        <v>171</v>
      </c>
      <c r="AR60" s="6" t="s">
        <v>171</v>
      </c>
      <c r="AS60" s="6" t="s">
        <v>171</v>
      </c>
      <c r="AT60" s="6">
        <v>-1.55</v>
      </c>
      <c r="AU60" s="6" t="s">
        <v>171</v>
      </c>
      <c r="AV60" s="6">
        <v>8</v>
      </c>
      <c r="AW60" s="6">
        <v>-1.35</v>
      </c>
      <c r="AX60" s="6">
        <v>-1.25</v>
      </c>
      <c r="AY60" s="6" t="s">
        <v>171</v>
      </c>
      <c r="AZ60" s="6">
        <v>-1.45</v>
      </c>
      <c r="BA60" s="6" t="s">
        <v>171</v>
      </c>
      <c r="BB60" s="6">
        <v>10</v>
      </c>
      <c r="BC60" s="6">
        <v>-1.235</v>
      </c>
      <c r="BD60" s="6">
        <v>-1.2</v>
      </c>
      <c r="BE60" s="6" t="s">
        <v>171</v>
      </c>
      <c r="BF60" s="6">
        <v>-1.27</v>
      </c>
      <c r="BG60" s="6" t="s">
        <v>171</v>
      </c>
      <c r="BH60" s="6">
        <v>12</v>
      </c>
      <c r="BI60" s="6">
        <v>-1.165</v>
      </c>
      <c r="BJ60" s="6">
        <v>-1.14</v>
      </c>
      <c r="BK60" s="6" t="s">
        <v>171</v>
      </c>
      <c r="BL60" s="6">
        <v>-1.19</v>
      </c>
      <c r="BM60" s="6" t="s">
        <v>171</v>
      </c>
      <c r="BN60" s="6">
        <v>15</v>
      </c>
      <c r="BO60" s="6">
        <v>-1.115</v>
      </c>
      <c r="BP60" s="6">
        <v>-1.1</v>
      </c>
      <c r="BQ60" s="6" t="s">
        <v>171</v>
      </c>
      <c r="BR60" s="6">
        <v>-1.13</v>
      </c>
      <c r="BS60" s="6" t="s">
        <v>171</v>
      </c>
      <c r="BT60" s="6">
        <v>18</v>
      </c>
      <c r="BU60" s="6">
        <v>-1.06</v>
      </c>
      <c r="BV60" s="6">
        <v>-1.05</v>
      </c>
      <c r="BW60" s="6" t="s">
        <v>171</v>
      </c>
      <c r="BX60" s="6">
        <v>-1.07</v>
      </c>
      <c r="BY60" s="6" t="s">
        <v>171</v>
      </c>
      <c r="BZ60" s="6">
        <v>20</v>
      </c>
      <c r="CA60" s="6">
        <v>-0.985</v>
      </c>
      <c r="CB60" s="6">
        <v>-0.96</v>
      </c>
      <c r="CC60" s="6" t="s">
        <v>171</v>
      </c>
      <c r="CD60" s="6">
        <v>-1.01</v>
      </c>
      <c r="CE60" s="6" t="s">
        <v>171</v>
      </c>
      <c r="CF60" s="6" t="s">
        <v>171</v>
      </c>
      <c r="CG60" s="6" t="s">
        <v>171</v>
      </c>
      <c r="CH60" s="6" t="s">
        <v>171</v>
      </c>
      <c r="CI60" s="6" t="s">
        <v>171</v>
      </c>
      <c r="CJ60" s="6" t="s">
        <v>171</v>
      </c>
      <c r="CK60" s="6" t="s">
        <v>171</v>
      </c>
      <c r="CL60" s="53" t="s">
        <v>175</v>
      </c>
      <c r="CM60" s="39" t="s">
        <v>830</v>
      </c>
      <c r="CN60" s="5" t="s">
        <v>171</v>
      </c>
      <c r="CO60" s="10" t="s">
        <v>440</v>
      </c>
      <c r="CP60" s="40"/>
      <c r="CQ60" s="2">
        <v>15</v>
      </c>
    </row>
    <row r="61" spans="1:95" ht="9.75">
      <c r="A61" s="1" t="s">
        <v>835</v>
      </c>
      <c r="B61" s="39" t="s">
        <v>836</v>
      </c>
      <c r="C61" s="8">
        <v>65.29</v>
      </c>
      <c r="D61" s="8">
        <v>126.88</v>
      </c>
      <c r="E61" s="1">
        <v>61</v>
      </c>
      <c r="F61" s="2" t="s">
        <v>776</v>
      </c>
      <c r="G61" s="2" t="s">
        <v>1001</v>
      </c>
      <c r="H61" s="2" t="s">
        <v>828</v>
      </c>
      <c r="I61" s="4" t="s">
        <v>171</v>
      </c>
      <c r="J61" s="4" t="s">
        <v>171</v>
      </c>
      <c r="K61" s="2" t="s">
        <v>171</v>
      </c>
      <c r="L61" s="4" t="s">
        <v>171</v>
      </c>
      <c r="M61" s="2" t="s">
        <v>171</v>
      </c>
      <c r="N61" s="4" t="s">
        <v>171</v>
      </c>
      <c r="O61" s="2" t="s">
        <v>171</v>
      </c>
      <c r="P61" s="41">
        <v>73</v>
      </c>
      <c r="Q61" s="2" t="s">
        <v>829</v>
      </c>
      <c r="R61" s="8">
        <v>1</v>
      </c>
      <c r="S61" s="22">
        <v>-3.175</v>
      </c>
      <c r="T61" s="22">
        <v>-0.37</v>
      </c>
      <c r="U61" s="6" t="s">
        <v>171</v>
      </c>
      <c r="V61" s="22">
        <v>-5.98</v>
      </c>
      <c r="W61" s="6" t="s">
        <v>171</v>
      </c>
      <c r="X61" s="6">
        <v>2</v>
      </c>
      <c r="Y61" s="6">
        <v>-2.385</v>
      </c>
      <c r="Z61" s="6">
        <v>-0.92</v>
      </c>
      <c r="AA61" s="6" t="s">
        <v>171</v>
      </c>
      <c r="AB61" s="6">
        <v>-3.85</v>
      </c>
      <c r="AC61" s="6" t="s">
        <v>171</v>
      </c>
      <c r="AD61" s="6">
        <v>3</v>
      </c>
      <c r="AE61" s="6">
        <v>-2.16</v>
      </c>
      <c r="AF61" s="6">
        <v>-1.32</v>
      </c>
      <c r="AG61" s="6" t="s">
        <v>171</v>
      </c>
      <c r="AH61" s="6">
        <v>-3</v>
      </c>
      <c r="AI61" s="6" t="s">
        <v>171</v>
      </c>
      <c r="AJ61" s="6">
        <v>5</v>
      </c>
      <c r="AK61" s="6">
        <v>-2.285</v>
      </c>
      <c r="AL61" s="6">
        <v>-1.73</v>
      </c>
      <c r="AM61" s="6" t="s">
        <v>171</v>
      </c>
      <c r="AN61" s="6">
        <v>-2.84</v>
      </c>
      <c r="AO61" s="6" t="s">
        <v>171</v>
      </c>
      <c r="AP61" s="6" t="s">
        <v>171</v>
      </c>
      <c r="AQ61" s="6" t="s">
        <v>171</v>
      </c>
      <c r="AR61" s="6" t="s">
        <v>171</v>
      </c>
      <c r="AS61" s="6" t="s">
        <v>171</v>
      </c>
      <c r="AT61" s="6">
        <v>-2.79</v>
      </c>
      <c r="AU61" s="6" t="s">
        <v>171</v>
      </c>
      <c r="AV61" s="6">
        <v>7</v>
      </c>
      <c r="AW61" s="6">
        <v>-2.275</v>
      </c>
      <c r="AX61" s="6">
        <v>-1.95</v>
      </c>
      <c r="AY61" s="6" t="s">
        <v>171</v>
      </c>
      <c r="AZ61" s="6">
        <v>-2.6</v>
      </c>
      <c r="BA61" s="6" t="s">
        <v>171</v>
      </c>
      <c r="BB61" s="6">
        <v>8</v>
      </c>
      <c r="BC61" s="6">
        <v>-2.255</v>
      </c>
      <c r="BD61" s="6">
        <v>-2.04</v>
      </c>
      <c r="BE61" s="6" t="s">
        <v>171</v>
      </c>
      <c r="BF61" s="6">
        <v>-2.47</v>
      </c>
      <c r="BG61" s="6" t="s">
        <v>171</v>
      </c>
      <c r="BH61" s="6">
        <v>9</v>
      </c>
      <c r="BI61" s="6">
        <v>-2.23</v>
      </c>
      <c r="BJ61" s="6">
        <v>-2.09</v>
      </c>
      <c r="BK61" s="6" t="s">
        <v>171</v>
      </c>
      <c r="BL61" s="6">
        <v>-2.37</v>
      </c>
      <c r="BM61" s="6" t="s">
        <v>171</v>
      </c>
      <c r="BN61" s="6">
        <v>11</v>
      </c>
      <c r="BO61" s="6">
        <v>-2.035</v>
      </c>
      <c r="BP61" s="6">
        <v>-1.95</v>
      </c>
      <c r="BQ61" s="6" t="s">
        <v>171</v>
      </c>
      <c r="BR61" s="6">
        <v>-2.12</v>
      </c>
      <c r="BS61" s="6" t="s">
        <v>171</v>
      </c>
      <c r="BT61" s="6">
        <v>13.6</v>
      </c>
      <c r="BU61" s="6">
        <v>-1.945</v>
      </c>
      <c r="BV61" s="6">
        <v>-1.89</v>
      </c>
      <c r="BW61" s="6" t="s">
        <v>171</v>
      </c>
      <c r="BX61" s="6">
        <v>-2</v>
      </c>
      <c r="BY61" s="6" t="s">
        <v>171</v>
      </c>
      <c r="BZ61" s="6" t="s">
        <v>171</v>
      </c>
      <c r="CA61" s="6" t="s">
        <v>171</v>
      </c>
      <c r="CB61" s="6" t="s">
        <v>171</v>
      </c>
      <c r="CC61" s="6" t="s">
        <v>171</v>
      </c>
      <c r="CD61" s="6" t="s">
        <v>171</v>
      </c>
      <c r="CE61" s="6" t="s">
        <v>171</v>
      </c>
      <c r="CF61" s="6" t="s">
        <v>171</v>
      </c>
      <c r="CG61" s="6" t="s">
        <v>171</v>
      </c>
      <c r="CH61" s="6" t="s">
        <v>171</v>
      </c>
      <c r="CI61" s="6" t="s">
        <v>171</v>
      </c>
      <c r="CJ61" s="6" t="s">
        <v>171</v>
      </c>
      <c r="CK61" s="6" t="s">
        <v>171</v>
      </c>
      <c r="CL61" s="53" t="s">
        <v>175</v>
      </c>
      <c r="CM61" s="39" t="s">
        <v>837</v>
      </c>
      <c r="CN61" s="5" t="s">
        <v>171</v>
      </c>
      <c r="CO61" s="10" t="s">
        <v>440</v>
      </c>
      <c r="CP61" s="40"/>
      <c r="CQ61" s="2">
        <v>15</v>
      </c>
    </row>
    <row r="62" spans="1:95" ht="9.75">
      <c r="A62" s="1" t="s">
        <v>838</v>
      </c>
      <c r="B62" s="39" t="s">
        <v>839</v>
      </c>
      <c r="C62" s="8">
        <v>65.31</v>
      </c>
      <c r="D62" s="8">
        <v>126.73</v>
      </c>
      <c r="E62" s="1">
        <v>365</v>
      </c>
      <c r="F62" s="2" t="s">
        <v>776</v>
      </c>
      <c r="G62" s="2" t="s">
        <v>1001</v>
      </c>
      <c r="H62" s="2" t="s">
        <v>840</v>
      </c>
      <c r="I62" s="4" t="s">
        <v>171</v>
      </c>
      <c r="J62" s="4" t="s">
        <v>171</v>
      </c>
      <c r="K62" s="2" t="s">
        <v>171</v>
      </c>
      <c r="L62" s="4" t="s">
        <v>171</v>
      </c>
      <c r="M62" s="2" t="s">
        <v>171</v>
      </c>
      <c r="N62" s="4" t="s">
        <v>171</v>
      </c>
      <c r="O62" s="2" t="s">
        <v>171</v>
      </c>
      <c r="Q62" s="10" t="s">
        <v>171</v>
      </c>
      <c r="R62" s="8">
        <v>1</v>
      </c>
      <c r="S62" s="22">
        <v>1.82</v>
      </c>
      <c r="T62" s="22">
        <v>7.19</v>
      </c>
      <c r="U62" s="6" t="s">
        <v>171</v>
      </c>
      <c r="V62" s="22">
        <v>-3.55</v>
      </c>
      <c r="W62" s="6" t="s">
        <v>171</v>
      </c>
      <c r="X62" s="6">
        <v>2.5</v>
      </c>
      <c r="Y62" s="6">
        <v>1.985</v>
      </c>
      <c r="Z62" s="6">
        <v>4.7</v>
      </c>
      <c r="AA62" s="6" t="s">
        <v>171</v>
      </c>
      <c r="AB62" s="6">
        <v>-0.73</v>
      </c>
      <c r="AC62" s="6" t="s">
        <v>171</v>
      </c>
      <c r="AD62" s="6">
        <v>5</v>
      </c>
      <c r="AE62" s="6">
        <v>1.335</v>
      </c>
      <c r="AF62" s="6">
        <v>2.49</v>
      </c>
      <c r="AG62" s="6" t="s">
        <v>171</v>
      </c>
      <c r="AH62" s="6">
        <v>0.18</v>
      </c>
      <c r="AI62" s="6" t="s">
        <v>171</v>
      </c>
      <c r="AJ62" s="6">
        <v>10</v>
      </c>
      <c r="AK62" s="6">
        <v>0.91</v>
      </c>
      <c r="AL62" s="6">
        <v>1.18</v>
      </c>
      <c r="AM62" s="6" t="s">
        <v>171</v>
      </c>
      <c r="AN62" s="6">
        <v>0.64</v>
      </c>
      <c r="AO62" s="6" t="s">
        <v>171</v>
      </c>
      <c r="AP62" s="6" t="s">
        <v>171</v>
      </c>
      <c r="AQ62" s="6" t="s">
        <v>171</v>
      </c>
      <c r="AR62" s="6" t="s">
        <v>171</v>
      </c>
      <c r="AS62" s="6" t="s">
        <v>171</v>
      </c>
      <c r="AT62" s="6">
        <v>0.69</v>
      </c>
      <c r="AU62" s="6" t="s">
        <v>171</v>
      </c>
      <c r="AV62" s="6">
        <v>20</v>
      </c>
      <c r="AW62" s="6">
        <v>0.595</v>
      </c>
      <c r="AX62" s="6">
        <v>0.63</v>
      </c>
      <c r="AY62" s="6" t="s">
        <v>171</v>
      </c>
      <c r="AZ62" s="6">
        <v>0.56</v>
      </c>
      <c r="BA62" s="6" t="s">
        <v>171</v>
      </c>
      <c r="BB62" s="6">
        <v>25</v>
      </c>
      <c r="BC62" s="6">
        <v>0.48</v>
      </c>
      <c r="BD62" s="6">
        <v>0.52</v>
      </c>
      <c r="BE62" s="6" t="s">
        <v>171</v>
      </c>
      <c r="BF62" s="6">
        <v>0.44</v>
      </c>
      <c r="BG62" s="6" t="s">
        <v>171</v>
      </c>
      <c r="BH62" s="6">
        <v>30</v>
      </c>
      <c r="BI62" s="6">
        <v>0.34</v>
      </c>
      <c r="BJ62" s="6">
        <v>0.39</v>
      </c>
      <c r="BK62" s="6" t="s">
        <v>171</v>
      </c>
      <c r="BL62" s="6">
        <v>0.29</v>
      </c>
      <c r="BM62" s="6" t="s">
        <v>171</v>
      </c>
      <c r="BN62" s="6">
        <v>35</v>
      </c>
      <c r="BO62" s="6">
        <v>0.415</v>
      </c>
      <c r="BP62" s="6">
        <v>0.46</v>
      </c>
      <c r="BQ62" s="6" t="s">
        <v>171</v>
      </c>
      <c r="BR62" s="6">
        <v>0.37</v>
      </c>
      <c r="BS62" s="6" t="s">
        <v>171</v>
      </c>
      <c r="BT62" s="6">
        <v>40</v>
      </c>
      <c r="BU62" s="6">
        <v>0.375</v>
      </c>
      <c r="BV62" s="6">
        <v>0.45</v>
      </c>
      <c r="BW62" s="6" t="s">
        <v>171</v>
      </c>
      <c r="BX62" s="6">
        <v>0.3</v>
      </c>
      <c r="BY62" s="6" t="s">
        <v>171</v>
      </c>
      <c r="BZ62" s="6">
        <v>128</v>
      </c>
      <c r="CA62" s="6">
        <v>1.58</v>
      </c>
      <c r="CB62" s="6">
        <v>1.59</v>
      </c>
      <c r="CC62" s="6" t="s">
        <v>171</v>
      </c>
      <c r="CD62" s="6">
        <v>1.57</v>
      </c>
      <c r="CE62" s="6" t="s">
        <v>171</v>
      </c>
      <c r="CF62" s="6" t="s">
        <v>171</v>
      </c>
      <c r="CG62" s="6" t="s">
        <v>171</v>
      </c>
      <c r="CH62" s="6" t="s">
        <v>171</v>
      </c>
      <c r="CI62" s="6" t="s">
        <v>171</v>
      </c>
      <c r="CJ62" s="6" t="s">
        <v>171</v>
      </c>
      <c r="CK62" s="6" t="s">
        <v>171</v>
      </c>
      <c r="CL62" s="53" t="s">
        <v>175</v>
      </c>
      <c r="CM62" s="40" t="s">
        <v>175</v>
      </c>
      <c r="CN62" s="5" t="s">
        <v>171</v>
      </c>
      <c r="CO62" s="10" t="s">
        <v>440</v>
      </c>
      <c r="CP62" s="40"/>
      <c r="CQ62" s="2">
        <v>15</v>
      </c>
    </row>
    <row r="63" spans="1:95" ht="20.25">
      <c r="A63" s="1" t="s">
        <v>841</v>
      </c>
      <c r="B63" s="39" t="s">
        <v>842</v>
      </c>
      <c r="C63" s="8">
        <v>64.91</v>
      </c>
      <c r="D63" s="8">
        <v>125.58</v>
      </c>
      <c r="E63" s="1">
        <v>70</v>
      </c>
      <c r="F63" s="2" t="s">
        <v>776</v>
      </c>
      <c r="G63" s="2" t="s">
        <v>1001</v>
      </c>
      <c r="H63" s="2" t="s">
        <v>828</v>
      </c>
      <c r="I63" s="4" t="s">
        <v>171</v>
      </c>
      <c r="J63" s="4" t="s">
        <v>171</v>
      </c>
      <c r="K63" s="2" t="s">
        <v>171</v>
      </c>
      <c r="L63" s="4" t="s">
        <v>171</v>
      </c>
      <c r="M63" s="2" t="s">
        <v>171</v>
      </c>
      <c r="N63" s="4" t="s">
        <v>171</v>
      </c>
      <c r="O63" s="2" t="s">
        <v>171</v>
      </c>
      <c r="P63" s="41">
        <v>81</v>
      </c>
      <c r="Q63" s="2" t="s">
        <v>843</v>
      </c>
      <c r="R63" s="8">
        <v>0.5</v>
      </c>
      <c r="S63" s="22">
        <v>-2.905</v>
      </c>
      <c r="T63" s="22">
        <v>-0.58</v>
      </c>
      <c r="U63" s="6" t="s">
        <v>171</v>
      </c>
      <c r="V63" s="22">
        <v>-5.23</v>
      </c>
      <c r="W63" s="6" t="s">
        <v>171</v>
      </c>
      <c r="X63" s="6">
        <v>1</v>
      </c>
      <c r="Y63" s="6">
        <v>-2.615</v>
      </c>
      <c r="Z63" s="6">
        <v>-0.9</v>
      </c>
      <c r="AA63" s="6" t="s">
        <v>171</v>
      </c>
      <c r="AB63" s="6">
        <v>-4.33</v>
      </c>
      <c r="AC63" s="6" t="s">
        <v>171</v>
      </c>
      <c r="AD63" s="6">
        <v>1.5</v>
      </c>
      <c r="AE63" s="6">
        <v>-2.52</v>
      </c>
      <c r="AF63" s="6">
        <v>-1.16</v>
      </c>
      <c r="AG63" s="6" t="s">
        <v>171</v>
      </c>
      <c r="AH63" s="6">
        <v>-3.88</v>
      </c>
      <c r="AI63" s="6" t="s">
        <v>171</v>
      </c>
      <c r="AJ63" s="6">
        <v>2</v>
      </c>
      <c r="AK63" s="6">
        <v>-2.41</v>
      </c>
      <c r="AL63" s="6">
        <v>-1.36</v>
      </c>
      <c r="AM63" s="6" t="s">
        <v>171</v>
      </c>
      <c r="AN63" s="6">
        <v>-3.46</v>
      </c>
      <c r="AO63" s="6" t="s">
        <v>171</v>
      </c>
      <c r="AP63" s="6" t="s">
        <v>171</v>
      </c>
      <c r="AQ63" s="6" t="s">
        <v>171</v>
      </c>
      <c r="AR63" s="6" t="s">
        <v>171</v>
      </c>
      <c r="AS63" s="6" t="s">
        <v>171</v>
      </c>
      <c r="AT63" s="6">
        <v>-3.19</v>
      </c>
      <c r="AU63" s="6" t="s">
        <v>171</v>
      </c>
      <c r="AV63" s="6">
        <v>3</v>
      </c>
      <c r="AW63" s="6">
        <v>-2.415</v>
      </c>
      <c r="AX63" s="6">
        <v>-1.75</v>
      </c>
      <c r="AY63" s="6" t="s">
        <v>171</v>
      </c>
      <c r="AZ63" s="6">
        <v>-3.08</v>
      </c>
      <c r="BA63" s="6" t="s">
        <v>171</v>
      </c>
      <c r="BB63" s="6">
        <v>4</v>
      </c>
      <c r="BC63" s="6">
        <v>-2.305</v>
      </c>
      <c r="BD63" s="6">
        <v>-1.79</v>
      </c>
      <c r="BE63" s="6" t="s">
        <v>171</v>
      </c>
      <c r="BF63" s="6">
        <v>-2.82</v>
      </c>
      <c r="BG63" s="6" t="s">
        <v>171</v>
      </c>
      <c r="BH63" s="6">
        <v>5</v>
      </c>
      <c r="BI63" s="6">
        <v>-2.545</v>
      </c>
      <c r="BJ63" s="6">
        <v>-2.03</v>
      </c>
      <c r="BK63" s="6" t="s">
        <v>171</v>
      </c>
      <c r="BL63" s="6">
        <v>-3.06</v>
      </c>
      <c r="BM63" s="6" t="s">
        <v>171</v>
      </c>
      <c r="BN63" s="6">
        <v>6</v>
      </c>
      <c r="BO63" s="6">
        <v>-2.345</v>
      </c>
      <c r="BP63" s="6">
        <v>-1.9</v>
      </c>
      <c r="BQ63" s="6" t="s">
        <v>171</v>
      </c>
      <c r="BR63" s="6">
        <v>-2.79</v>
      </c>
      <c r="BS63" s="6" t="s">
        <v>171</v>
      </c>
      <c r="BT63" s="6">
        <v>7</v>
      </c>
      <c r="BU63" s="6">
        <v>-2.57</v>
      </c>
      <c r="BV63" s="6">
        <v>-2.2</v>
      </c>
      <c r="BW63" s="6" t="s">
        <v>171</v>
      </c>
      <c r="BX63" s="6">
        <v>-2.94</v>
      </c>
      <c r="BY63" s="6" t="s">
        <v>171</v>
      </c>
      <c r="BZ63" s="6">
        <v>8</v>
      </c>
      <c r="CA63" s="6">
        <v>-2.565</v>
      </c>
      <c r="CB63" s="6">
        <v>-2.21</v>
      </c>
      <c r="CC63" s="6" t="s">
        <v>171</v>
      </c>
      <c r="CD63" s="6">
        <v>-2.92</v>
      </c>
      <c r="CE63" s="6" t="s">
        <v>171</v>
      </c>
      <c r="CF63" s="6" t="s">
        <v>171</v>
      </c>
      <c r="CG63" s="6" t="s">
        <v>171</v>
      </c>
      <c r="CH63" s="6" t="s">
        <v>171</v>
      </c>
      <c r="CI63" s="6" t="s">
        <v>171</v>
      </c>
      <c r="CJ63" s="6" t="s">
        <v>171</v>
      </c>
      <c r="CK63" s="6" t="s">
        <v>171</v>
      </c>
      <c r="CL63" s="53" t="s">
        <v>175</v>
      </c>
      <c r="CM63" s="39" t="s">
        <v>844</v>
      </c>
      <c r="CN63" s="5" t="s">
        <v>845</v>
      </c>
      <c r="CO63" s="10" t="s">
        <v>440</v>
      </c>
      <c r="CP63" s="40"/>
      <c r="CQ63" s="2">
        <v>15</v>
      </c>
    </row>
    <row r="64" spans="1:95" ht="9.75">
      <c r="A64" s="1" t="s">
        <v>846</v>
      </c>
      <c r="B64" s="39" t="s">
        <v>847</v>
      </c>
      <c r="C64" s="8">
        <v>64.91</v>
      </c>
      <c r="D64" s="8">
        <v>125.57</v>
      </c>
      <c r="E64" s="1">
        <v>93</v>
      </c>
      <c r="F64" s="2" t="s">
        <v>776</v>
      </c>
      <c r="G64" s="2" t="s">
        <v>1001</v>
      </c>
      <c r="H64" s="2" t="s">
        <v>832</v>
      </c>
      <c r="I64" s="4" t="s">
        <v>171</v>
      </c>
      <c r="J64" s="4" t="s">
        <v>171</v>
      </c>
      <c r="K64" s="2" t="s">
        <v>171</v>
      </c>
      <c r="L64" s="4" t="s">
        <v>171</v>
      </c>
      <c r="M64" s="2" t="s">
        <v>171</v>
      </c>
      <c r="N64" s="4" t="s">
        <v>171</v>
      </c>
      <c r="O64" s="2" t="s">
        <v>171</v>
      </c>
      <c r="P64" s="41">
        <v>50</v>
      </c>
      <c r="Q64" s="2" t="s">
        <v>829</v>
      </c>
      <c r="R64" s="8">
        <v>1</v>
      </c>
      <c r="S64" s="22">
        <v>-3.295</v>
      </c>
      <c r="T64" s="22">
        <v>-0.33</v>
      </c>
      <c r="U64" s="6" t="s">
        <v>171</v>
      </c>
      <c r="V64" s="22">
        <v>-6.26</v>
      </c>
      <c r="W64" s="6" t="s">
        <v>171</v>
      </c>
      <c r="X64" s="6">
        <v>2</v>
      </c>
      <c r="Y64" s="6">
        <v>-2.97</v>
      </c>
      <c r="Z64" s="6">
        <v>-0.64</v>
      </c>
      <c r="AA64" s="6" t="s">
        <v>171</v>
      </c>
      <c r="AB64" s="6">
        <v>-5.3</v>
      </c>
      <c r="AC64" s="6" t="s">
        <v>171</v>
      </c>
      <c r="AD64" s="6">
        <v>3</v>
      </c>
      <c r="AE64" s="6">
        <v>-2.775</v>
      </c>
      <c r="AF64" s="6">
        <v>-0.97</v>
      </c>
      <c r="AG64" s="6" t="s">
        <v>171</v>
      </c>
      <c r="AH64" s="6">
        <v>-4.58</v>
      </c>
      <c r="AI64" s="6" t="s">
        <v>171</v>
      </c>
      <c r="AJ64" s="6">
        <v>4</v>
      </c>
      <c r="AK64" s="6">
        <v>-2.56</v>
      </c>
      <c r="AL64" s="6">
        <v>-1.27</v>
      </c>
      <c r="AM64" s="6" t="s">
        <v>171</v>
      </c>
      <c r="AN64" s="6">
        <v>-3.85</v>
      </c>
      <c r="AO64" s="6" t="s">
        <v>171</v>
      </c>
      <c r="AP64" s="6" t="s">
        <v>171</v>
      </c>
      <c r="AQ64" s="6" t="s">
        <v>171</v>
      </c>
      <c r="AR64" s="6" t="s">
        <v>171</v>
      </c>
      <c r="AS64" s="6" t="s">
        <v>171</v>
      </c>
      <c r="AT64" s="6">
        <v>-2.87</v>
      </c>
      <c r="AU64" s="6" t="s">
        <v>171</v>
      </c>
      <c r="AV64" s="6">
        <v>8</v>
      </c>
      <c r="AW64" s="6">
        <v>-2.095</v>
      </c>
      <c r="AX64" s="6">
        <v>-1.87</v>
      </c>
      <c r="AY64" s="6" t="s">
        <v>171</v>
      </c>
      <c r="AZ64" s="6">
        <v>-2.32</v>
      </c>
      <c r="BA64" s="6" t="s">
        <v>171</v>
      </c>
      <c r="BB64" s="6">
        <v>10</v>
      </c>
      <c r="BC64" s="6">
        <v>-1.97</v>
      </c>
      <c r="BD64" s="6">
        <v>-1.88</v>
      </c>
      <c r="BE64" s="6" t="s">
        <v>171</v>
      </c>
      <c r="BF64" s="6">
        <v>-2.06</v>
      </c>
      <c r="BG64" s="6" t="s">
        <v>171</v>
      </c>
      <c r="BH64" s="6">
        <v>12</v>
      </c>
      <c r="BI64" s="6">
        <v>-1.79</v>
      </c>
      <c r="BJ64" s="6">
        <v>-1.74</v>
      </c>
      <c r="BK64" s="6" t="s">
        <v>171</v>
      </c>
      <c r="BL64" s="6">
        <v>-1.84</v>
      </c>
      <c r="BM64" s="6" t="s">
        <v>171</v>
      </c>
      <c r="BN64" s="6">
        <v>15</v>
      </c>
      <c r="BO64" s="6">
        <v>-1.7</v>
      </c>
      <c r="BP64" s="6">
        <v>-1.68</v>
      </c>
      <c r="BQ64" s="6" t="s">
        <v>171</v>
      </c>
      <c r="BR64" s="6">
        <v>-1.72</v>
      </c>
      <c r="BS64" s="6" t="s">
        <v>171</v>
      </c>
      <c r="BT64" s="6">
        <v>18</v>
      </c>
      <c r="BU64" s="6">
        <v>-1.535</v>
      </c>
      <c r="BV64" s="6">
        <v>-1.49</v>
      </c>
      <c r="BW64" s="6" t="s">
        <v>171</v>
      </c>
      <c r="BX64" s="6">
        <v>-1.58</v>
      </c>
      <c r="BY64" s="6" t="s">
        <v>171</v>
      </c>
      <c r="BZ64" s="6">
        <v>20.9</v>
      </c>
      <c r="CA64" s="6">
        <v>-1.44</v>
      </c>
      <c r="CB64" s="6">
        <v>-1.42</v>
      </c>
      <c r="CC64" s="6" t="s">
        <v>171</v>
      </c>
      <c r="CD64" s="6">
        <v>-1.46</v>
      </c>
      <c r="CE64" s="6" t="s">
        <v>171</v>
      </c>
      <c r="CF64" s="6" t="s">
        <v>171</v>
      </c>
      <c r="CG64" s="6" t="s">
        <v>171</v>
      </c>
      <c r="CH64" s="6" t="s">
        <v>171</v>
      </c>
      <c r="CI64" s="6" t="s">
        <v>171</v>
      </c>
      <c r="CJ64" s="6" t="s">
        <v>171</v>
      </c>
      <c r="CK64" s="6" t="s">
        <v>171</v>
      </c>
      <c r="CL64" s="53" t="s">
        <v>175</v>
      </c>
      <c r="CM64" s="39" t="s">
        <v>848</v>
      </c>
      <c r="CN64" s="5" t="s">
        <v>849</v>
      </c>
      <c r="CO64" s="10" t="s">
        <v>440</v>
      </c>
      <c r="CP64" s="40"/>
      <c r="CQ64" s="2">
        <v>15</v>
      </c>
    </row>
    <row r="65" spans="1:95" ht="9.75">
      <c r="A65" s="1" t="s">
        <v>850</v>
      </c>
      <c r="B65" s="39" t="s">
        <v>851</v>
      </c>
      <c r="C65" s="8">
        <v>63.61</v>
      </c>
      <c r="D65" s="8">
        <v>123.64</v>
      </c>
      <c r="E65" s="1">
        <v>255</v>
      </c>
      <c r="F65" s="2" t="s">
        <v>776</v>
      </c>
      <c r="G65" s="2" t="s">
        <v>1001</v>
      </c>
      <c r="H65" s="2" t="s">
        <v>852</v>
      </c>
      <c r="I65" s="4" t="s">
        <v>171</v>
      </c>
      <c r="J65" s="4" t="s">
        <v>171</v>
      </c>
      <c r="K65" s="2" t="s">
        <v>171</v>
      </c>
      <c r="L65" s="4" t="s">
        <v>171</v>
      </c>
      <c r="M65" s="2" t="s">
        <v>171</v>
      </c>
      <c r="N65" s="4" t="s">
        <v>171</v>
      </c>
      <c r="O65" s="2" t="s">
        <v>171</v>
      </c>
      <c r="P65" s="41">
        <v>54</v>
      </c>
      <c r="Q65" s="2" t="s">
        <v>829</v>
      </c>
      <c r="R65" s="8">
        <v>1</v>
      </c>
      <c r="S65" s="22">
        <v>-2.525</v>
      </c>
      <c r="T65" s="22">
        <v>-0.4</v>
      </c>
      <c r="U65" s="6" t="s">
        <v>171</v>
      </c>
      <c r="V65" s="22">
        <v>-4.65</v>
      </c>
      <c r="W65" s="6" t="s">
        <v>171</v>
      </c>
      <c r="X65" s="6">
        <v>2</v>
      </c>
      <c r="Y65" s="6">
        <v>-1.405</v>
      </c>
      <c r="Z65" s="6">
        <v>-0.65</v>
      </c>
      <c r="AA65" s="6" t="s">
        <v>171</v>
      </c>
      <c r="AB65" s="6">
        <v>-2.16</v>
      </c>
      <c r="AC65" s="6" t="s">
        <v>171</v>
      </c>
      <c r="AD65" s="6">
        <v>3</v>
      </c>
      <c r="AE65" s="6">
        <v>-1.03</v>
      </c>
      <c r="AF65" s="6">
        <v>-0.75</v>
      </c>
      <c r="AG65" s="6" t="s">
        <v>171</v>
      </c>
      <c r="AH65" s="6">
        <v>-1.31</v>
      </c>
      <c r="AI65" s="6" t="s">
        <v>171</v>
      </c>
      <c r="AJ65" s="6">
        <v>4</v>
      </c>
      <c r="AK65" s="6">
        <v>-0.935</v>
      </c>
      <c r="AL65" s="6">
        <v>-0.83</v>
      </c>
      <c r="AM65" s="6" t="s">
        <v>171</v>
      </c>
      <c r="AN65" s="6">
        <v>-1.04</v>
      </c>
      <c r="AO65" s="6" t="s">
        <v>171</v>
      </c>
      <c r="AP65" s="6" t="s">
        <v>171</v>
      </c>
      <c r="AQ65" s="6" t="s">
        <v>171</v>
      </c>
      <c r="AR65" s="6" t="s">
        <v>171</v>
      </c>
      <c r="AS65" s="6" t="s">
        <v>171</v>
      </c>
      <c r="AT65" s="6">
        <v>-0.98</v>
      </c>
      <c r="AU65" s="6" t="s">
        <v>171</v>
      </c>
      <c r="AV65" s="6">
        <v>8</v>
      </c>
      <c r="AW65" s="6">
        <v>-0.945</v>
      </c>
      <c r="AX65" s="6">
        <v>-0.93</v>
      </c>
      <c r="AY65" s="6" t="s">
        <v>171</v>
      </c>
      <c r="AZ65" s="6">
        <v>-0.96</v>
      </c>
      <c r="BA65" s="6" t="s">
        <v>171</v>
      </c>
      <c r="BB65" s="6">
        <v>10</v>
      </c>
      <c r="BC65" s="6">
        <v>-0.93</v>
      </c>
      <c r="BD65" s="6">
        <v>-0.91</v>
      </c>
      <c r="BE65" s="6" t="s">
        <v>171</v>
      </c>
      <c r="BF65" s="6">
        <v>-0.95</v>
      </c>
      <c r="BG65" s="6" t="s">
        <v>171</v>
      </c>
      <c r="BH65" s="6">
        <v>12</v>
      </c>
      <c r="BI65" s="6">
        <v>-0.84</v>
      </c>
      <c r="BJ65" s="6">
        <v>-0.83</v>
      </c>
      <c r="BK65" s="6" t="s">
        <v>171</v>
      </c>
      <c r="BL65" s="6">
        <v>-0.85</v>
      </c>
      <c r="BM65" s="6" t="s">
        <v>171</v>
      </c>
      <c r="BN65" s="6">
        <v>14</v>
      </c>
      <c r="BO65" s="6">
        <v>-0.84</v>
      </c>
      <c r="BP65" s="6">
        <v>-0.83</v>
      </c>
      <c r="BQ65" s="6" t="s">
        <v>171</v>
      </c>
      <c r="BR65" s="6">
        <v>-0.85</v>
      </c>
      <c r="BS65" s="6" t="s">
        <v>171</v>
      </c>
      <c r="BT65" s="6">
        <v>17</v>
      </c>
      <c r="BU65" s="6">
        <v>-0.825</v>
      </c>
      <c r="BV65" s="6">
        <v>-0.76</v>
      </c>
      <c r="BW65" s="6" t="s">
        <v>171</v>
      </c>
      <c r="BX65" s="6">
        <v>-0.89</v>
      </c>
      <c r="BY65" s="6" t="s">
        <v>171</v>
      </c>
      <c r="BZ65" s="6">
        <v>20</v>
      </c>
      <c r="CA65" s="6">
        <v>-0.675</v>
      </c>
      <c r="CB65" s="6">
        <v>-0.66</v>
      </c>
      <c r="CC65" s="6" t="s">
        <v>171</v>
      </c>
      <c r="CD65" s="6">
        <v>-0.69</v>
      </c>
      <c r="CE65" s="6" t="s">
        <v>171</v>
      </c>
      <c r="CF65" s="6" t="s">
        <v>171</v>
      </c>
      <c r="CG65" s="6" t="s">
        <v>171</v>
      </c>
      <c r="CH65" s="6" t="s">
        <v>171</v>
      </c>
      <c r="CI65" s="6" t="s">
        <v>171</v>
      </c>
      <c r="CJ65" s="6" t="s">
        <v>171</v>
      </c>
      <c r="CK65" s="6" t="s">
        <v>171</v>
      </c>
      <c r="CL65" s="53" t="s">
        <v>175</v>
      </c>
      <c r="CM65" s="39" t="s">
        <v>853</v>
      </c>
      <c r="CN65" s="5" t="s">
        <v>849</v>
      </c>
      <c r="CO65" s="10" t="s">
        <v>440</v>
      </c>
      <c r="CP65" s="40"/>
      <c r="CQ65" s="11" t="s">
        <v>854</v>
      </c>
    </row>
    <row r="66" spans="1:95" ht="9.75">
      <c r="A66" s="1" t="s">
        <v>850</v>
      </c>
      <c r="B66" s="39" t="s">
        <v>855</v>
      </c>
      <c r="C66" s="8">
        <v>63.6</v>
      </c>
      <c r="D66" s="8">
        <v>123.62</v>
      </c>
      <c r="E66" s="1">
        <v>265</v>
      </c>
      <c r="F66" s="2" t="s">
        <v>776</v>
      </c>
      <c r="G66" s="2" t="s">
        <v>1001</v>
      </c>
      <c r="H66" s="2" t="s">
        <v>852</v>
      </c>
      <c r="I66" s="4" t="s">
        <v>171</v>
      </c>
      <c r="J66" s="4" t="s">
        <v>171</v>
      </c>
      <c r="K66" s="2" t="s">
        <v>171</v>
      </c>
      <c r="L66" s="4" t="s">
        <v>171</v>
      </c>
      <c r="M66" s="2" t="s">
        <v>171</v>
      </c>
      <c r="N66" s="4" t="s">
        <v>171</v>
      </c>
      <c r="O66" s="2" t="s">
        <v>171</v>
      </c>
      <c r="P66" s="41">
        <v>55</v>
      </c>
      <c r="Q66" s="2" t="s">
        <v>829</v>
      </c>
      <c r="R66" s="8">
        <v>1</v>
      </c>
      <c r="S66" s="22">
        <v>-2.13</v>
      </c>
      <c r="T66" s="22">
        <v>0.07</v>
      </c>
      <c r="U66" s="6" t="s">
        <v>171</v>
      </c>
      <c r="V66" s="22">
        <v>-4.33</v>
      </c>
      <c r="W66" s="6" t="s">
        <v>171</v>
      </c>
      <c r="X66" s="6">
        <v>2</v>
      </c>
      <c r="Y66" s="6">
        <v>-1.35</v>
      </c>
      <c r="Z66" s="6">
        <v>-0.62</v>
      </c>
      <c r="AA66" s="6" t="s">
        <v>171</v>
      </c>
      <c r="AB66" s="6">
        <v>-2.08</v>
      </c>
      <c r="AC66" s="6" t="s">
        <v>171</v>
      </c>
      <c r="AD66" s="6">
        <v>3</v>
      </c>
      <c r="AE66" s="6">
        <v>-1.275</v>
      </c>
      <c r="AF66" s="6">
        <v>-0.97</v>
      </c>
      <c r="AG66" s="6" t="s">
        <v>171</v>
      </c>
      <c r="AH66" s="6">
        <v>-1.58</v>
      </c>
      <c r="AI66" s="6" t="s">
        <v>171</v>
      </c>
      <c r="AJ66" s="6">
        <v>4</v>
      </c>
      <c r="AK66" s="6">
        <v>-1.21</v>
      </c>
      <c r="AL66" s="6">
        <v>-1.07</v>
      </c>
      <c r="AM66" s="6" t="s">
        <v>171</v>
      </c>
      <c r="AN66" s="6">
        <v>-1.35</v>
      </c>
      <c r="AO66" s="6" t="s">
        <v>171</v>
      </c>
      <c r="AP66" s="6" t="s">
        <v>171</v>
      </c>
      <c r="AQ66" s="6" t="s">
        <v>171</v>
      </c>
      <c r="AR66" s="6" t="s">
        <v>171</v>
      </c>
      <c r="AS66" s="6" t="s">
        <v>171</v>
      </c>
      <c r="AT66" s="6">
        <v>-1.36</v>
      </c>
      <c r="AU66" s="6" t="s">
        <v>171</v>
      </c>
      <c r="AV66" s="6">
        <v>8</v>
      </c>
      <c r="AW66" s="6">
        <v>-1.345</v>
      </c>
      <c r="AX66" s="6">
        <v>-1.32</v>
      </c>
      <c r="AY66" s="6" t="s">
        <v>171</v>
      </c>
      <c r="AZ66" s="6">
        <v>-1.37</v>
      </c>
      <c r="BA66" s="6" t="s">
        <v>171</v>
      </c>
      <c r="BB66" s="6">
        <v>10</v>
      </c>
      <c r="BC66" s="6">
        <v>-1.335</v>
      </c>
      <c r="BD66" s="6">
        <v>-1.32</v>
      </c>
      <c r="BE66" s="6" t="s">
        <v>171</v>
      </c>
      <c r="BF66" s="6">
        <v>-1.35</v>
      </c>
      <c r="BG66" s="6" t="s">
        <v>171</v>
      </c>
      <c r="BH66" s="6">
        <v>12</v>
      </c>
      <c r="BI66" s="6">
        <v>-1.385</v>
      </c>
      <c r="BJ66" s="6">
        <v>-1.37</v>
      </c>
      <c r="BK66" s="6" t="s">
        <v>171</v>
      </c>
      <c r="BL66" s="6">
        <v>-1.4</v>
      </c>
      <c r="BM66" s="6" t="s">
        <v>171</v>
      </c>
      <c r="BN66" s="6">
        <v>14</v>
      </c>
      <c r="BO66" s="6">
        <v>-1.315</v>
      </c>
      <c r="BP66" s="6">
        <v>-1.3</v>
      </c>
      <c r="BQ66" s="6" t="s">
        <v>171</v>
      </c>
      <c r="BR66" s="6">
        <v>-1.33</v>
      </c>
      <c r="BS66" s="6" t="s">
        <v>171</v>
      </c>
      <c r="BT66" s="6">
        <v>17</v>
      </c>
      <c r="BU66" s="6">
        <v>-1.275</v>
      </c>
      <c r="BV66" s="6">
        <v>-1.26</v>
      </c>
      <c r="BW66" s="6" t="s">
        <v>171</v>
      </c>
      <c r="BX66" s="6">
        <v>-1.29</v>
      </c>
      <c r="BY66" s="6" t="s">
        <v>171</v>
      </c>
      <c r="BZ66" s="6">
        <v>20</v>
      </c>
      <c r="CA66" s="6">
        <v>-1.225</v>
      </c>
      <c r="CB66" s="6">
        <v>-1.2</v>
      </c>
      <c r="CC66" s="6" t="s">
        <v>171</v>
      </c>
      <c r="CD66" s="6">
        <v>-1.25</v>
      </c>
      <c r="CE66" s="6" t="s">
        <v>171</v>
      </c>
      <c r="CF66" s="6" t="s">
        <v>171</v>
      </c>
      <c r="CG66" s="6" t="s">
        <v>171</v>
      </c>
      <c r="CH66" s="6" t="s">
        <v>171</v>
      </c>
      <c r="CI66" s="6" t="s">
        <v>171</v>
      </c>
      <c r="CJ66" s="6" t="s">
        <v>171</v>
      </c>
      <c r="CK66" s="6" t="s">
        <v>171</v>
      </c>
      <c r="CL66" s="53" t="s">
        <v>175</v>
      </c>
      <c r="CM66" s="39" t="s">
        <v>856</v>
      </c>
      <c r="CN66" s="5" t="s">
        <v>857</v>
      </c>
      <c r="CO66" s="10" t="s">
        <v>440</v>
      </c>
      <c r="CP66" s="40"/>
      <c r="CQ66" s="11" t="s">
        <v>854</v>
      </c>
    </row>
    <row r="67" spans="1:95" ht="9.75">
      <c r="A67" s="1" t="s">
        <v>850</v>
      </c>
      <c r="B67" s="39" t="s">
        <v>858</v>
      </c>
      <c r="C67" s="8">
        <v>63.6</v>
      </c>
      <c r="D67" s="8">
        <v>123.62</v>
      </c>
      <c r="E67" s="1">
        <v>259</v>
      </c>
      <c r="F67" s="2" t="s">
        <v>776</v>
      </c>
      <c r="G67" s="2" t="s">
        <v>1001</v>
      </c>
      <c r="H67" s="2" t="s">
        <v>852</v>
      </c>
      <c r="I67" s="4" t="s">
        <v>171</v>
      </c>
      <c r="J67" s="4" t="s">
        <v>171</v>
      </c>
      <c r="K67" s="2" t="s">
        <v>171</v>
      </c>
      <c r="L67" s="4" t="s">
        <v>171</v>
      </c>
      <c r="M67" s="2" t="s">
        <v>171</v>
      </c>
      <c r="N67" s="4" t="s">
        <v>171</v>
      </c>
      <c r="O67" s="2" t="s">
        <v>171</v>
      </c>
      <c r="P67" s="41">
        <v>67</v>
      </c>
      <c r="Q67" s="2" t="s">
        <v>829</v>
      </c>
      <c r="R67" s="8">
        <v>1</v>
      </c>
      <c r="S67" s="22">
        <v>-2.605</v>
      </c>
      <c r="T67" s="22">
        <v>-0.25</v>
      </c>
      <c r="U67" s="6" t="s">
        <v>171</v>
      </c>
      <c r="V67" s="22">
        <v>-4.96</v>
      </c>
      <c r="W67" s="6" t="s">
        <v>171</v>
      </c>
      <c r="X67" s="6">
        <v>2</v>
      </c>
      <c r="Y67" s="6">
        <v>-1.91</v>
      </c>
      <c r="Z67" s="6">
        <v>-0.84</v>
      </c>
      <c r="AA67" s="6" t="s">
        <v>171</v>
      </c>
      <c r="AB67" s="6">
        <v>-2.98</v>
      </c>
      <c r="AC67" s="6" t="s">
        <v>171</v>
      </c>
      <c r="AD67" s="6">
        <v>3</v>
      </c>
      <c r="AE67" s="6">
        <v>-1.575</v>
      </c>
      <c r="AF67" s="6">
        <v>-1.12</v>
      </c>
      <c r="AG67" s="6" t="s">
        <v>171</v>
      </c>
      <c r="AH67" s="6">
        <v>-2.03</v>
      </c>
      <c r="AI67" s="6" t="s">
        <v>171</v>
      </c>
      <c r="AJ67" s="6">
        <v>4</v>
      </c>
      <c r="AK67" s="6">
        <v>-1.445</v>
      </c>
      <c r="AL67" s="6">
        <v>-1.17</v>
      </c>
      <c r="AM67" s="6" t="s">
        <v>171</v>
      </c>
      <c r="AN67" s="6">
        <v>-1.72</v>
      </c>
      <c r="AO67" s="6" t="s">
        <v>171</v>
      </c>
      <c r="AP67" s="6" t="s">
        <v>171</v>
      </c>
      <c r="AQ67" s="6" t="s">
        <v>171</v>
      </c>
      <c r="AR67" s="6" t="s">
        <v>171</v>
      </c>
      <c r="AS67" s="6" t="s">
        <v>171</v>
      </c>
      <c r="AT67" s="6">
        <v>-1.35</v>
      </c>
      <c r="AU67" s="6" t="s">
        <v>171</v>
      </c>
      <c r="AV67" s="6">
        <v>8</v>
      </c>
      <c r="AW67" s="6">
        <v>-1.265</v>
      </c>
      <c r="AX67" s="6">
        <v>-1.24</v>
      </c>
      <c r="AY67" s="6" t="s">
        <v>171</v>
      </c>
      <c r="AZ67" s="6">
        <v>-1.29</v>
      </c>
      <c r="BA67" s="6" t="s">
        <v>171</v>
      </c>
      <c r="BB67" s="6">
        <v>10</v>
      </c>
      <c r="BC67" s="6">
        <v>-1.21</v>
      </c>
      <c r="BD67" s="6">
        <v>-1.19</v>
      </c>
      <c r="BE67" s="6" t="s">
        <v>171</v>
      </c>
      <c r="BF67" s="6">
        <v>-1.23</v>
      </c>
      <c r="BG67" s="6" t="s">
        <v>171</v>
      </c>
      <c r="BH67" s="6">
        <v>12</v>
      </c>
      <c r="BI67" s="6">
        <v>-1.2</v>
      </c>
      <c r="BJ67" s="6">
        <v>-1.18</v>
      </c>
      <c r="BK67" s="6" t="s">
        <v>171</v>
      </c>
      <c r="BL67" s="6">
        <v>-1.22</v>
      </c>
      <c r="BM67" s="6" t="s">
        <v>171</v>
      </c>
      <c r="BN67" s="6">
        <v>14</v>
      </c>
      <c r="BO67" s="6">
        <v>-1.08</v>
      </c>
      <c r="BP67" s="6">
        <v>-1.06</v>
      </c>
      <c r="BQ67" s="6" t="s">
        <v>171</v>
      </c>
      <c r="BR67" s="6">
        <v>-1.1</v>
      </c>
      <c r="BS67" s="6" t="s">
        <v>171</v>
      </c>
      <c r="BT67" s="6">
        <v>17</v>
      </c>
      <c r="BU67" s="6">
        <v>-0.955</v>
      </c>
      <c r="BV67" s="6">
        <v>-0.94</v>
      </c>
      <c r="BW67" s="6" t="s">
        <v>171</v>
      </c>
      <c r="BX67" s="6">
        <v>-0.97</v>
      </c>
      <c r="BY67" s="6" t="s">
        <v>171</v>
      </c>
      <c r="BZ67" s="6">
        <v>20</v>
      </c>
      <c r="CA67" s="6">
        <v>-0.895</v>
      </c>
      <c r="CB67" s="6">
        <v>-0.88</v>
      </c>
      <c r="CC67" s="6" t="s">
        <v>171</v>
      </c>
      <c r="CD67" s="6">
        <v>-0.91</v>
      </c>
      <c r="CE67" s="6" t="s">
        <v>171</v>
      </c>
      <c r="CF67" s="6" t="s">
        <v>171</v>
      </c>
      <c r="CG67" s="6" t="s">
        <v>171</v>
      </c>
      <c r="CH67" s="6" t="s">
        <v>171</v>
      </c>
      <c r="CI67" s="6" t="s">
        <v>171</v>
      </c>
      <c r="CJ67" s="6" t="s">
        <v>171</v>
      </c>
      <c r="CK67" s="6" t="s">
        <v>171</v>
      </c>
      <c r="CL67" s="53" t="s">
        <v>175</v>
      </c>
      <c r="CM67" s="39" t="s">
        <v>859</v>
      </c>
      <c r="CN67" s="5" t="s">
        <v>849</v>
      </c>
      <c r="CO67" s="10" t="s">
        <v>440</v>
      </c>
      <c r="CP67" s="40"/>
      <c r="CQ67" s="11" t="s">
        <v>854</v>
      </c>
    </row>
    <row r="68" spans="1:95" ht="9.75">
      <c r="A68" s="1" t="s">
        <v>860</v>
      </c>
      <c r="B68" s="39" t="s">
        <v>861</v>
      </c>
      <c r="C68" s="8">
        <v>62.08</v>
      </c>
      <c r="D68" s="8">
        <v>121.99</v>
      </c>
      <c r="E68" s="1">
        <v>153</v>
      </c>
      <c r="F68" s="2" t="s">
        <v>776</v>
      </c>
      <c r="G68" s="2" t="s">
        <v>1001</v>
      </c>
      <c r="H68" s="2" t="s">
        <v>832</v>
      </c>
      <c r="I68" s="4" t="s">
        <v>171</v>
      </c>
      <c r="J68" s="4" t="s">
        <v>171</v>
      </c>
      <c r="K68" s="2" t="s">
        <v>171</v>
      </c>
      <c r="L68" s="4" t="s">
        <v>171</v>
      </c>
      <c r="M68" s="2" t="s">
        <v>171</v>
      </c>
      <c r="N68" s="4" t="s">
        <v>171</v>
      </c>
      <c r="O68" s="2" t="s">
        <v>171</v>
      </c>
      <c r="P68" s="41">
        <v>51</v>
      </c>
      <c r="Q68" s="2" t="s">
        <v>829</v>
      </c>
      <c r="R68" s="8">
        <v>1</v>
      </c>
      <c r="S68" s="22">
        <v>2.285</v>
      </c>
      <c r="T68" s="22">
        <v>4.61</v>
      </c>
      <c r="U68" s="6" t="s">
        <v>171</v>
      </c>
      <c r="V68" s="22">
        <v>-0.04</v>
      </c>
      <c r="W68" s="6" t="s">
        <v>171</v>
      </c>
      <c r="X68" s="6">
        <v>2</v>
      </c>
      <c r="Y68" s="6">
        <v>1.865</v>
      </c>
      <c r="Z68" s="6">
        <v>3.46</v>
      </c>
      <c r="AA68" s="6" t="s">
        <v>171</v>
      </c>
      <c r="AB68" s="6">
        <v>0.27</v>
      </c>
      <c r="AC68" s="6" t="s">
        <v>171</v>
      </c>
      <c r="AD68" s="6">
        <v>3</v>
      </c>
      <c r="AE68" s="6">
        <v>1.69</v>
      </c>
      <c r="AF68" s="6">
        <v>2.63</v>
      </c>
      <c r="AG68" s="6" t="s">
        <v>171</v>
      </c>
      <c r="AH68" s="6">
        <v>0.75</v>
      </c>
      <c r="AI68" s="6" t="s">
        <v>171</v>
      </c>
      <c r="AJ68" s="6">
        <v>4</v>
      </c>
      <c r="AK68" s="6">
        <v>1.63</v>
      </c>
      <c r="AL68" s="6">
        <v>2.14</v>
      </c>
      <c r="AM68" s="6" t="s">
        <v>171</v>
      </c>
      <c r="AN68" s="6">
        <v>1.12</v>
      </c>
      <c r="AO68" s="6" t="s">
        <v>171</v>
      </c>
      <c r="AP68" s="6" t="s">
        <v>171</v>
      </c>
      <c r="AQ68" s="6" t="s">
        <v>171</v>
      </c>
      <c r="AR68" s="6" t="s">
        <v>171</v>
      </c>
      <c r="AS68" s="6" t="s">
        <v>171</v>
      </c>
      <c r="AT68" s="6">
        <v>1.46</v>
      </c>
      <c r="AU68" s="6" t="s">
        <v>171</v>
      </c>
      <c r="AV68" s="6">
        <v>8</v>
      </c>
      <c r="AW68" s="6">
        <v>1.84</v>
      </c>
      <c r="AX68" s="6">
        <v>1.99</v>
      </c>
      <c r="AY68" s="6" t="s">
        <v>171</v>
      </c>
      <c r="AZ68" s="6">
        <v>1.69</v>
      </c>
      <c r="BA68" s="6" t="s">
        <v>171</v>
      </c>
      <c r="BB68" s="6">
        <v>10</v>
      </c>
      <c r="BC68" s="6">
        <v>1.93</v>
      </c>
      <c r="BD68" s="6">
        <v>2.02</v>
      </c>
      <c r="BE68" s="6" t="s">
        <v>171</v>
      </c>
      <c r="BF68" s="6">
        <v>1.84</v>
      </c>
      <c r="BG68" s="6" t="s">
        <v>171</v>
      </c>
      <c r="BH68" s="6">
        <v>12</v>
      </c>
      <c r="BI68" s="6">
        <v>1.98</v>
      </c>
      <c r="BJ68" s="6">
        <v>2.01</v>
      </c>
      <c r="BK68" s="6" t="s">
        <v>171</v>
      </c>
      <c r="BL68" s="6">
        <v>1.95</v>
      </c>
      <c r="BM68" s="6" t="s">
        <v>171</v>
      </c>
      <c r="BN68" s="6">
        <v>15</v>
      </c>
      <c r="BO68" s="6">
        <v>2.175</v>
      </c>
      <c r="BP68" s="6">
        <v>2.2</v>
      </c>
      <c r="BQ68" s="6" t="s">
        <v>171</v>
      </c>
      <c r="BR68" s="6">
        <v>2.15</v>
      </c>
      <c r="BS68" s="6" t="s">
        <v>171</v>
      </c>
      <c r="BT68" s="6">
        <v>18</v>
      </c>
      <c r="BU68" s="6">
        <v>2.395</v>
      </c>
      <c r="BV68" s="6">
        <v>2.41</v>
      </c>
      <c r="BW68" s="6" t="s">
        <v>171</v>
      </c>
      <c r="BX68" s="6">
        <v>2.38</v>
      </c>
      <c r="BY68" s="6" t="s">
        <v>171</v>
      </c>
      <c r="BZ68" s="6">
        <v>20</v>
      </c>
      <c r="CA68" s="6">
        <v>2.545</v>
      </c>
      <c r="CB68" s="6">
        <v>2.56</v>
      </c>
      <c r="CC68" s="6" t="s">
        <v>171</v>
      </c>
      <c r="CD68" s="6">
        <v>2.53</v>
      </c>
      <c r="CE68" s="6" t="s">
        <v>171</v>
      </c>
      <c r="CF68" s="6" t="s">
        <v>171</v>
      </c>
      <c r="CG68" s="6" t="s">
        <v>171</v>
      </c>
      <c r="CH68" s="6" t="s">
        <v>171</v>
      </c>
      <c r="CI68" s="6" t="s">
        <v>171</v>
      </c>
      <c r="CJ68" s="6" t="s">
        <v>171</v>
      </c>
      <c r="CK68" s="6" t="s">
        <v>171</v>
      </c>
      <c r="CL68" s="53" t="s">
        <v>175</v>
      </c>
      <c r="CM68" s="39" t="s">
        <v>862</v>
      </c>
      <c r="CN68" s="5" t="s">
        <v>171</v>
      </c>
      <c r="CO68" s="10" t="s">
        <v>440</v>
      </c>
      <c r="CP68" s="40"/>
      <c r="CQ68" s="11" t="s">
        <v>854</v>
      </c>
    </row>
    <row r="69" spans="1:95" ht="9.75">
      <c r="A69" s="1" t="s">
        <v>860</v>
      </c>
      <c r="B69" s="39" t="s">
        <v>863</v>
      </c>
      <c r="C69" s="8">
        <v>62.08</v>
      </c>
      <c r="D69" s="8">
        <v>121.99</v>
      </c>
      <c r="E69" s="1">
        <v>165</v>
      </c>
      <c r="F69" s="2" t="s">
        <v>776</v>
      </c>
      <c r="G69" s="2" t="s">
        <v>1001</v>
      </c>
      <c r="H69" s="2" t="s">
        <v>832</v>
      </c>
      <c r="I69" s="4" t="s">
        <v>171</v>
      </c>
      <c r="J69" s="4" t="s">
        <v>171</v>
      </c>
      <c r="K69" s="2" t="s">
        <v>171</v>
      </c>
      <c r="L69" s="4" t="s">
        <v>171</v>
      </c>
      <c r="M69" s="2" t="s">
        <v>171</v>
      </c>
      <c r="N69" s="4" t="s">
        <v>171</v>
      </c>
      <c r="O69" s="2" t="s">
        <v>171</v>
      </c>
      <c r="P69" s="41">
        <v>59</v>
      </c>
      <c r="Q69" s="2" t="s">
        <v>829</v>
      </c>
      <c r="R69" s="8">
        <v>1</v>
      </c>
      <c r="S69" s="22">
        <v>-0.08999999999999986</v>
      </c>
      <c r="T69" s="22">
        <v>6.67</v>
      </c>
      <c r="U69" s="6" t="s">
        <v>171</v>
      </c>
      <c r="V69" s="22">
        <v>-6.85</v>
      </c>
      <c r="W69" s="6" t="s">
        <v>171</v>
      </c>
      <c r="X69" s="6">
        <v>2</v>
      </c>
      <c r="Y69" s="6">
        <v>1.74</v>
      </c>
      <c r="Z69" s="6">
        <v>5.72</v>
      </c>
      <c r="AA69" s="6" t="s">
        <v>171</v>
      </c>
      <c r="AB69" s="6">
        <v>-2.24</v>
      </c>
      <c r="AC69" s="6" t="s">
        <v>171</v>
      </c>
      <c r="AD69" s="6">
        <v>3</v>
      </c>
      <c r="AE69" s="6">
        <v>1.775</v>
      </c>
      <c r="AF69" s="6">
        <v>4.19</v>
      </c>
      <c r="AG69" s="6" t="s">
        <v>171</v>
      </c>
      <c r="AH69" s="6">
        <v>-0.64</v>
      </c>
      <c r="AI69" s="6" t="s">
        <v>171</v>
      </c>
      <c r="AJ69" s="6">
        <v>4</v>
      </c>
      <c r="AK69" s="6">
        <v>1.53</v>
      </c>
      <c r="AL69" s="6">
        <v>3.02</v>
      </c>
      <c r="AM69" s="6" t="s">
        <v>171</v>
      </c>
      <c r="AN69" s="6">
        <v>0.04</v>
      </c>
      <c r="AO69" s="6" t="s">
        <v>171</v>
      </c>
      <c r="AP69" s="6" t="s">
        <v>171</v>
      </c>
      <c r="AQ69" s="6" t="s">
        <v>171</v>
      </c>
      <c r="AR69" s="6" t="s">
        <v>171</v>
      </c>
      <c r="AS69" s="6" t="s">
        <v>171</v>
      </c>
      <c r="AT69" s="6">
        <v>0.83</v>
      </c>
      <c r="AU69" s="6" t="s">
        <v>171</v>
      </c>
      <c r="AV69" s="6">
        <v>8</v>
      </c>
      <c r="AW69" s="6">
        <v>1.355</v>
      </c>
      <c r="AX69" s="6">
        <v>1.85</v>
      </c>
      <c r="AY69" s="6" t="s">
        <v>171</v>
      </c>
      <c r="AZ69" s="6">
        <v>0.86</v>
      </c>
      <c r="BA69" s="6" t="s">
        <v>171</v>
      </c>
      <c r="BB69" s="6">
        <v>10</v>
      </c>
      <c r="BC69" s="6">
        <v>1.63</v>
      </c>
      <c r="BD69" s="6">
        <v>1.77</v>
      </c>
      <c r="BE69" s="6" t="s">
        <v>171</v>
      </c>
      <c r="BF69" s="6">
        <v>1.49</v>
      </c>
      <c r="BG69" s="6" t="s">
        <v>171</v>
      </c>
      <c r="BH69" s="6">
        <v>12</v>
      </c>
      <c r="BI69" s="6">
        <v>1.65</v>
      </c>
      <c r="BJ69" s="6">
        <v>1.74</v>
      </c>
      <c r="BK69" s="6" t="s">
        <v>171</v>
      </c>
      <c r="BL69" s="6">
        <v>1.56</v>
      </c>
      <c r="BM69" s="6" t="s">
        <v>171</v>
      </c>
      <c r="BN69" s="6">
        <v>15</v>
      </c>
      <c r="BO69" s="6">
        <v>1.64</v>
      </c>
      <c r="BP69" s="6">
        <v>1.7</v>
      </c>
      <c r="BQ69" s="6" t="s">
        <v>171</v>
      </c>
      <c r="BR69" s="6">
        <v>1.58</v>
      </c>
      <c r="BS69" s="6" t="s">
        <v>171</v>
      </c>
      <c r="BT69" s="6">
        <v>18</v>
      </c>
      <c r="BU69" s="6">
        <v>1.8</v>
      </c>
      <c r="BV69" s="6">
        <v>1.84</v>
      </c>
      <c r="BW69" s="6" t="s">
        <v>171</v>
      </c>
      <c r="BX69" s="6">
        <v>1.76</v>
      </c>
      <c r="BY69" s="6" t="s">
        <v>171</v>
      </c>
      <c r="BZ69" s="6">
        <v>20</v>
      </c>
      <c r="CA69" s="6">
        <v>1.92</v>
      </c>
      <c r="CB69" s="6">
        <v>1.96</v>
      </c>
      <c r="CC69" s="6" t="s">
        <v>171</v>
      </c>
      <c r="CD69" s="6">
        <v>1.88</v>
      </c>
      <c r="CE69" s="6" t="s">
        <v>171</v>
      </c>
      <c r="CF69" s="6" t="s">
        <v>171</v>
      </c>
      <c r="CG69" s="6" t="s">
        <v>171</v>
      </c>
      <c r="CH69" s="6" t="s">
        <v>171</v>
      </c>
      <c r="CI69" s="6" t="s">
        <v>171</v>
      </c>
      <c r="CJ69" s="6" t="s">
        <v>171</v>
      </c>
      <c r="CK69" s="6" t="s">
        <v>171</v>
      </c>
      <c r="CL69" s="53" t="s">
        <v>175</v>
      </c>
      <c r="CM69" s="39" t="s">
        <v>864</v>
      </c>
      <c r="CN69" s="5" t="s">
        <v>171</v>
      </c>
      <c r="CO69" s="10" t="s">
        <v>440</v>
      </c>
      <c r="CP69" s="40"/>
      <c r="CQ69" s="11" t="s">
        <v>854</v>
      </c>
    </row>
    <row r="70" spans="1:95" ht="9.75">
      <c r="A70" s="1" t="s">
        <v>865</v>
      </c>
      <c r="B70" s="39" t="s">
        <v>866</v>
      </c>
      <c r="C70" s="8">
        <v>61.6</v>
      </c>
      <c r="D70" s="8">
        <v>121.09</v>
      </c>
      <c r="E70" s="1">
        <v>191</v>
      </c>
      <c r="F70" s="2" t="s">
        <v>776</v>
      </c>
      <c r="G70" s="2" t="s">
        <v>1001</v>
      </c>
      <c r="H70" s="2" t="s">
        <v>867</v>
      </c>
      <c r="I70" s="4" t="s">
        <v>171</v>
      </c>
      <c r="J70" s="4" t="s">
        <v>171</v>
      </c>
      <c r="K70" s="2" t="s">
        <v>171</v>
      </c>
      <c r="L70" s="4" t="s">
        <v>171</v>
      </c>
      <c r="M70" s="2" t="s">
        <v>171</v>
      </c>
      <c r="N70" s="4" t="s">
        <v>171</v>
      </c>
      <c r="O70" s="2" t="s">
        <v>171</v>
      </c>
      <c r="P70" s="41">
        <v>40</v>
      </c>
      <c r="Q70" s="2" t="s">
        <v>829</v>
      </c>
      <c r="R70" s="8">
        <v>1</v>
      </c>
      <c r="S70" s="22">
        <v>-1.34</v>
      </c>
      <c r="T70" s="22">
        <v>-0.09</v>
      </c>
      <c r="U70" s="6" t="s">
        <v>171</v>
      </c>
      <c r="V70" s="22">
        <v>-2.59</v>
      </c>
      <c r="W70" s="6" t="s">
        <v>171</v>
      </c>
      <c r="X70" s="6">
        <v>2</v>
      </c>
      <c r="Y70" s="6">
        <v>-0.635</v>
      </c>
      <c r="Z70" s="6">
        <v>-0.27</v>
      </c>
      <c r="AA70" s="6" t="s">
        <v>171</v>
      </c>
      <c r="AB70" s="6">
        <v>-1</v>
      </c>
      <c r="AC70" s="6" t="s">
        <v>171</v>
      </c>
      <c r="AD70" s="6">
        <v>3</v>
      </c>
      <c r="AE70" s="6">
        <v>-0.54</v>
      </c>
      <c r="AF70" s="6">
        <v>-0.3</v>
      </c>
      <c r="AG70" s="6" t="s">
        <v>171</v>
      </c>
      <c r="AH70" s="6">
        <v>-0.78</v>
      </c>
      <c r="AI70" s="6" t="s">
        <v>171</v>
      </c>
      <c r="AJ70" s="6">
        <v>4</v>
      </c>
      <c r="AK70" s="6">
        <v>-0.44</v>
      </c>
      <c r="AL70" s="6">
        <v>-0.32</v>
      </c>
      <c r="AM70" s="6" t="s">
        <v>171</v>
      </c>
      <c r="AN70" s="6">
        <v>-0.56</v>
      </c>
      <c r="AO70" s="6" t="s">
        <v>171</v>
      </c>
      <c r="AP70" s="6" t="s">
        <v>171</v>
      </c>
      <c r="AQ70" s="6" t="s">
        <v>171</v>
      </c>
      <c r="AR70" s="6" t="s">
        <v>171</v>
      </c>
      <c r="AS70" s="6" t="s">
        <v>171</v>
      </c>
      <c r="AT70" s="6">
        <v>-0.35</v>
      </c>
      <c r="AU70" s="6" t="s">
        <v>171</v>
      </c>
      <c r="AV70" s="6">
        <v>8</v>
      </c>
      <c r="AW70" s="6">
        <v>-0.28</v>
      </c>
      <c r="AX70" s="6">
        <v>-0.26</v>
      </c>
      <c r="AY70" s="6" t="s">
        <v>171</v>
      </c>
      <c r="AZ70" s="6">
        <v>-0.3</v>
      </c>
      <c r="BA70" s="6" t="s">
        <v>171</v>
      </c>
      <c r="BB70" s="6">
        <v>10</v>
      </c>
      <c r="BC70" s="6">
        <v>-0.23</v>
      </c>
      <c r="BD70" s="6">
        <v>-0.14</v>
      </c>
      <c r="BE70" s="6" t="s">
        <v>171</v>
      </c>
      <c r="BF70" s="6">
        <v>-0.32</v>
      </c>
      <c r="BG70" s="6" t="s">
        <v>171</v>
      </c>
      <c r="BH70" s="6">
        <v>12</v>
      </c>
      <c r="BI70" s="6">
        <v>-0.01</v>
      </c>
      <c r="BJ70" s="6">
        <v>0.01</v>
      </c>
      <c r="BK70" s="6" t="s">
        <v>171</v>
      </c>
      <c r="BL70" s="6">
        <v>-0.03</v>
      </c>
      <c r="BM70" s="6" t="s">
        <v>171</v>
      </c>
      <c r="BN70" s="6">
        <v>14</v>
      </c>
      <c r="BO70" s="6">
        <v>0.13</v>
      </c>
      <c r="BP70" s="6">
        <v>0.14</v>
      </c>
      <c r="BQ70" s="6" t="s">
        <v>171</v>
      </c>
      <c r="BR70" s="6">
        <v>0.12</v>
      </c>
      <c r="BS70" s="6" t="s">
        <v>171</v>
      </c>
      <c r="BT70" s="6">
        <v>17</v>
      </c>
      <c r="BU70" s="6">
        <v>0.46</v>
      </c>
      <c r="BV70" s="6">
        <v>0.47</v>
      </c>
      <c r="BW70" s="6" t="s">
        <v>171</v>
      </c>
      <c r="BX70" s="6">
        <v>0.45</v>
      </c>
      <c r="BY70" s="6" t="s">
        <v>171</v>
      </c>
      <c r="BZ70" s="6">
        <v>20</v>
      </c>
      <c r="CA70" s="6">
        <v>0.765</v>
      </c>
      <c r="CB70" s="6">
        <v>0.78</v>
      </c>
      <c r="CC70" s="6" t="s">
        <v>171</v>
      </c>
      <c r="CD70" s="6">
        <v>0.75</v>
      </c>
      <c r="CE70" s="6" t="s">
        <v>171</v>
      </c>
      <c r="CF70" s="6" t="s">
        <v>171</v>
      </c>
      <c r="CG70" s="6" t="s">
        <v>171</v>
      </c>
      <c r="CH70" s="6" t="s">
        <v>171</v>
      </c>
      <c r="CI70" s="6" t="s">
        <v>171</v>
      </c>
      <c r="CJ70" s="6" t="s">
        <v>171</v>
      </c>
      <c r="CK70" s="6" t="s">
        <v>171</v>
      </c>
      <c r="CL70" s="53" t="s">
        <v>175</v>
      </c>
      <c r="CM70" s="39" t="s">
        <v>868</v>
      </c>
      <c r="CN70" s="5" t="s">
        <v>849</v>
      </c>
      <c r="CO70" s="10" t="s">
        <v>440</v>
      </c>
      <c r="CP70" s="40"/>
      <c r="CQ70" s="11" t="s">
        <v>854</v>
      </c>
    </row>
    <row r="71" spans="1:95" ht="9.75">
      <c r="A71" s="1" t="s">
        <v>865</v>
      </c>
      <c r="B71" s="39" t="s">
        <v>869</v>
      </c>
      <c r="C71" s="8">
        <v>61.6</v>
      </c>
      <c r="D71" s="8">
        <v>121.09</v>
      </c>
      <c r="E71" s="1">
        <v>190</v>
      </c>
      <c r="F71" s="2" t="s">
        <v>776</v>
      </c>
      <c r="G71" s="2" t="s">
        <v>1001</v>
      </c>
      <c r="H71" s="2" t="s">
        <v>852</v>
      </c>
      <c r="I71" s="4" t="s">
        <v>171</v>
      </c>
      <c r="J71" s="4" t="s">
        <v>171</v>
      </c>
      <c r="K71" s="2" t="s">
        <v>171</v>
      </c>
      <c r="L71" s="4" t="s">
        <v>171</v>
      </c>
      <c r="M71" s="2" t="s">
        <v>171</v>
      </c>
      <c r="N71" s="4" t="s">
        <v>171</v>
      </c>
      <c r="O71" s="2" t="s">
        <v>171</v>
      </c>
      <c r="P71" s="41">
        <v>50</v>
      </c>
      <c r="Q71" s="2" t="s">
        <v>829</v>
      </c>
      <c r="R71" s="8">
        <v>1</v>
      </c>
      <c r="S71" s="22">
        <v>-1.12</v>
      </c>
      <c r="T71" s="22">
        <v>0.43</v>
      </c>
      <c r="U71" s="6" t="s">
        <v>171</v>
      </c>
      <c r="V71" s="22">
        <v>-2.67</v>
      </c>
      <c r="W71" s="6" t="s">
        <v>171</v>
      </c>
      <c r="X71" s="6">
        <v>2</v>
      </c>
      <c r="Y71" s="6">
        <v>-0.84</v>
      </c>
      <c r="Z71" s="6">
        <v>-0.05</v>
      </c>
      <c r="AA71" s="6" t="s">
        <v>171</v>
      </c>
      <c r="AB71" s="6">
        <v>-1.63</v>
      </c>
      <c r="AC71" s="6" t="s">
        <v>171</v>
      </c>
      <c r="AD71" s="6">
        <v>3</v>
      </c>
      <c r="AE71" s="6">
        <v>-0.18</v>
      </c>
      <c r="AF71" s="6">
        <v>-0.01</v>
      </c>
      <c r="AG71" s="6" t="s">
        <v>171</v>
      </c>
      <c r="AH71" s="6">
        <v>-0.35</v>
      </c>
      <c r="AI71" s="6" t="s">
        <v>171</v>
      </c>
      <c r="AJ71" s="6">
        <v>4</v>
      </c>
      <c r="AK71" s="6">
        <v>-0.005</v>
      </c>
      <c r="AL71" s="6">
        <v>0.03</v>
      </c>
      <c r="AM71" s="6" t="s">
        <v>171</v>
      </c>
      <c r="AN71" s="6">
        <v>-0.04</v>
      </c>
      <c r="AO71" s="6" t="s">
        <v>171</v>
      </c>
      <c r="AP71" s="6" t="s">
        <v>171</v>
      </c>
      <c r="AQ71" s="6" t="s">
        <v>171</v>
      </c>
      <c r="AR71" s="6" t="s">
        <v>171</v>
      </c>
      <c r="AS71" s="6" t="s">
        <v>171</v>
      </c>
      <c r="AT71" s="6">
        <v>0.05</v>
      </c>
      <c r="AU71" s="6" t="s">
        <v>171</v>
      </c>
      <c r="AV71" s="6">
        <v>8</v>
      </c>
      <c r="AW71" s="6">
        <v>0.165</v>
      </c>
      <c r="AX71" s="6">
        <v>0.31</v>
      </c>
      <c r="AY71" s="6" t="s">
        <v>171</v>
      </c>
      <c r="AZ71" s="6">
        <v>0.02</v>
      </c>
      <c r="BA71" s="6" t="s">
        <v>171</v>
      </c>
      <c r="BB71" s="6">
        <v>10</v>
      </c>
      <c r="BC71" s="6">
        <v>0.485</v>
      </c>
      <c r="BD71" s="6">
        <v>0.56</v>
      </c>
      <c r="BE71" s="6" t="s">
        <v>171</v>
      </c>
      <c r="BF71" s="6">
        <v>0.41</v>
      </c>
      <c r="BG71" s="6" t="s">
        <v>171</v>
      </c>
      <c r="BH71" s="6">
        <v>12</v>
      </c>
      <c r="BI71" s="6">
        <v>0.68</v>
      </c>
      <c r="BJ71" s="6">
        <v>0.72</v>
      </c>
      <c r="BK71" s="6" t="s">
        <v>171</v>
      </c>
      <c r="BL71" s="6">
        <v>0.64</v>
      </c>
      <c r="BM71" s="6" t="s">
        <v>171</v>
      </c>
      <c r="BN71" s="6">
        <v>14</v>
      </c>
      <c r="BO71" s="6">
        <v>0.865</v>
      </c>
      <c r="BP71" s="6">
        <v>0.89</v>
      </c>
      <c r="BQ71" s="6" t="s">
        <v>171</v>
      </c>
      <c r="BR71" s="6">
        <v>0.84</v>
      </c>
      <c r="BS71" s="6" t="s">
        <v>171</v>
      </c>
      <c r="BT71" s="6">
        <v>17</v>
      </c>
      <c r="BU71" s="6">
        <v>1.18</v>
      </c>
      <c r="BV71" s="6">
        <v>1.27</v>
      </c>
      <c r="BW71" s="6" t="s">
        <v>171</v>
      </c>
      <c r="BX71" s="6">
        <v>1.09</v>
      </c>
      <c r="BY71" s="6" t="s">
        <v>171</v>
      </c>
      <c r="BZ71" s="6">
        <v>20</v>
      </c>
      <c r="CA71" s="6">
        <v>1.44</v>
      </c>
      <c r="CB71" s="6">
        <v>1.51</v>
      </c>
      <c r="CC71" s="6" t="s">
        <v>171</v>
      </c>
      <c r="CD71" s="6">
        <v>1.37</v>
      </c>
      <c r="CE71" s="6" t="s">
        <v>171</v>
      </c>
      <c r="CF71" s="6" t="s">
        <v>171</v>
      </c>
      <c r="CG71" s="6" t="s">
        <v>171</v>
      </c>
      <c r="CH71" s="6" t="s">
        <v>171</v>
      </c>
      <c r="CI71" s="6" t="s">
        <v>171</v>
      </c>
      <c r="CJ71" s="6" t="s">
        <v>171</v>
      </c>
      <c r="CK71" s="6" t="s">
        <v>171</v>
      </c>
      <c r="CL71" s="53" t="s">
        <v>175</v>
      </c>
      <c r="CM71" s="39" t="s">
        <v>870</v>
      </c>
      <c r="CN71" s="5" t="s">
        <v>857</v>
      </c>
      <c r="CO71" s="10" t="s">
        <v>440</v>
      </c>
      <c r="CP71" s="40"/>
      <c r="CQ71" s="11" t="s">
        <v>854</v>
      </c>
    </row>
    <row r="72" spans="1:95" ht="9.75">
      <c r="A72" s="1" t="s">
        <v>865</v>
      </c>
      <c r="B72" s="39" t="s">
        <v>871</v>
      </c>
      <c r="C72" s="8">
        <v>61.6</v>
      </c>
      <c r="D72" s="8">
        <v>121.09</v>
      </c>
      <c r="E72" s="1">
        <v>190</v>
      </c>
      <c r="F72" s="2" t="s">
        <v>776</v>
      </c>
      <c r="G72" s="2" t="s">
        <v>1001</v>
      </c>
      <c r="H72" s="2" t="s">
        <v>852</v>
      </c>
      <c r="I72" s="4" t="s">
        <v>171</v>
      </c>
      <c r="J72" s="4" t="s">
        <v>171</v>
      </c>
      <c r="K72" s="2" t="s">
        <v>171</v>
      </c>
      <c r="L72" s="4" t="s">
        <v>171</v>
      </c>
      <c r="M72" s="2" t="s">
        <v>171</v>
      </c>
      <c r="N72" s="4" t="s">
        <v>171</v>
      </c>
      <c r="O72" s="2" t="s">
        <v>171</v>
      </c>
      <c r="P72" s="41">
        <v>54</v>
      </c>
      <c r="Q72" s="2" t="s">
        <v>829</v>
      </c>
      <c r="R72" s="8">
        <v>1</v>
      </c>
      <c r="S72" s="22">
        <v>-0.29</v>
      </c>
      <c r="T72" s="22">
        <v>-0.08</v>
      </c>
      <c r="U72" s="6" t="s">
        <v>171</v>
      </c>
      <c r="V72" s="22">
        <v>-0.5</v>
      </c>
      <c r="W72" s="6" t="s">
        <v>171</v>
      </c>
      <c r="X72" s="6">
        <v>2</v>
      </c>
      <c r="Y72" s="6">
        <v>-0.18</v>
      </c>
      <c r="Z72" s="6">
        <v>-0.1</v>
      </c>
      <c r="AA72" s="6" t="s">
        <v>171</v>
      </c>
      <c r="AB72" s="6">
        <v>-0.26</v>
      </c>
      <c r="AC72" s="6" t="s">
        <v>171</v>
      </c>
      <c r="AD72" s="6">
        <v>3</v>
      </c>
      <c r="AE72" s="6">
        <v>-0.1</v>
      </c>
      <c r="AF72" s="6">
        <v>-0.04</v>
      </c>
      <c r="AG72" s="6" t="s">
        <v>171</v>
      </c>
      <c r="AH72" s="6">
        <v>-0.16</v>
      </c>
      <c r="AI72" s="6" t="s">
        <v>171</v>
      </c>
      <c r="AJ72" s="6">
        <v>4</v>
      </c>
      <c r="AK72" s="6">
        <v>0</v>
      </c>
      <c r="AL72" s="6">
        <v>0.04</v>
      </c>
      <c r="AM72" s="6" t="s">
        <v>171</v>
      </c>
      <c r="AN72" s="6">
        <v>-0.04</v>
      </c>
      <c r="AO72" s="6" t="s">
        <v>171</v>
      </c>
      <c r="AP72" s="6" t="s">
        <v>171</v>
      </c>
      <c r="AQ72" s="6" t="s">
        <v>171</v>
      </c>
      <c r="AR72" s="6" t="s">
        <v>171</v>
      </c>
      <c r="AS72" s="6" t="s">
        <v>171</v>
      </c>
      <c r="AT72" s="6">
        <v>-0.01</v>
      </c>
      <c r="AU72" s="6" t="s">
        <v>171</v>
      </c>
      <c r="AV72" s="6">
        <v>8</v>
      </c>
      <c r="AW72" s="6">
        <v>0.18</v>
      </c>
      <c r="AX72" s="6">
        <v>0.35</v>
      </c>
      <c r="AY72" s="6" t="s">
        <v>171</v>
      </c>
      <c r="AZ72" s="6">
        <v>0.01</v>
      </c>
      <c r="BA72" s="6" t="s">
        <v>171</v>
      </c>
      <c r="BB72" s="6">
        <v>10</v>
      </c>
      <c r="BC72" s="6">
        <v>0.44</v>
      </c>
      <c r="BD72" s="6">
        <v>0.52</v>
      </c>
      <c r="BE72" s="6" t="s">
        <v>171</v>
      </c>
      <c r="BF72" s="6">
        <v>0.36</v>
      </c>
      <c r="BG72" s="6" t="s">
        <v>171</v>
      </c>
      <c r="BH72" s="6">
        <v>12</v>
      </c>
      <c r="BI72" s="6">
        <v>0.65</v>
      </c>
      <c r="BJ72" s="6">
        <v>0.7</v>
      </c>
      <c r="BK72" s="6" t="s">
        <v>171</v>
      </c>
      <c r="BL72" s="6">
        <v>0.6</v>
      </c>
      <c r="BM72" s="6" t="s">
        <v>171</v>
      </c>
      <c r="BN72" s="6">
        <v>14</v>
      </c>
      <c r="BO72" s="6">
        <v>0.635</v>
      </c>
      <c r="BP72" s="6">
        <v>0.89</v>
      </c>
      <c r="BQ72" s="6" t="s">
        <v>171</v>
      </c>
      <c r="BR72" s="6">
        <v>0.38</v>
      </c>
      <c r="BS72" s="6" t="s">
        <v>171</v>
      </c>
      <c r="BT72" s="6">
        <v>17</v>
      </c>
      <c r="BU72" s="6">
        <v>1.23</v>
      </c>
      <c r="BV72" s="6">
        <v>1.34</v>
      </c>
      <c r="BW72" s="6" t="s">
        <v>171</v>
      </c>
      <c r="BX72" s="6">
        <v>1.12</v>
      </c>
      <c r="BY72" s="6" t="s">
        <v>171</v>
      </c>
      <c r="BZ72" s="6">
        <v>20</v>
      </c>
      <c r="CA72" s="6">
        <v>1.465</v>
      </c>
      <c r="CB72" s="6">
        <v>1.55</v>
      </c>
      <c r="CC72" s="6" t="s">
        <v>171</v>
      </c>
      <c r="CD72" s="6">
        <v>1.38</v>
      </c>
      <c r="CE72" s="6" t="s">
        <v>171</v>
      </c>
      <c r="CF72" s="6" t="s">
        <v>171</v>
      </c>
      <c r="CG72" s="6" t="s">
        <v>171</v>
      </c>
      <c r="CH72" s="6" t="s">
        <v>171</v>
      </c>
      <c r="CI72" s="6" t="s">
        <v>171</v>
      </c>
      <c r="CJ72" s="6" t="s">
        <v>171</v>
      </c>
      <c r="CK72" s="6" t="s">
        <v>171</v>
      </c>
      <c r="CL72" s="53" t="s">
        <v>175</v>
      </c>
      <c r="CM72" s="39" t="s">
        <v>872</v>
      </c>
      <c r="CN72" s="5" t="s">
        <v>849</v>
      </c>
      <c r="CO72" s="10" t="s">
        <v>440</v>
      </c>
      <c r="CP72" s="40"/>
      <c r="CQ72" s="11" t="s">
        <v>854</v>
      </c>
    </row>
    <row r="73" spans="1:95" ht="9.75">
      <c r="A73" s="1" t="s">
        <v>873</v>
      </c>
      <c r="B73" s="39" t="s">
        <v>874</v>
      </c>
      <c r="C73" s="8">
        <v>61.39</v>
      </c>
      <c r="D73" s="8">
        <v>120.9</v>
      </c>
      <c r="E73" s="1">
        <v>223</v>
      </c>
      <c r="F73" s="2" t="s">
        <v>776</v>
      </c>
      <c r="G73" s="2" t="s">
        <v>1001</v>
      </c>
      <c r="H73" s="2" t="s">
        <v>852</v>
      </c>
      <c r="I73" s="4" t="s">
        <v>171</v>
      </c>
      <c r="J73" s="4" t="s">
        <v>171</v>
      </c>
      <c r="K73" s="2" t="s">
        <v>171</v>
      </c>
      <c r="L73" s="4" t="s">
        <v>171</v>
      </c>
      <c r="M73" s="2" t="s">
        <v>171</v>
      </c>
      <c r="N73" s="4" t="s">
        <v>171</v>
      </c>
      <c r="O73" s="2" t="s">
        <v>171</v>
      </c>
      <c r="P73" s="41">
        <v>56</v>
      </c>
      <c r="Q73" s="2" t="s">
        <v>829</v>
      </c>
      <c r="R73" s="8">
        <v>1</v>
      </c>
      <c r="S73" s="22">
        <v>1.655</v>
      </c>
      <c r="T73" s="22">
        <v>4.69</v>
      </c>
      <c r="U73" s="6" t="s">
        <v>171</v>
      </c>
      <c r="V73" s="22">
        <v>-1.38</v>
      </c>
      <c r="W73" s="6" t="s">
        <v>171</v>
      </c>
      <c r="X73" s="6">
        <v>2</v>
      </c>
      <c r="Y73" s="6">
        <v>1.555</v>
      </c>
      <c r="Z73" s="6">
        <v>3.02</v>
      </c>
      <c r="AA73" s="6" t="s">
        <v>171</v>
      </c>
      <c r="AB73" s="6">
        <v>0.09</v>
      </c>
      <c r="AC73" s="6" t="s">
        <v>171</v>
      </c>
      <c r="AD73" s="6">
        <v>3</v>
      </c>
      <c r="AE73" s="6">
        <v>1.495</v>
      </c>
      <c r="AF73" s="6">
        <v>2.4</v>
      </c>
      <c r="AG73" s="6" t="s">
        <v>171</v>
      </c>
      <c r="AH73" s="6">
        <v>0.59</v>
      </c>
      <c r="AI73" s="6" t="s">
        <v>171</v>
      </c>
      <c r="AJ73" s="6">
        <v>4</v>
      </c>
      <c r="AK73" s="6">
        <v>1.41</v>
      </c>
      <c r="AL73" s="6">
        <v>1.94</v>
      </c>
      <c r="AM73" s="6" t="s">
        <v>171</v>
      </c>
      <c r="AN73" s="6">
        <v>0.88</v>
      </c>
      <c r="AO73" s="6" t="s">
        <v>171</v>
      </c>
      <c r="AP73" s="6" t="s">
        <v>171</v>
      </c>
      <c r="AQ73" s="6" t="s">
        <v>171</v>
      </c>
      <c r="AR73" s="6" t="s">
        <v>171</v>
      </c>
      <c r="AS73" s="6" t="s">
        <v>171</v>
      </c>
      <c r="AT73" s="6">
        <v>1.35</v>
      </c>
      <c r="AU73" s="6" t="s">
        <v>171</v>
      </c>
      <c r="AV73" s="6">
        <v>8</v>
      </c>
      <c r="AW73" s="6">
        <v>1.91</v>
      </c>
      <c r="AX73" s="6">
        <v>2.22</v>
      </c>
      <c r="AY73" s="6" t="s">
        <v>171</v>
      </c>
      <c r="AZ73" s="6">
        <v>1.6</v>
      </c>
      <c r="BA73" s="6" t="s">
        <v>171</v>
      </c>
      <c r="BB73" s="6">
        <v>10</v>
      </c>
      <c r="BC73" s="6">
        <v>1.98</v>
      </c>
      <c r="BD73" s="6">
        <v>2.2</v>
      </c>
      <c r="BE73" s="6" t="s">
        <v>171</v>
      </c>
      <c r="BF73" s="6">
        <v>1.76</v>
      </c>
      <c r="BG73" s="6" t="s">
        <v>171</v>
      </c>
      <c r="BH73" s="6">
        <v>12</v>
      </c>
      <c r="BI73" s="6">
        <v>1.98</v>
      </c>
      <c r="BJ73" s="6">
        <v>2.11</v>
      </c>
      <c r="BK73" s="6" t="s">
        <v>171</v>
      </c>
      <c r="BL73" s="6">
        <v>1.85</v>
      </c>
      <c r="BM73" s="6" t="s">
        <v>171</v>
      </c>
      <c r="BN73" s="6">
        <v>14</v>
      </c>
      <c r="BO73" s="6">
        <v>2.015</v>
      </c>
      <c r="BP73" s="6">
        <v>2.09</v>
      </c>
      <c r="BQ73" s="6" t="s">
        <v>171</v>
      </c>
      <c r="BR73" s="6">
        <v>1.94</v>
      </c>
      <c r="BS73" s="6" t="s">
        <v>171</v>
      </c>
      <c r="BT73" s="6">
        <v>17</v>
      </c>
      <c r="BU73" s="6">
        <v>2.16</v>
      </c>
      <c r="BV73" s="6">
        <v>2.2</v>
      </c>
      <c r="BW73" s="6" t="s">
        <v>171</v>
      </c>
      <c r="BX73" s="6">
        <v>2.12</v>
      </c>
      <c r="BY73" s="6" t="s">
        <v>171</v>
      </c>
      <c r="BZ73" s="6">
        <v>20</v>
      </c>
      <c r="CA73" s="6">
        <v>2.255</v>
      </c>
      <c r="CB73" s="6">
        <v>2.28</v>
      </c>
      <c r="CC73" s="6" t="s">
        <v>171</v>
      </c>
      <c r="CD73" s="6">
        <v>2.23</v>
      </c>
      <c r="CE73" s="6" t="s">
        <v>171</v>
      </c>
      <c r="CF73" s="6" t="s">
        <v>171</v>
      </c>
      <c r="CG73" s="6" t="s">
        <v>171</v>
      </c>
      <c r="CH73" s="6" t="s">
        <v>171</v>
      </c>
      <c r="CI73" s="6" t="s">
        <v>171</v>
      </c>
      <c r="CJ73" s="6" t="s">
        <v>171</v>
      </c>
      <c r="CK73" s="6" t="s">
        <v>171</v>
      </c>
      <c r="CL73" s="53" t="s">
        <v>175</v>
      </c>
      <c r="CM73" s="39" t="s">
        <v>875</v>
      </c>
      <c r="CN73" s="5">
        <v>100</v>
      </c>
      <c r="CO73" s="10" t="s">
        <v>440</v>
      </c>
      <c r="CP73" s="40"/>
      <c r="CQ73" s="11" t="s">
        <v>854</v>
      </c>
    </row>
    <row r="74" spans="1:95" ht="9.75">
      <c r="A74" s="1" t="s">
        <v>876</v>
      </c>
      <c r="B74" s="39" t="s">
        <v>877</v>
      </c>
      <c r="C74" s="8">
        <v>61.35</v>
      </c>
      <c r="D74" s="8">
        <v>120.86</v>
      </c>
      <c r="E74" s="1">
        <v>244</v>
      </c>
      <c r="F74" s="2" t="s">
        <v>776</v>
      </c>
      <c r="G74" s="2" t="s">
        <v>1001</v>
      </c>
      <c r="H74" s="2" t="s">
        <v>852</v>
      </c>
      <c r="I74" s="4" t="s">
        <v>171</v>
      </c>
      <c r="J74" s="4" t="s">
        <v>171</v>
      </c>
      <c r="K74" s="2" t="s">
        <v>171</v>
      </c>
      <c r="L74" s="4" t="s">
        <v>171</v>
      </c>
      <c r="M74" s="2" t="s">
        <v>171</v>
      </c>
      <c r="N74" s="4" t="s">
        <v>171</v>
      </c>
      <c r="O74" s="2" t="s">
        <v>171</v>
      </c>
      <c r="P74" s="41">
        <v>49</v>
      </c>
      <c r="Q74" s="2" t="s">
        <v>829</v>
      </c>
      <c r="R74" s="8">
        <v>1</v>
      </c>
      <c r="S74" s="22">
        <v>0.71</v>
      </c>
      <c r="T74" s="22">
        <v>2.83</v>
      </c>
      <c r="U74" s="6" t="s">
        <v>171</v>
      </c>
      <c r="V74" s="22">
        <v>-1.41</v>
      </c>
      <c r="W74" s="6" t="s">
        <v>171</v>
      </c>
      <c r="X74" s="6">
        <v>2</v>
      </c>
      <c r="Y74" s="6">
        <v>0.845</v>
      </c>
      <c r="Z74" s="6">
        <v>1.58</v>
      </c>
      <c r="AA74" s="6" t="s">
        <v>171</v>
      </c>
      <c r="AB74" s="6">
        <v>0.11</v>
      </c>
      <c r="AC74" s="6" t="s">
        <v>171</v>
      </c>
      <c r="AD74" s="6">
        <v>3</v>
      </c>
      <c r="AE74" s="6">
        <v>0.92</v>
      </c>
      <c r="AF74" s="6">
        <v>0.4</v>
      </c>
      <c r="AG74" s="6" t="s">
        <v>171</v>
      </c>
      <c r="AH74" s="6">
        <v>1.44</v>
      </c>
      <c r="AI74" s="6" t="s">
        <v>171</v>
      </c>
      <c r="AJ74" s="6">
        <v>4</v>
      </c>
      <c r="AK74" s="6">
        <v>0.94</v>
      </c>
      <c r="AL74" s="6">
        <v>1.29</v>
      </c>
      <c r="AM74" s="6" t="s">
        <v>171</v>
      </c>
      <c r="AN74" s="6">
        <v>0.59</v>
      </c>
      <c r="AO74" s="6" t="s">
        <v>171</v>
      </c>
      <c r="AP74" s="6" t="s">
        <v>171</v>
      </c>
      <c r="AQ74" s="6" t="s">
        <v>171</v>
      </c>
      <c r="AR74" s="6" t="s">
        <v>171</v>
      </c>
      <c r="AS74" s="6" t="s">
        <v>171</v>
      </c>
      <c r="AT74" s="6">
        <v>0.95</v>
      </c>
      <c r="AU74" s="6" t="s">
        <v>171</v>
      </c>
      <c r="AV74" s="6">
        <v>8</v>
      </c>
      <c r="AW74" s="6">
        <v>1.23</v>
      </c>
      <c r="AX74" s="6">
        <v>1.37</v>
      </c>
      <c r="AY74" s="6" t="s">
        <v>171</v>
      </c>
      <c r="AZ74" s="6">
        <v>1.09</v>
      </c>
      <c r="BA74" s="6" t="s">
        <v>171</v>
      </c>
      <c r="BB74" s="6">
        <v>10</v>
      </c>
      <c r="BC74" s="6">
        <v>1.395</v>
      </c>
      <c r="BD74" s="6">
        <v>1.51</v>
      </c>
      <c r="BE74" s="6" t="s">
        <v>171</v>
      </c>
      <c r="BF74" s="6">
        <v>1.28</v>
      </c>
      <c r="BG74" s="6" t="s">
        <v>171</v>
      </c>
      <c r="BH74" s="6">
        <v>12</v>
      </c>
      <c r="BI74" s="6">
        <v>1.355</v>
      </c>
      <c r="BJ74" s="6">
        <v>1.43</v>
      </c>
      <c r="BK74" s="6" t="s">
        <v>171</v>
      </c>
      <c r="BL74" s="6">
        <v>1.28</v>
      </c>
      <c r="BM74" s="6" t="s">
        <v>171</v>
      </c>
      <c r="BN74" s="6">
        <v>14</v>
      </c>
      <c r="BO74" s="6">
        <v>1.46</v>
      </c>
      <c r="BP74" s="6">
        <v>1.5</v>
      </c>
      <c r="BQ74" s="6" t="s">
        <v>171</v>
      </c>
      <c r="BR74" s="6">
        <v>1.42</v>
      </c>
      <c r="BS74" s="6" t="s">
        <v>171</v>
      </c>
      <c r="BT74" s="6">
        <v>17</v>
      </c>
      <c r="BU74" s="6">
        <v>1.525</v>
      </c>
      <c r="BV74" s="6">
        <v>1.54</v>
      </c>
      <c r="BW74" s="6" t="s">
        <v>171</v>
      </c>
      <c r="BX74" s="6">
        <v>1.51</v>
      </c>
      <c r="BY74" s="6" t="s">
        <v>171</v>
      </c>
      <c r="BZ74" s="6">
        <v>20</v>
      </c>
      <c r="CA74" s="6">
        <v>1.62</v>
      </c>
      <c r="CB74" s="6">
        <v>1.64</v>
      </c>
      <c r="CC74" s="6" t="s">
        <v>171</v>
      </c>
      <c r="CD74" s="6">
        <v>1.6</v>
      </c>
      <c r="CE74" s="6" t="s">
        <v>171</v>
      </c>
      <c r="CF74" s="6" t="s">
        <v>171</v>
      </c>
      <c r="CG74" s="6" t="s">
        <v>171</v>
      </c>
      <c r="CH74" s="6" t="s">
        <v>171</v>
      </c>
      <c r="CI74" s="6" t="s">
        <v>171</v>
      </c>
      <c r="CJ74" s="6" t="s">
        <v>171</v>
      </c>
      <c r="CK74" s="6" t="s">
        <v>171</v>
      </c>
      <c r="CL74" s="53" t="s">
        <v>175</v>
      </c>
      <c r="CM74" s="39" t="s">
        <v>878</v>
      </c>
      <c r="CN74" s="5" t="s">
        <v>857</v>
      </c>
      <c r="CO74" s="10" t="s">
        <v>440</v>
      </c>
      <c r="CP74" s="40"/>
      <c r="CQ74" s="11" t="s">
        <v>854</v>
      </c>
    </row>
    <row r="75" spans="1:95" ht="9.75">
      <c r="A75" s="1" t="s">
        <v>876</v>
      </c>
      <c r="B75" s="39" t="s">
        <v>879</v>
      </c>
      <c r="C75" s="8">
        <v>61.35</v>
      </c>
      <c r="D75" s="8">
        <v>120.87</v>
      </c>
      <c r="E75" s="1">
        <v>244</v>
      </c>
      <c r="F75" s="2" t="s">
        <v>776</v>
      </c>
      <c r="G75" s="2" t="s">
        <v>1001</v>
      </c>
      <c r="H75" s="2" t="s">
        <v>852</v>
      </c>
      <c r="I75" s="4" t="s">
        <v>171</v>
      </c>
      <c r="J75" s="4" t="s">
        <v>171</v>
      </c>
      <c r="K75" s="2" t="s">
        <v>171</v>
      </c>
      <c r="L75" s="4" t="s">
        <v>171</v>
      </c>
      <c r="M75" s="2" t="s">
        <v>171</v>
      </c>
      <c r="N75" s="4" t="s">
        <v>171</v>
      </c>
      <c r="O75" s="2" t="s">
        <v>171</v>
      </c>
      <c r="P75" s="41">
        <v>56</v>
      </c>
      <c r="Q75" s="2" t="s">
        <v>829</v>
      </c>
      <c r="R75" s="8">
        <v>0.5</v>
      </c>
      <c r="S75" s="22">
        <v>-0.49</v>
      </c>
      <c r="T75" s="22">
        <v>2.91</v>
      </c>
      <c r="U75" s="6" t="s">
        <v>171</v>
      </c>
      <c r="V75" s="22">
        <v>-3.89</v>
      </c>
      <c r="W75" s="6" t="s">
        <v>171</v>
      </c>
      <c r="X75" s="6">
        <v>1</v>
      </c>
      <c r="Y75" s="6">
        <v>-0.845</v>
      </c>
      <c r="Z75" s="6">
        <v>-0.15</v>
      </c>
      <c r="AA75" s="6" t="s">
        <v>171</v>
      </c>
      <c r="AB75" s="6">
        <v>-1.54</v>
      </c>
      <c r="AC75" s="6" t="s">
        <v>171</v>
      </c>
      <c r="AD75" s="6">
        <v>1.5</v>
      </c>
      <c r="AE75" s="6">
        <v>-0.275</v>
      </c>
      <c r="AF75" s="6">
        <v>-0.09</v>
      </c>
      <c r="AG75" s="6" t="s">
        <v>171</v>
      </c>
      <c r="AH75" s="6">
        <v>-0.46</v>
      </c>
      <c r="AI75" s="6" t="s">
        <v>171</v>
      </c>
      <c r="AJ75" s="6">
        <v>2</v>
      </c>
      <c r="AK75" s="6">
        <v>-0.045</v>
      </c>
      <c r="AL75" s="6">
        <v>0</v>
      </c>
      <c r="AM75" s="6" t="s">
        <v>171</v>
      </c>
      <c r="AN75" s="6">
        <v>-0.09</v>
      </c>
      <c r="AO75" s="6" t="s">
        <v>171</v>
      </c>
      <c r="AP75" s="6" t="s">
        <v>171</v>
      </c>
      <c r="AQ75" s="6" t="s">
        <v>171</v>
      </c>
      <c r="AR75" s="6" t="s">
        <v>171</v>
      </c>
      <c r="AS75" s="6" t="s">
        <v>171</v>
      </c>
      <c r="AT75" s="6">
        <v>-0.03</v>
      </c>
      <c r="AU75" s="6" t="s">
        <v>171</v>
      </c>
      <c r="AV75" s="6">
        <v>3.5</v>
      </c>
      <c r="AW75" s="6">
        <v>0.215</v>
      </c>
      <c r="AX75" s="6">
        <v>0.26</v>
      </c>
      <c r="AY75" s="6" t="s">
        <v>171</v>
      </c>
      <c r="AZ75" s="6">
        <v>0.17</v>
      </c>
      <c r="BA75" s="6" t="s">
        <v>171</v>
      </c>
      <c r="BB75" s="6">
        <v>4.5</v>
      </c>
      <c r="BC75" s="6">
        <v>0.335</v>
      </c>
      <c r="BD75" s="6">
        <v>0.37</v>
      </c>
      <c r="BE75" s="6" t="s">
        <v>171</v>
      </c>
      <c r="BF75" s="6">
        <v>0.3</v>
      </c>
      <c r="BG75" s="6" t="s">
        <v>171</v>
      </c>
      <c r="BH75" s="6">
        <v>5.5</v>
      </c>
      <c r="BI75" s="6">
        <v>0.41</v>
      </c>
      <c r="BJ75" s="6">
        <v>0.44</v>
      </c>
      <c r="BK75" s="6" t="s">
        <v>171</v>
      </c>
      <c r="BL75" s="6">
        <v>0.38</v>
      </c>
      <c r="BM75" s="6" t="s">
        <v>171</v>
      </c>
      <c r="BN75" s="6">
        <v>6.5</v>
      </c>
      <c r="BO75" s="6">
        <v>0.44</v>
      </c>
      <c r="BP75" s="6">
        <v>0.48</v>
      </c>
      <c r="BQ75" s="6" t="s">
        <v>171</v>
      </c>
      <c r="BR75" s="6">
        <v>0.4</v>
      </c>
      <c r="BS75" s="6" t="s">
        <v>171</v>
      </c>
      <c r="BT75" s="6">
        <v>8.5</v>
      </c>
      <c r="BU75" s="6">
        <v>0.61</v>
      </c>
      <c r="BV75" s="6">
        <v>0.65</v>
      </c>
      <c r="BW75" s="6" t="s">
        <v>171</v>
      </c>
      <c r="BX75" s="6">
        <v>0.57</v>
      </c>
      <c r="BY75" s="6" t="s">
        <v>171</v>
      </c>
      <c r="BZ75" s="6">
        <v>10.5</v>
      </c>
      <c r="CA75" s="6">
        <v>0.715</v>
      </c>
      <c r="CB75" s="6">
        <v>0.75</v>
      </c>
      <c r="CC75" s="6" t="s">
        <v>171</v>
      </c>
      <c r="CD75" s="6">
        <v>0.68</v>
      </c>
      <c r="CE75" s="6" t="s">
        <v>171</v>
      </c>
      <c r="CF75" s="6" t="s">
        <v>171</v>
      </c>
      <c r="CG75" s="6" t="s">
        <v>171</v>
      </c>
      <c r="CH75" s="6" t="s">
        <v>171</v>
      </c>
      <c r="CI75" s="6" t="s">
        <v>171</v>
      </c>
      <c r="CJ75" s="6" t="s">
        <v>171</v>
      </c>
      <c r="CK75" s="6" t="s">
        <v>171</v>
      </c>
      <c r="CL75" s="53" t="s">
        <v>175</v>
      </c>
      <c r="CM75" s="39" t="s">
        <v>880</v>
      </c>
      <c r="CN75" s="5" t="s">
        <v>881</v>
      </c>
      <c r="CO75" s="10" t="s">
        <v>440</v>
      </c>
      <c r="CP75" s="40"/>
      <c r="CQ75" s="11" t="s">
        <v>854</v>
      </c>
    </row>
    <row r="76" spans="1:95" ht="9.75">
      <c r="A76" s="1" t="s">
        <v>882</v>
      </c>
      <c r="B76" s="39" t="s">
        <v>883</v>
      </c>
      <c r="C76" s="8">
        <v>61.28</v>
      </c>
      <c r="D76" s="8">
        <v>120.8</v>
      </c>
      <c r="E76" s="1">
        <v>251</v>
      </c>
      <c r="F76" s="2" t="s">
        <v>776</v>
      </c>
      <c r="G76" s="2" t="s">
        <v>1001</v>
      </c>
      <c r="H76" s="2" t="s">
        <v>852</v>
      </c>
      <c r="I76" s="4" t="s">
        <v>171</v>
      </c>
      <c r="J76" s="4" t="s">
        <v>171</v>
      </c>
      <c r="K76" s="2" t="s">
        <v>171</v>
      </c>
      <c r="L76" s="4" t="s">
        <v>171</v>
      </c>
      <c r="M76" s="2" t="s">
        <v>171</v>
      </c>
      <c r="N76" s="4" t="s">
        <v>171</v>
      </c>
      <c r="O76" s="2" t="s">
        <v>171</v>
      </c>
      <c r="P76" s="41">
        <v>65</v>
      </c>
      <c r="Q76" s="2" t="s">
        <v>829</v>
      </c>
      <c r="R76" s="8">
        <v>0.5</v>
      </c>
      <c r="S76" s="22">
        <v>1.34</v>
      </c>
      <c r="T76" s="22">
        <v>7.05</v>
      </c>
      <c r="U76" s="6" t="s">
        <v>171</v>
      </c>
      <c r="V76" s="22">
        <v>-4.37</v>
      </c>
      <c r="W76" s="6" t="s">
        <v>171</v>
      </c>
      <c r="X76" s="6">
        <v>1</v>
      </c>
      <c r="Y76" s="6">
        <v>0.014999999999999902</v>
      </c>
      <c r="Z76" s="6">
        <v>2.46</v>
      </c>
      <c r="AA76" s="6" t="s">
        <v>171</v>
      </c>
      <c r="AB76" s="6">
        <v>-2.43</v>
      </c>
      <c r="AC76" s="6" t="s">
        <v>171</v>
      </c>
      <c r="AD76" s="6">
        <v>1.5</v>
      </c>
      <c r="AE76" s="6">
        <v>-0.41</v>
      </c>
      <c r="AF76" s="6">
        <v>0.1</v>
      </c>
      <c r="AG76" s="6" t="s">
        <v>171</v>
      </c>
      <c r="AH76" s="6">
        <v>-0.92</v>
      </c>
      <c r="AI76" s="6" t="s">
        <v>171</v>
      </c>
      <c r="AJ76" s="6">
        <v>2</v>
      </c>
      <c r="AK76" s="6">
        <v>-0.305</v>
      </c>
      <c r="AL76" s="6">
        <v>-0.13</v>
      </c>
      <c r="AM76" s="6" t="s">
        <v>171</v>
      </c>
      <c r="AN76" s="6">
        <v>-0.48</v>
      </c>
      <c r="AO76" s="6" t="s">
        <v>171</v>
      </c>
      <c r="AP76" s="6" t="s">
        <v>171</v>
      </c>
      <c r="AQ76" s="6" t="s">
        <v>171</v>
      </c>
      <c r="AR76" s="6" t="s">
        <v>171</v>
      </c>
      <c r="AS76" s="6" t="s">
        <v>171</v>
      </c>
      <c r="AT76" s="6">
        <v>-0.16</v>
      </c>
      <c r="AU76" s="6" t="s">
        <v>171</v>
      </c>
      <c r="AV76" s="6">
        <v>4</v>
      </c>
      <c r="AW76" s="6">
        <v>0</v>
      </c>
      <c r="AX76" s="6">
        <v>0.04</v>
      </c>
      <c r="AY76" s="6" t="s">
        <v>171</v>
      </c>
      <c r="AZ76" s="6">
        <v>-0.04</v>
      </c>
      <c r="BA76" s="6" t="s">
        <v>171</v>
      </c>
      <c r="BB76" s="6">
        <v>5</v>
      </c>
      <c r="BC76" s="6">
        <v>0.21</v>
      </c>
      <c r="BD76" s="6">
        <v>0.27</v>
      </c>
      <c r="BE76" s="6" t="s">
        <v>171</v>
      </c>
      <c r="BF76" s="6">
        <v>0.15</v>
      </c>
      <c r="BG76" s="6" t="s">
        <v>171</v>
      </c>
      <c r="BH76" s="6">
        <v>6</v>
      </c>
      <c r="BI76" s="6">
        <v>0.2</v>
      </c>
      <c r="BJ76" s="6">
        <v>0.24</v>
      </c>
      <c r="BK76" s="6" t="s">
        <v>171</v>
      </c>
      <c r="BL76" s="6">
        <v>0.16</v>
      </c>
      <c r="BM76" s="6" t="s">
        <v>171</v>
      </c>
      <c r="BN76" s="6">
        <v>8</v>
      </c>
      <c r="BO76" s="6">
        <v>0.355</v>
      </c>
      <c r="BP76" s="6">
        <v>0.4</v>
      </c>
      <c r="BQ76" s="6" t="s">
        <v>171</v>
      </c>
      <c r="BR76" s="6">
        <v>0.31</v>
      </c>
      <c r="BS76" s="6" t="s">
        <v>171</v>
      </c>
      <c r="BT76" s="6">
        <v>10</v>
      </c>
      <c r="BU76" s="6">
        <v>0.585</v>
      </c>
      <c r="BV76" s="6">
        <v>0.63</v>
      </c>
      <c r="BW76" s="6" t="s">
        <v>171</v>
      </c>
      <c r="BX76" s="6">
        <v>0.54</v>
      </c>
      <c r="BY76" s="6" t="s">
        <v>171</v>
      </c>
      <c r="BZ76" s="6">
        <v>12</v>
      </c>
      <c r="CA76" s="6">
        <v>0.785</v>
      </c>
      <c r="CB76" s="6">
        <v>0.82</v>
      </c>
      <c r="CC76" s="6" t="s">
        <v>171</v>
      </c>
      <c r="CD76" s="6">
        <v>0.75</v>
      </c>
      <c r="CE76" s="6" t="s">
        <v>171</v>
      </c>
      <c r="CF76" s="6" t="s">
        <v>171</v>
      </c>
      <c r="CG76" s="6" t="s">
        <v>171</v>
      </c>
      <c r="CH76" s="6" t="s">
        <v>171</v>
      </c>
      <c r="CI76" s="6" t="s">
        <v>171</v>
      </c>
      <c r="CJ76" s="6" t="s">
        <v>171</v>
      </c>
      <c r="CK76" s="6" t="s">
        <v>171</v>
      </c>
      <c r="CL76" s="53" t="s">
        <v>175</v>
      </c>
      <c r="CM76" s="39" t="s">
        <v>880</v>
      </c>
      <c r="CN76" s="5" t="s">
        <v>171</v>
      </c>
      <c r="CO76" s="10" t="s">
        <v>440</v>
      </c>
      <c r="CP76" s="40"/>
      <c r="CQ76" s="11" t="s">
        <v>854</v>
      </c>
    </row>
    <row r="77" spans="1:95" ht="9.75">
      <c r="A77" s="1" t="s">
        <v>884</v>
      </c>
      <c r="B77" s="39" t="s">
        <v>885</v>
      </c>
      <c r="C77" s="8">
        <v>61.19</v>
      </c>
      <c r="D77" s="8">
        <v>120.7</v>
      </c>
      <c r="E77" s="1">
        <v>298</v>
      </c>
      <c r="F77" s="2" t="s">
        <v>776</v>
      </c>
      <c r="G77" s="2" t="s">
        <v>1001</v>
      </c>
      <c r="H77" s="2" t="s">
        <v>886</v>
      </c>
      <c r="I77" s="4" t="s">
        <v>171</v>
      </c>
      <c r="J77" s="4" t="s">
        <v>171</v>
      </c>
      <c r="K77" s="2" t="s">
        <v>171</v>
      </c>
      <c r="L77" s="4" t="s">
        <v>171</v>
      </c>
      <c r="M77" s="2" t="s">
        <v>171</v>
      </c>
      <c r="N77" s="4" t="s">
        <v>171</v>
      </c>
      <c r="O77" s="2" t="s">
        <v>171</v>
      </c>
      <c r="P77" s="41">
        <v>69</v>
      </c>
      <c r="Q77" s="2" t="s">
        <v>829</v>
      </c>
      <c r="R77" s="8">
        <v>0.5</v>
      </c>
      <c r="S77" s="22">
        <v>2.18</v>
      </c>
      <c r="T77" s="22">
        <v>7.69</v>
      </c>
      <c r="U77" s="6" t="s">
        <v>171</v>
      </c>
      <c r="V77" s="22">
        <v>-3.33</v>
      </c>
      <c r="W77" s="6" t="s">
        <v>171</v>
      </c>
      <c r="X77" s="6">
        <v>1</v>
      </c>
      <c r="Y77" s="6">
        <v>0.405</v>
      </c>
      <c r="Z77" s="6">
        <v>2.9</v>
      </c>
      <c r="AA77" s="6" t="s">
        <v>171</v>
      </c>
      <c r="AB77" s="6">
        <v>-2.09</v>
      </c>
      <c r="AC77" s="6" t="s">
        <v>171</v>
      </c>
      <c r="AD77" s="6">
        <v>1.5</v>
      </c>
      <c r="AE77" s="6">
        <v>0.095</v>
      </c>
      <c r="AF77" s="6">
        <v>1.54</v>
      </c>
      <c r="AG77" s="6" t="s">
        <v>171</v>
      </c>
      <c r="AH77" s="6">
        <v>-1.35</v>
      </c>
      <c r="AI77" s="6" t="s">
        <v>171</v>
      </c>
      <c r="AJ77" s="6">
        <v>2</v>
      </c>
      <c r="AK77" s="6">
        <v>0.055</v>
      </c>
      <c r="AL77" s="6">
        <v>1.01</v>
      </c>
      <c r="AM77" s="6" t="s">
        <v>171</v>
      </c>
      <c r="AN77" s="6">
        <v>-0.9</v>
      </c>
      <c r="AO77" s="6" t="s">
        <v>171</v>
      </c>
      <c r="AP77" s="6" t="s">
        <v>171</v>
      </c>
      <c r="AQ77" s="6" t="s">
        <v>171</v>
      </c>
      <c r="AR77" s="6" t="s">
        <v>171</v>
      </c>
      <c r="AS77" s="6" t="s">
        <v>171</v>
      </c>
      <c r="AT77" s="6">
        <v>0.1</v>
      </c>
      <c r="AU77" s="6" t="s">
        <v>171</v>
      </c>
      <c r="AV77" s="6">
        <v>4</v>
      </c>
      <c r="AW77" s="6">
        <v>0.325</v>
      </c>
      <c r="AX77" s="6">
        <v>0.45</v>
      </c>
      <c r="AY77" s="6" t="s">
        <v>171</v>
      </c>
      <c r="AZ77" s="6">
        <v>0.2</v>
      </c>
      <c r="BA77" s="6" t="s">
        <v>171</v>
      </c>
      <c r="BB77" s="6">
        <v>5</v>
      </c>
      <c r="BC77" s="6">
        <v>0.48</v>
      </c>
      <c r="BD77" s="6">
        <v>0.57</v>
      </c>
      <c r="BE77" s="6" t="s">
        <v>171</v>
      </c>
      <c r="BF77" s="6">
        <v>0.39</v>
      </c>
      <c r="BG77" s="6" t="s">
        <v>171</v>
      </c>
      <c r="BH77" s="6">
        <v>6</v>
      </c>
      <c r="BI77" s="6">
        <v>0.515</v>
      </c>
      <c r="BJ77" s="6">
        <v>0.57</v>
      </c>
      <c r="BK77" s="6" t="s">
        <v>171</v>
      </c>
      <c r="BL77" s="6">
        <v>0.46</v>
      </c>
      <c r="BM77" s="6" t="s">
        <v>171</v>
      </c>
      <c r="BN77" s="6">
        <v>8</v>
      </c>
      <c r="BO77" s="6">
        <v>0.64</v>
      </c>
      <c r="BP77" s="6">
        <v>0.68</v>
      </c>
      <c r="BQ77" s="6" t="s">
        <v>171</v>
      </c>
      <c r="BR77" s="6">
        <v>0.6</v>
      </c>
      <c r="BS77" s="6" t="s">
        <v>171</v>
      </c>
      <c r="BT77" s="6">
        <v>10</v>
      </c>
      <c r="BU77" s="6">
        <v>0.72</v>
      </c>
      <c r="BV77" s="6">
        <v>0.75</v>
      </c>
      <c r="BW77" s="6" t="s">
        <v>171</v>
      </c>
      <c r="BX77" s="6">
        <v>0.69</v>
      </c>
      <c r="BY77" s="6" t="s">
        <v>171</v>
      </c>
      <c r="BZ77" s="6">
        <v>12</v>
      </c>
      <c r="CA77" s="6">
        <v>0.82</v>
      </c>
      <c r="CB77" s="6">
        <v>0.86</v>
      </c>
      <c r="CC77" s="6" t="s">
        <v>171</v>
      </c>
      <c r="CD77" s="6">
        <v>0.78</v>
      </c>
      <c r="CE77" s="6" t="s">
        <v>171</v>
      </c>
      <c r="CF77" s="6" t="s">
        <v>171</v>
      </c>
      <c r="CG77" s="6" t="s">
        <v>171</v>
      </c>
      <c r="CH77" s="6" t="s">
        <v>171</v>
      </c>
      <c r="CI77" s="6" t="s">
        <v>171</v>
      </c>
      <c r="CJ77" s="6" t="s">
        <v>171</v>
      </c>
      <c r="CK77" s="6" t="s">
        <v>171</v>
      </c>
      <c r="CL77" s="53" t="s">
        <v>175</v>
      </c>
      <c r="CM77" s="39" t="s">
        <v>887</v>
      </c>
      <c r="CN77" s="5" t="s">
        <v>171</v>
      </c>
      <c r="CO77" s="10" t="s">
        <v>440</v>
      </c>
      <c r="CP77" s="40"/>
      <c r="CQ77" s="11" t="s">
        <v>854</v>
      </c>
    </row>
    <row r="78" spans="1:95" ht="9.75">
      <c r="A78" s="1" t="s">
        <v>884</v>
      </c>
      <c r="B78" s="39" t="s">
        <v>888</v>
      </c>
      <c r="C78" s="8">
        <v>61.19</v>
      </c>
      <c r="D78" s="8">
        <v>120.7</v>
      </c>
      <c r="E78" s="1">
        <v>300</v>
      </c>
      <c r="F78" s="2" t="s">
        <v>776</v>
      </c>
      <c r="G78" s="2" t="s">
        <v>1001</v>
      </c>
      <c r="H78" s="2" t="s">
        <v>832</v>
      </c>
      <c r="I78" s="4" t="s">
        <v>171</v>
      </c>
      <c r="J78" s="4" t="s">
        <v>171</v>
      </c>
      <c r="K78" s="2" t="s">
        <v>171</v>
      </c>
      <c r="L78" s="4" t="s">
        <v>171</v>
      </c>
      <c r="M78" s="2" t="s">
        <v>171</v>
      </c>
      <c r="N78" s="4" t="s">
        <v>171</v>
      </c>
      <c r="O78" s="2" t="s">
        <v>171</v>
      </c>
      <c r="P78" s="41">
        <v>57</v>
      </c>
      <c r="Q78" s="2" t="s">
        <v>829</v>
      </c>
      <c r="R78" s="8">
        <v>0.5</v>
      </c>
      <c r="S78" s="22">
        <v>0.49</v>
      </c>
      <c r="T78" s="22">
        <v>6.02</v>
      </c>
      <c r="U78" s="6" t="s">
        <v>171</v>
      </c>
      <c r="V78" s="22">
        <v>-5.04</v>
      </c>
      <c r="W78" s="6" t="s">
        <v>171</v>
      </c>
      <c r="X78" s="6">
        <v>1</v>
      </c>
      <c r="Y78" s="6">
        <v>-1.18</v>
      </c>
      <c r="Z78" s="6">
        <v>-0.09</v>
      </c>
      <c r="AA78" s="6" t="s">
        <v>171</v>
      </c>
      <c r="AB78" s="6">
        <v>-2.27</v>
      </c>
      <c r="AC78" s="6" t="s">
        <v>171</v>
      </c>
      <c r="AD78" s="6">
        <v>1.5</v>
      </c>
      <c r="AE78" s="6">
        <v>-0.71</v>
      </c>
      <c r="AF78" s="6">
        <v>-0.18</v>
      </c>
      <c r="AG78" s="6" t="s">
        <v>171</v>
      </c>
      <c r="AH78" s="6">
        <v>-1.24</v>
      </c>
      <c r="AI78" s="6" t="s">
        <v>171</v>
      </c>
      <c r="AJ78" s="6">
        <v>2</v>
      </c>
      <c r="AK78" s="6">
        <v>-0.4</v>
      </c>
      <c r="AL78" s="6">
        <v>-0.11</v>
      </c>
      <c r="AM78" s="6" t="s">
        <v>171</v>
      </c>
      <c r="AN78" s="6">
        <v>-0.69</v>
      </c>
      <c r="AO78" s="6" t="s">
        <v>171</v>
      </c>
      <c r="AP78" s="6" t="s">
        <v>171</v>
      </c>
      <c r="AQ78" s="6" t="s">
        <v>171</v>
      </c>
      <c r="AR78" s="6" t="s">
        <v>171</v>
      </c>
      <c r="AS78" s="6" t="s">
        <v>171</v>
      </c>
      <c r="AT78" s="6">
        <v>-0.41</v>
      </c>
      <c r="AU78" s="6" t="s">
        <v>171</v>
      </c>
      <c r="AV78" s="6">
        <v>3.5</v>
      </c>
      <c r="AW78" s="6">
        <v>-0.045</v>
      </c>
      <c r="AX78" s="6">
        <v>-0.01</v>
      </c>
      <c r="AY78" s="6" t="s">
        <v>171</v>
      </c>
      <c r="AZ78" s="6">
        <v>-0.08</v>
      </c>
      <c r="BA78" s="6" t="s">
        <v>171</v>
      </c>
      <c r="BB78" s="6">
        <v>4.5</v>
      </c>
      <c r="BC78" s="6">
        <v>0.065</v>
      </c>
      <c r="BD78" s="6">
        <v>0.1</v>
      </c>
      <c r="BE78" s="6" t="s">
        <v>171</v>
      </c>
      <c r="BF78" s="6">
        <v>0.03</v>
      </c>
      <c r="BG78" s="6" t="s">
        <v>171</v>
      </c>
      <c r="BH78" s="6">
        <v>5.5</v>
      </c>
      <c r="BI78" s="6">
        <v>0.195</v>
      </c>
      <c r="BJ78" s="6">
        <v>0.22</v>
      </c>
      <c r="BK78" s="6" t="s">
        <v>171</v>
      </c>
      <c r="BL78" s="6">
        <v>0.17</v>
      </c>
      <c r="BM78" s="6" t="s">
        <v>171</v>
      </c>
      <c r="BN78" s="6">
        <v>6.5</v>
      </c>
      <c r="BO78" s="6">
        <v>0.22</v>
      </c>
      <c r="BP78" s="6">
        <v>0.24</v>
      </c>
      <c r="BQ78" s="6" t="s">
        <v>171</v>
      </c>
      <c r="BR78" s="6">
        <v>0.2</v>
      </c>
      <c r="BS78" s="6" t="s">
        <v>171</v>
      </c>
      <c r="BT78" s="6">
        <v>8</v>
      </c>
      <c r="BU78" s="6">
        <v>0.43</v>
      </c>
      <c r="BV78" s="6">
        <v>0.45</v>
      </c>
      <c r="BW78" s="6" t="s">
        <v>171</v>
      </c>
      <c r="BX78" s="6">
        <v>0.41</v>
      </c>
      <c r="BY78" s="6" t="s">
        <v>171</v>
      </c>
      <c r="BZ78" s="6">
        <v>9.7</v>
      </c>
      <c r="CA78" s="6">
        <v>0.45</v>
      </c>
      <c r="CB78" s="6">
        <v>0.47</v>
      </c>
      <c r="CC78" s="6" t="s">
        <v>171</v>
      </c>
      <c r="CD78" s="6">
        <v>0.43</v>
      </c>
      <c r="CE78" s="6" t="s">
        <v>171</v>
      </c>
      <c r="CF78" s="6" t="s">
        <v>171</v>
      </c>
      <c r="CG78" s="6" t="s">
        <v>171</v>
      </c>
      <c r="CH78" s="6" t="s">
        <v>171</v>
      </c>
      <c r="CI78" s="6" t="s">
        <v>171</v>
      </c>
      <c r="CJ78" s="6" t="s">
        <v>171</v>
      </c>
      <c r="CK78" s="6" t="s">
        <v>171</v>
      </c>
      <c r="CL78" s="53" t="s">
        <v>175</v>
      </c>
      <c r="CM78" s="39" t="s">
        <v>880</v>
      </c>
      <c r="CN78" s="5" t="s">
        <v>171</v>
      </c>
      <c r="CO78" s="10" t="s">
        <v>440</v>
      </c>
      <c r="CP78" s="40"/>
      <c r="CQ78" s="11" t="s">
        <v>854</v>
      </c>
    </row>
    <row r="79" spans="1:95" ht="9.75">
      <c r="A79" s="1" t="s">
        <v>889</v>
      </c>
      <c r="B79" s="39"/>
      <c r="C79" s="8">
        <v>65.77</v>
      </c>
      <c r="D79" s="8">
        <v>127.92</v>
      </c>
      <c r="E79" s="1">
        <v>70</v>
      </c>
      <c r="F79" s="2" t="s">
        <v>776</v>
      </c>
      <c r="G79" s="2" t="s">
        <v>1001</v>
      </c>
      <c r="H79" s="2" t="s">
        <v>890</v>
      </c>
      <c r="I79" s="4">
        <v>-5.4</v>
      </c>
      <c r="J79" s="4">
        <v>14.8</v>
      </c>
      <c r="K79" s="2" t="s">
        <v>726</v>
      </c>
      <c r="L79" s="4">
        <v>-24.79</v>
      </c>
      <c r="M79" s="2" t="s">
        <v>699</v>
      </c>
      <c r="N79" s="4" t="s">
        <v>171</v>
      </c>
      <c r="O79" s="2" t="s">
        <v>171</v>
      </c>
      <c r="P79" s="41">
        <v>74.3</v>
      </c>
      <c r="Q79" s="2" t="s">
        <v>829</v>
      </c>
      <c r="R79" s="8">
        <v>1</v>
      </c>
      <c r="S79" s="22">
        <v>-0.628</v>
      </c>
      <c r="T79" s="22">
        <v>-0.224</v>
      </c>
      <c r="U79" s="6" t="s">
        <v>700</v>
      </c>
      <c r="V79" s="22">
        <v>-1.85</v>
      </c>
      <c r="W79" s="6" t="s">
        <v>705</v>
      </c>
      <c r="X79" s="6">
        <v>2.5</v>
      </c>
      <c r="Y79" s="6">
        <v>-0.351</v>
      </c>
      <c r="Z79" s="6">
        <v>0.148</v>
      </c>
      <c r="AA79" s="6" t="s">
        <v>702</v>
      </c>
      <c r="AB79" s="6">
        <v>-0.747</v>
      </c>
      <c r="AC79" s="6" t="s">
        <v>704</v>
      </c>
      <c r="AD79" s="6">
        <v>5</v>
      </c>
      <c r="AE79" s="6">
        <v>-0.791</v>
      </c>
      <c r="AF79" s="6">
        <v>-0.684</v>
      </c>
      <c r="AG79" s="6" t="s">
        <v>702</v>
      </c>
      <c r="AH79" s="6">
        <v>-0.912</v>
      </c>
      <c r="AI79" s="6" t="s">
        <v>704</v>
      </c>
      <c r="AJ79" s="6">
        <v>15</v>
      </c>
      <c r="AK79" s="6">
        <v>-1.278</v>
      </c>
      <c r="AL79" s="6">
        <v>-1.17</v>
      </c>
      <c r="AM79" s="6" t="s">
        <v>726</v>
      </c>
      <c r="AN79" s="6">
        <v>-1.404</v>
      </c>
      <c r="AO79" s="6" t="s">
        <v>757</v>
      </c>
      <c r="AP79" s="6">
        <v>20</v>
      </c>
      <c r="AQ79" s="6">
        <v>-1.42</v>
      </c>
      <c r="AR79" s="6">
        <v>-1.301</v>
      </c>
      <c r="AS79" s="6" t="s">
        <v>891</v>
      </c>
      <c r="AT79" s="6">
        <v>-1.587</v>
      </c>
      <c r="AU79" s="6" t="s">
        <v>699</v>
      </c>
      <c r="AV79" s="6">
        <v>25</v>
      </c>
      <c r="AW79" s="6">
        <v>-1.444</v>
      </c>
      <c r="AX79" s="6">
        <v>-1.304</v>
      </c>
      <c r="AY79" s="6" t="s">
        <v>891</v>
      </c>
      <c r="AZ79" s="6">
        <v>-1.587</v>
      </c>
      <c r="BA79" s="6" t="s">
        <v>699</v>
      </c>
      <c r="BB79" s="6">
        <v>30</v>
      </c>
      <c r="BC79" s="6">
        <v>-1.443</v>
      </c>
      <c r="BD79" s="6">
        <v>-1.314</v>
      </c>
      <c r="BE79" s="6" t="s">
        <v>703</v>
      </c>
      <c r="BF79" s="6">
        <v>-1.587</v>
      </c>
      <c r="BG79" s="6" t="s">
        <v>699</v>
      </c>
      <c r="BH79" s="6">
        <v>35</v>
      </c>
      <c r="BI79" s="6">
        <v>-1.332</v>
      </c>
      <c r="BJ79" s="6">
        <v>-1.241</v>
      </c>
      <c r="BK79" s="6" t="s">
        <v>704</v>
      </c>
      <c r="BL79" s="6">
        <v>-1.465</v>
      </c>
      <c r="BM79" s="6" t="s">
        <v>891</v>
      </c>
      <c r="BN79" s="6">
        <v>40</v>
      </c>
      <c r="BO79" s="6">
        <v>-1.188</v>
      </c>
      <c r="BP79" s="6">
        <v>-1.091</v>
      </c>
      <c r="BQ79" s="6" t="s">
        <v>699</v>
      </c>
      <c r="BR79" s="6">
        <v>-1.284</v>
      </c>
      <c r="BS79" s="6" t="s">
        <v>702</v>
      </c>
      <c r="BT79" s="6">
        <v>45</v>
      </c>
      <c r="BU79" s="6">
        <v>-1.018</v>
      </c>
      <c r="BV79" s="6">
        <v>-0.859</v>
      </c>
      <c r="BW79" s="6" t="s">
        <v>726</v>
      </c>
      <c r="BX79" s="6">
        <v>-1.149</v>
      </c>
      <c r="BY79" s="6" t="s">
        <v>771</v>
      </c>
      <c r="BZ79" s="6" t="s">
        <v>171</v>
      </c>
      <c r="CA79" s="6" t="s">
        <v>171</v>
      </c>
      <c r="CB79" s="6" t="s">
        <v>171</v>
      </c>
      <c r="CC79" s="6" t="s">
        <v>171</v>
      </c>
      <c r="CD79" s="6" t="s">
        <v>171</v>
      </c>
      <c r="CE79" s="6" t="s">
        <v>171</v>
      </c>
      <c r="CF79" s="6" t="s">
        <v>171</v>
      </c>
      <c r="CG79" s="6" t="s">
        <v>171</v>
      </c>
      <c r="CH79" s="6" t="s">
        <v>171</v>
      </c>
      <c r="CI79" s="6" t="s">
        <v>171</v>
      </c>
      <c r="CJ79" s="6" t="s">
        <v>171</v>
      </c>
      <c r="CK79" s="6" t="s">
        <v>171</v>
      </c>
      <c r="CL79" s="53" t="s">
        <v>175</v>
      </c>
      <c r="CM79" s="40" t="s">
        <v>175</v>
      </c>
      <c r="CN79" s="5" t="s">
        <v>849</v>
      </c>
      <c r="CO79" s="10" t="s">
        <v>440</v>
      </c>
      <c r="CP79" s="40"/>
      <c r="CQ79" s="2">
        <v>15</v>
      </c>
    </row>
    <row r="80" spans="1:95" ht="20.25">
      <c r="A80" s="1" t="s">
        <v>483</v>
      </c>
      <c r="B80" s="39" t="s">
        <v>892</v>
      </c>
      <c r="C80" s="6">
        <v>65.351666666667</v>
      </c>
      <c r="D80" s="6">
        <v>127.16666666666667</v>
      </c>
      <c r="E80" s="4">
        <v>61</v>
      </c>
      <c r="F80" s="2" t="s">
        <v>776</v>
      </c>
      <c r="G80" s="2" t="s">
        <v>1708</v>
      </c>
      <c r="H80" s="2" t="s">
        <v>893</v>
      </c>
      <c r="I80" s="26">
        <v>-6.2</v>
      </c>
      <c r="J80" s="26" t="s">
        <v>175</v>
      </c>
      <c r="K80" s="10" t="s">
        <v>175</v>
      </c>
      <c r="L80" s="26" t="s">
        <v>175</v>
      </c>
      <c r="M80" s="10" t="s">
        <v>175</v>
      </c>
      <c r="N80" s="26" t="s">
        <v>175</v>
      </c>
      <c r="O80" s="10" t="s">
        <v>175</v>
      </c>
      <c r="P80" s="81" t="s">
        <v>171</v>
      </c>
      <c r="Q80" s="10" t="s">
        <v>175</v>
      </c>
      <c r="R80" s="8">
        <v>0</v>
      </c>
      <c r="S80" s="22">
        <v>-2.4</v>
      </c>
      <c r="T80" s="22">
        <v>6.4</v>
      </c>
      <c r="U80" s="6" t="s">
        <v>175</v>
      </c>
      <c r="V80" s="22" t="s">
        <v>894</v>
      </c>
      <c r="W80" s="6" t="s">
        <v>175</v>
      </c>
      <c r="X80" s="6">
        <v>0.8</v>
      </c>
      <c r="Y80" s="6">
        <v>-0.43</v>
      </c>
      <c r="Z80" s="6">
        <v>6.35</v>
      </c>
      <c r="AA80" s="6" t="s">
        <v>703</v>
      </c>
      <c r="AB80" s="6">
        <v>-7.24</v>
      </c>
      <c r="AC80" s="6" t="s">
        <v>699</v>
      </c>
      <c r="AD80" s="6">
        <v>1.5</v>
      </c>
      <c r="AE80" s="6"/>
      <c r="AF80" s="6">
        <v>0.03</v>
      </c>
      <c r="AG80" s="6" t="s">
        <v>700</v>
      </c>
      <c r="AH80" s="6" t="s">
        <v>1605</v>
      </c>
      <c r="AI80" s="6"/>
      <c r="AJ80" s="6">
        <v>2.3</v>
      </c>
      <c r="AK80" s="6" t="s">
        <v>171</v>
      </c>
      <c r="AL80" s="6">
        <v>-0.36</v>
      </c>
      <c r="AM80" s="6" t="s">
        <v>700</v>
      </c>
      <c r="AN80" s="6" t="s">
        <v>1604</v>
      </c>
      <c r="AO80" s="6"/>
      <c r="AP80" s="6">
        <v>3</v>
      </c>
      <c r="AQ80" s="6" t="s">
        <v>171</v>
      </c>
      <c r="AR80" s="6">
        <v>-0.77</v>
      </c>
      <c r="AS80" s="6" t="s">
        <v>700</v>
      </c>
      <c r="AT80" s="6" t="s">
        <v>1603</v>
      </c>
      <c r="AU80" s="6"/>
      <c r="AV80" s="6">
        <v>4.6</v>
      </c>
      <c r="AW80" s="6"/>
      <c r="AX80" s="6">
        <v>-1.44</v>
      </c>
      <c r="AY80" s="6" t="s">
        <v>757</v>
      </c>
      <c r="AZ80" s="6" t="s">
        <v>1591</v>
      </c>
      <c r="BA80" s="6" t="s">
        <v>171</v>
      </c>
      <c r="BB80" s="6">
        <v>6.1</v>
      </c>
      <c r="BC80" s="6" t="s">
        <v>171</v>
      </c>
      <c r="BD80" s="6">
        <v>-1.9</v>
      </c>
      <c r="BE80" s="6" t="s">
        <v>771</v>
      </c>
      <c r="BF80" s="6" t="s">
        <v>1592</v>
      </c>
      <c r="BG80" s="6" t="s">
        <v>171</v>
      </c>
      <c r="BH80" s="6">
        <v>7.6</v>
      </c>
      <c r="BI80" s="6" t="s">
        <v>171</v>
      </c>
      <c r="BJ80" s="6">
        <v>-1.89</v>
      </c>
      <c r="BK80" s="6" t="s">
        <v>771</v>
      </c>
      <c r="BL80" s="6" t="s">
        <v>1593</v>
      </c>
      <c r="BM80" s="6" t="s">
        <v>171</v>
      </c>
      <c r="BN80" s="6">
        <v>9.1</v>
      </c>
      <c r="BO80" s="6"/>
      <c r="BP80" s="6">
        <v>-1.92</v>
      </c>
      <c r="BQ80" s="6" t="s">
        <v>699</v>
      </c>
      <c r="BR80" s="6" t="s">
        <v>1594</v>
      </c>
      <c r="BS80" s="6" t="s">
        <v>171</v>
      </c>
      <c r="BT80" s="6">
        <v>10.7</v>
      </c>
      <c r="BU80" s="6">
        <v>-1.88</v>
      </c>
      <c r="BV80" s="6">
        <v>-1.83</v>
      </c>
      <c r="BW80" s="6" t="s">
        <v>771</v>
      </c>
      <c r="BX80" s="6">
        <v>-1.94</v>
      </c>
      <c r="BY80" s="6" t="s">
        <v>758</v>
      </c>
      <c r="BZ80" s="6">
        <v>12.2</v>
      </c>
      <c r="CA80" s="6">
        <v>-1.72</v>
      </c>
      <c r="CB80" s="6">
        <v>-1.68</v>
      </c>
      <c r="CC80" s="6" t="s">
        <v>699</v>
      </c>
      <c r="CD80" s="6">
        <v>-1.77</v>
      </c>
      <c r="CE80" s="6" t="s">
        <v>698</v>
      </c>
      <c r="CF80" s="6">
        <v>13.7</v>
      </c>
      <c r="CG80" s="6">
        <v>-1.67</v>
      </c>
      <c r="CH80" s="6">
        <v>-1.66</v>
      </c>
      <c r="CI80" s="6" t="s">
        <v>757</v>
      </c>
      <c r="CJ80" s="6">
        <v>-1.68</v>
      </c>
      <c r="CK80" s="6" t="s">
        <v>698</v>
      </c>
      <c r="CL80" s="53" t="s">
        <v>895</v>
      </c>
      <c r="CM80" s="40" t="s">
        <v>332</v>
      </c>
      <c r="CN80" s="5">
        <v>160</v>
      </c>
      <c r="CO80" s="10" t="s">
        <v>440</v>
      </c>
      <c r="CP80" s="40" t="s">
        <v>1610</v>
      </c>
      <c r="CQ80" s="2" t="s">
        <v>896</v>
      </c>
    </row>
    <row r="81" spans="1:95" ht="20.25">
      <c r="A81" s="1" t="s">
        <v>483</v>
      </c>
      <c r="B81" s="39" t="s">
        <v>897</v>
      </c>
      <c r="C81" s="6">
        <v>65.25166666666667</v>
      </c>
      <c r="D81" s="6">
        <v>127.00333333333333</v>
      </c>
      <c r="E81" s="4">
        <v>76</v>
      </c>
      <c r="F81" s="2" t="s">
        <v>776</v>
      </c>
      <c r="G81" s="2" t="s">
        <v>1708</v>
      </c>
      <c r="H81" s="2" t="s">
        <v>893</v>
      </c>
      <c r="I81" s="26">
        <v>-6.2</v>
      </c>
      <c r="J81" s="26" t="s">
        <v>175</v>
      </c>
      <c r="K81" s="10" t="s">
        <v>175</v>
      </c>
      <c r="L81" s="26" t="s">
        <v>175</v>
      </c>
      <c r="M81" s="10" t="s">
        <v>175</v>
      </c>
      <c r="N81" s="26" t="s">
        <v>175</v>
      </c>
      <c r="O81" s="10" t="s">
        <v>175</v>
      </c>
      <c r="P81" s="81" t="s">
        <v>171</v>
      </c>
      <c r="Q81" s="10" t="s">
        <v>175</v>
      </c>
      <c r="R81" s="8">
        <v>0</v>
      </c>
      <c r="S81" s="22">
        <v>-2.8</v>
      </c>
      <c r="T81" s="22">
        <v>-0.3</v>
      </c>
      <c r="U81" s="6" t="s">
        <v>175</v>
      </c>
      <c r="V81" s="22" t="s">
        <v>456</v>
      </c>
      <c r="W81" s="6" t="s">
        <v>175</v>
      </c>
      <c r="X81" s="6">
        <v>0.8</v>
      </c>
      <c r="Y81" s="6">
        <v>-2.23</v>
      </c>
      <c r="Z81" s="6">
        <v>-0.28</v>
      </c>
      <c r="AA81" s="6" t="s">
        <v>700</v>
      </c>
      <c r="AB81" s="6">
        <v>-4.19</v>
      </c>
      <c r="AC81" s="6" t="s">
        <v>699</v>
      </c>
      <c r="AD81" s="6">
        <v>1.5</v>
      </c>
      <c r="AE81" s="6" t="s">
        <v>171</v>
      </c>
      <c r="AF81" s="6">
        <v>-0.89</v>
      </c>
      <c r="AG81" s="6" t="s">
        <v>757</v>
      </c>
      <c r="AH81" s="6" t="s">
        <v>1595</v>
      </c>
      <c r="AI81" s="6" t="s">
        <v>171</v>
      </c>
      <c r="AJ81" s="6">
        <v>2.3</v>
      </c>
      <c r="AK81" s="6" t="s">
        <v>171</v>
      </c>
      <c r="AL81" s="6">
        <v>-1.36</v>
      </c>
      <c r="AM81" s="6" t="s">
        <v>771</v>
      </c>
      <c r="AN81" s="6" t="s">
        <v>1597</v>
      </c>
      <c r="AO81" s="6" t="s">
        <v>171</v>
      </c>
      <c r="AP81" s="6">
        <v>3</v>
      </c>
      <c r="AQ81" s="6"/>
      <c r="AR81" s="6">
        <v>-1.71</v>
      </c>
      <c r="AS81" s="6" t="s">
        <v>771</v>
      </c>
      <c r="AT81" s="6" t="s">
        <v>1596</v>
      </c>
      <c r="AU81" s="6" t="s">
        <v>171</v>
      </c>
      <c r="AV81" s="6">
        <v>4.6</v>
      </c>
      <c r="AW81" s="6" t="s">
        <v>171</v>
      </c>
      <c r="AX81" s="6">
        <v>-2</v>
      </c>
      <c r="AY81" s="6" t="s">
        <v>771</v>
      </c>
      <c r="AZ81" s="6" t="s">
        <v>1598</v>
      </c>
      <c r="BA81" s="6" t="s">
        <v>171</v>
      </c>
      <c r="BB81" s="6">
        <v>6.1</v>
      </c>
      <c r="BC81" s="6" t="s">
        <v>171</v>
      </c>
      <c r="BD81" s="6">
        <v>-2.27</v>
      </c>
      <c r="BE81" s="6" t="s">
        <v>771</v>
      </c>
      <c r="BF81" s="6" t="s">
        <v>1599</v>
      </c>
      <c r="BG81" s="6" t="s">
        <v>171</v>
      </c>
      <c r="BH81" s="6">
        <v>7.6</v>
      </c>
      <c r="BI81" s="6" t="s">
        <v>171</v>
      </c>
      <c r="BJ81" s="6">
        <v>-2.24</v>
      </c>
      <c r="BK81" s="6" t="s">
        <v>771</v>
      </c>
      <c r="BL81" s="6" t="s">
        <v>1600</v>
      </c>
      <c r="BM81" s="6" t="s">
        <v>171</v>
      </c>
      <c r="BN81" s="6">
        <v>9.1</v>
      </c>
      <c r="BO81" s="6" t="s">
        <v>171</v>
      </c>
      <c r="BP81" s="6">
        <v>-2.28</v>
      </c>
      <c r="BQ81" s="6" t="s">
        <v>771</v>
      </c>
      <c r="BR81" s="6" t="s">
        <v>1601</v>
      </c>
      <c r="BS81" s="6" t="s">
        <v>171</v>
      </c>
      <c r="BT81" s="6">
        <v>10.7</v>
      </c>
      <c r="BU81" s="6"/>
      <c r="BV81" s="6">
        <v>-2.27</v>
      </c>
      <c r="BW81" s="6" t="s">
        <v>699</v>
      </c>
      <c r="BX81" s="6" t="s">
        <v>1602</v>
      </c>
      <c r="BY81" s="6" t="s">
        <v>171</v>
      </c>
      <c r="BZ81" s="6">
        <v>13.7</v>
      </c>
      <c r="CA81" s="6">
        <v>-2.17</v>
      </c>
      <c r="CB81" s="6">
        <v>-2.16</v>
      </c>
      <c r="CC81" s="6" t="s">
        <v>702</v>
      </c>
      <c r="CD81" s="6">
        <v>-2.19</v>
      </c>
      <c r="CE81" s="6" t="s">
        <v>698</v>
      </c>
      <c r="CF81" s="6" t="s">
        <v>171</v>
      </c>
      <c r="CG81" s="6" t="s">
        <v>171</v>
      </c>
      <c r="CH81" s="6" t="s">
        <v>171</v>
      </c>
      <c r="CI81" s="6" t="s">
        <v>171</v>
      </c>
      <c r="CJ81" s="6" t="s">
        <v>171</v>
      </c>
      <c r="CK81" s="6" t="s">
        <v>171</v>
      </c>
      <c r="CL81" s="53" t="s">
        <v>895</v>
      </c>
      <c r="CM81" s="40" t="s">
        <v>898</v>
      </c>
      <c r="CN81" s="5">
        <v>50</v>
      </c>
      <c r="CO81" s="10" t="s">
        <v>440</v>
      </c>
      <c r="CP81" s="40" t="s">
        <v>1610</v>
      </c>
      <c r="CQ81" s="2" t="s">
        <v>896</v>
      </c>
    </row>
    <row r="82" spans="1:95" ht="20.25">
      <c r="A82" s="1" t="s">
        <v>483</v>
      </c>
      <c r="B82" s="39" t="s">
        <v>899</v>
      </c>
      <c r="C82" s="6">
        <v>65.28333333333333</v>
      </c>
      <c r="D82" s="6">
        <v>126.75</v>
      </c>
      <c r="E82" s="4">
        <v>72</v>
      </c>
      <c r="F82" s="2" t="s">
        <v>776</v>
      </c>
      <c r="G82" s="2" t="s">
        <v>1708</v>
      </c>
      <c r="H82" s="2" t="s">
        <v>893</v>
      </c>
      <c r="I82" s="26">
        <v>-6.2</v>
      </c>
      <c r="J82" s="26" t="s">
        <v>175</v>
      </c>
      <c r="K82" s="10" t="s">
        <v>175</v>
      </c>
      <c r="L82" s="26" t="s">
        <v>175</v>
      </c>
      <c r="M82" s="10" t="s">
        <v>175</v>
      </c>
      <c r="N82" s="26" t="s">
        <v>175</v>
      </c>
      <c r="O82" s="10" t="s">
        <v>175</v>
      </c>
      <c r="P82" s="81" t="s">
        <v>171</v>
      </c>
      <c r="Q82" s="10" t="s">
        <v>175</v>
      </c>
      <c r="R82" s="8">
        <v>0</v>
      </c>
      <c r="S82" s="22">
        <v>-2.8</v>
      </c>
      <c r="T82" s="22">
        <v>0.6</v>
      </c>
      <c r="U82" s="6" t="s">
        <v>175</v>
      </c>
      <c r="V82" s="22">
        <v>-4.8</v>
      </c>
      <c r="W82" s="6" t="s">
        <v>175</v>
      </c>
      <c r="X82" s="6">
        <v>0.8</v>
      </c>
      <c r="Y82" s="6">
        <v>-2.16</v>
      </c>
      <c r="Z82" s="6">
        <v>0.56</v>
      </c>
      <c r="AA82" s="6" t="s">
        <v>703</v>
      </c>
      <c r="AB82" s="6">
        <v>-4.78</v>
      </c>
      <c r="AC82" s="6" t="s">
        <v>702</v>
      </c>
      <c r="AD82" s="6">
        <v>1.5</v>
      </c>
      <c r="AE82" s="6">
        <v>-2.03</v>
      </c>
      <c r="AF82" s="6">
        <v>-0.51</v>
      </c>
      <c r="AG82" s="6" t="s">
        <v>700</v>
      </c>
      <c r="AH82" s="6">
        <v>-3.56</v>
      </c>
      <c r="AI82" s="6" t="s">
        <v>702</v>
      </c>
      <c r="AJ82" s="6">
        <v>3</v>
      </c>
      <c r="AK82" s="6" t="s">
        <v>171</v>
      </c>
      <c r="AL82" s="6">
        <v>-1.12</v>
      </c>
      <c r="AM82" s="6" t="s">
        <v>771</v>
      </c>
      <c r="AN82" s="6" t="s">
        <v>1606</v>
      </c>
      <c r="AO82" s="6" t="s">
        <v>171</v>
      </c>
      <c r="AP82" s="6">
        <v>4.5</v>
      </c>
      <c r="AQ82" s="6" t="s">
        <v>171</v>
      </c>
      <c r="AR82" s="6">
        <v>-1.37</v>
      </c>
      <c r="AS82" s="6" t="s">
        <v>699</v>
      </c>
      <c r="AT82" s="6" t="s">
        <v>1607</v>
      </c>
      <c r="AU82" s="6" t="s">
        <v>171</v>
      </c>
      <c r="AV82" s="6">
        <v>6.1</v>
      </c>
      <c r="AW82" s="6" t="s">
        <v>171</v>
      </c>
      <c r="AX82" s="6">
        <v>-1.67</v>
      </c>
      <c r="AY82" s="6" t="s">
        <v>699</v>
      </c>
      <c r="AZ82" s="6" t="s">
        <v>1608</v>
      </c>
      <c r="BA82" s="6" t="s">
        <v>171</v>
      </c>
      <c r="BB82" s="6">
        <v>7.6</v>
      </c>
      <c r="BC82" s="6">
        <v>-1.91</v>
      </c>
      <c r="BD82" s="6">
        <v>-1.75</v>
      </c>
      <c r="BE82" s="6" t="s">
        <v>702</v>
      </c>
      <c r="BF82" s="6">
        <v>-2.07</v>
      </c>
      <c r="BG82" s="6" t="s">
        <v>703</v>
      </c>
      <c r="BH82" s="6">
        <v>9.1</v>
      </c>
      <c r="BI82" s="6">
        <v>-1.87</v>
      </c>
      <c r="BJ82" s="6">
        <v>-1.76</v>
      </c>
      <c r="BK82" s="6" t="s">
        <v>702</v>
      </c>
      <c r="BL82" s="6">
        <v>-2</v>
      </c>
      <c r="BM82" s="6" t="s">
        <v>698</v>
      </c>
      <c r="BN82" s="6">
        <v>15.2</v>
      </c>
      <c r="BO82" s="6">
        <v>-1.4</v>
      </c>
      <c r="BP82" s="6">
        <v>-1.37</v>
      </c>
      <c r="BQ82" s="6" t="s">
        <v>702</v>
      </c>
      <c r="BR82" s="6">
        <v>-1.43</v>
      </c>
      <c r="BS82" s="6" t="s">
        <v>703</v>
      </c>
      <c r="BT82" s="6">
        <v>33.5</v>
      </c>
      <c r="BU82" s="6">
        <v>-0.24</v>
      </c>
      <c r="BV82" s="6" t="s">
        <v>171</v>
      </c>
      <c r="BW82" s="6" t="s">
        <v>171</v>
      </c>
      <c r="BX82" s="6" t="s">
        <v>171</v>
      </c>
      <c r="BY82" s="6" t="s">
        <v>171</v>
      </c>
      <c r="BZ82" s="6">
        <v>42.7</v>
      </c>
      <c r="CA82" s="6">
        <v>0.33</v>
      </c>
      <c r="CB82" s="6" t="s">
        <v>171</v>
      </c>
      <c r="CC82" s="6" t="s">
        <v>171</v>
      </c>
      <c r="CD82" s="6" t="s">
        <v>171</v>
      </c>
      <c r="CE82" s="6" t="s">
        <v>171</v>
      </c>
      <c r="CF82" s="6">
        <v>57.9</v>
      </c>
      <c r="CG82" s="6">
        <v>1.26</v>
      </c>
      <c r="CH82" s="6" t="s">
        <v>171</v>
      </c>
      <c r="CI82" s="6" t="s">
        <v>171</v>
      </c>
      <c r="CJ82" s="6" t="s">
        <v>171</v>
      </c>
      <c r="CK82" s="6" t="s">
        <v>171</v>
      </c>
      <c r="CL82" s="53" t="s">
        <v>822</v>
      </c>
      <c r="CM82" s="40" t="s">
        <v>900</v>
      </c>
      <c r="CN82" s="5">
        <v>110</v>
      </c>
      <c r="CO82" s="10" t="s">
        <v>440</v>
      </c>
      <c r="CP82" s="40" t="s">
        <v>1609</v>
      </c>
      <c r="CQ82" s="2" t="s">
        <v>896</v>
      </c>
    </row>
    <row r="83" spans="1:95" ht="20.25">
      <c r="A83" s="1" t="s">
        <v>483</v>
      </c>
      <c r="B83" s="39" t="s">
        <v>901</v>
      </c>
      <c r="C83" s="6">
        <v>65.335</v>
      </c>
      <c r="D83" s="6">
        <v>127.06833333333333</v>
      </c>
      <c r="E83" s="4">
        <v>61</v>
      </c>
      <c r="F83" s="2" t="s">
        <v>776</v>
      </c>
      <c r="G83" s="2" t="s">
        <v>1708</v>
      </c>
      <c r="H83" s="2" t="s">
        <v>893</v>
      </c>
      <c r="I83" s="26">
        <v>-6.2</v>
      </c>
      <c r="J83" s="26" t="s">
        <v>175</v>
      </c>
      <c r="K83" s="10" t="s">
        <v>175</v>
      </c>
      <c r="L83" s="26" t="s">
        <v>175</v>
      </c>
      <c r="M83" s="10" t="s">
        <v>175</v>
      </c>
      <c r="N83" s="26" t="s">
        <v>175</v>
      </c>
      <c r="O83" s="10" t="s">
        <v>175</v>
      </c>
      <c r="P83" s="81" t="s">
        <v>171</v>
      </c>
      <c r="Q83" s="10" t="s">
        <v>175</v>
      </c>
      <c r="R83" s="8">
        <v>0</v>
      </c>
      <c r="S83" s="22">
        <v>-2.9</v>
      </c>
      <c r="T83" s="22">
        <v>0.4</v>
      </c>
      <c r="U83" s="6" t="s">
        <v>175</v>
      </c>
      <c r="V83" s="22" t="s">
        <v>902</v>
      </c>
      <c r="W83" s="6" t="s">
        <v>175</v>
      </c>
      <c r="X83" s="6">
        <v>0.8</v>
      </c>
      <c r="Y83" s="6">
        <v>-1.4</v>
      </c>
      <c r="Z83" s="6">
        <v>0.41</v>
      </c>
      <c r="AA83" s="6" t="s">
        <v>731</v>
      </c>
      <c r="AB83" s="6">
        <v>-3.2</v>
      </c>
      <c r="AC83" s="6" t="s">
        <v>699</v>
      </c>
      <c r="AD83" s="6">
        <v>1.5</v>
      </c>
      <c r="AE83" s="6" t="s">
        <v>171</v>
      </c>
      <c r="AF83" s="6">
        <v>-0.77</v>
      </c>
      <c r="AG83" s="6" t="s">
        <v>757</v>
      </c>
      <c r="AH83" s="6" t="s">
        <v>1611</v>
      </c>
      <c r="AI83" s="6" t="s">
        <v>171</v>
      </c>
      <c r="AJ83" s="6">
        <v>2.3</v>
      </c>
      <c r="AK83" s="6" t="s">
        <v>171</v>
      </c>
      <c r="AL83" s="6">
        <v>-0.74</v>
      </c>
      <c r="AM83" s="6" t="s">
        <v>757</v>
      </c>
      <c r="AN83" s="6" t="s">
        <v>1612</v>
      </c>
      <c r="AO83" s="6" t="s">
        <v>171</v>
      </c>
      <c r="AP83" s="6">
        <v>3</v>
      </c>
      <c r="AQ83" s="6"/>
      <c r="AR83" s="6">
        <v>-1.55</v>
      </c>
      <c r="AS83" s="6" t="s">
        <v>771</v>
      </c>
      <c r="AT83" s="6" t="s">
        <v>1613</v>
      </c>
      <c r="AU83" s="6" t="s">
        <v>171</v>
      </c>
      <c r="AV83" s="6">
        <v>4.6</v>
      </c>
      <c r="AW83" s="6" t="s">
        <v>171</v>
      </c>
      <c r="AX83" s="6">
        <v>-1.87</v>
      </c>
      <c r="AY83" s="6" t="s">
        <v>699</v>
      </c>
      <c r="AZ83" s="6" t="s">
        <v>1614</v>
      </c>
      <c r="BA83" s="6" t="s">
        <v>171</v>
      </c>
      <c r="BB83" s="6">
        <v>6.1</v>
      </c>
      <c r="BC83" s="6"/>
      <c r="BD83" s="6">
        <v>-2.25</v>
      </c>
      <c r="BE83" s="6" t="s">
        <v>699</v>
      </c>
      <c r="BF83" s="6" t="s">
        <v>1615</v>
      </c>
      <c r="BG83" s="6" t="s">
        <v>171</v>
      </c>
      <c r="BH83" s="6">
        <v>7.6</v>
      </c>
      <c r="BI83" s="6" t="s">
        <v>171</v>
      </c>
      <c r="BJ83" s="6" t="s">
        <v>1616</v>
      </c>
      <c r="BK83" s="6" t="s">
        <v>171</v>
      </c>
      <c r="BL83" s="6" t="s">
        <v>1617</v>
      </c>
      <c r="BM83" s="6" t="s">
        <v>171</v>
      </c>
      <c r="BN83" s="6">
        <v>9.1</v>
      </c>
      <c r="BO83" s="6" t="s">
        <v>171</v>
      </c>
      <c r="BP83" s="6" t="s">
        <v>1618</v>
      </c>
      <c r="BQ83" s="6" t="s">
        <v>171</v>
      </c>
      <c r="BR83" s="6" t="s">
        <v>1619</v>
      </c>
      <c r="BS83" s="6" t="s">
        <v>171</v>
      </c>
      <c r="BT83" s="6">
        <v>10.7</v>
      </c>
      <c r="BU83" s="6" t="s">
        <v>171</v>
      </c>
      <c r="BV83" s="6" t="s">
        <v>1620</v>
      </c>
      <c r="BW83" s="6" t="s">
        <v>171</v>
      </c>
      <c r="BX83" s="6" t="s">
        <v>1602</v>
      </c>
      <c r="BY83" s="6" t="s">
        <v>171</v>
      </c>
      <c r="BZ83" s="6">
        <v>12.2</v>
      </c>
      <c r="CA83" s="6"/>
      <c r="CB83" s="6" t="s">
        <v>1620</v>
      </c>
      <c r="CC83" s="6" t="s">
        <v>171</v>
      </c>
      <c r="CD83" s="6" t="s">
        <v>1606</v>
      </c>
      <c r="CE83" s="6" t="s">
        <v>171</v>
      </c>
      <c r="CF83" s="6">
        <v>13.7</v>
      </c>
      <c r="CG83" s="6" t="s">
        <v>171</v>
      </c>
      <c r="CH83" s="6" t="s">
        <v>1621</v>
      </c>
      <c r="CI83" s="6" t="s">
        <v>171</v>
      </c>
      <c r="CJ83" s="6" t="s">
        <v>1622</v>
      </c>
      <c r="CK83" s="6" t="s">
        <v>171</v>
      </c>
      <c r="CL83" s="53" t="s">
        <v>903</v>
      </c>
      <c r="CM83" s="40" t="s">
        <v>898</v>
      </c>
      <c r="CN83" s="5">
        <v>110</v>
      </c>
      <c r="CO83" s="10" t="s">
        <v>440</v>
      </c>
      <c r="CP83" s="40" t="s">
        <v>1610</v>
      </c>
      <c r="CQ83" s="2" t="s">
        <v>896</v>
      </c>
    </row>
    <row r="84" spans="1:95" ht="20.25">
      <c r="A84" s="1" t="s">
        <v>483</v>
      </c>
      <c r="B84" s="39" t="s">
        <v>904</v>
      </c>
      <c r="C84" s="6">
        <v>65.26166666666667</v>
      </c>
      <c r="D84" s="6">
        <v>126.62666666666667</v>
      </c>
      <c r="E84" s="4">
        <v>122</v>
      </c>
      <c r="F84" s="2" t="s">
        <v>776</v>
      </c>
      <c r="G84" s="2" t="s">
        <v>1708</v>
      </c>
      <c r="H84" s="2" t="s">
        <v>893</v>
      </c>
      <c r="I84" s="26">
        <v>-6.2</v>
      </c>
      <c r="J84" s="26" t="s">
        <v>175</v>
      </c>
      <c r="K84" s="10" t="s">
        <v>175</v>
      </c>
      <c r="L84" s="26" t="s">
        <v>175</v>
      </c>
      <c r="M84" s="10" t="s">
        <v>175</v>
      </c>
      <c r="N84" s="26" t="s">
        <v>175</v>
      </c>
      <c r="O84" s="10" t="s">
        <v>175</v>
      </c>
      <c r="P84" s="81" t="s">
        <v>171</v>
      </c>
      <c r="Q84" s="10" t="s">
        <v>175</v>
      </c>
      <c r="R84" s="8">
        <v>0</v>
      </c>
      <c r="S84" s="22">
        <v>-2.2</v>
      </c>
      <c r="T84" s="22">
        <v>3</v>
      </c>
      <c r="U84" s="6" t="s">
        <v>175</v>
      </c>
      <c r="V84" s="22" t="s">
        <v>905</v>
      </c>
      <c r="W84" s="6" t="s">
        <v>175</v>
      </c>
      <c r="X84" s="6">
        <v>0.8</v>
      </c>
      <c r="Y84" s="6">
        <v>-1.1</v>
      </c>
      <c r="Z84" s="6">
        <v>3.03</v>
      </c>
      <c r="AA84" s="6" t="s">
        <v>703</v>
      </c>
      <c r="AB84" s="6">
        <v>-5.21</v>
      </c>
      <c r="AC84" s="6" t="s">
        <v>699</v>
      </c>
      <c r="AD84" s="6">
        <v>1.5</v>
      </c>
      <c r="AE84" s="6" t="s">
        <v>171</v>
      </c>
      <c r="AF84" s="6">
        <v>-0.34</v>
      </c>
      <c r="AG84" s="6" t="s">
        <v>700</v>
      </c>
      <c r="AH84" s="6" t="s">
        <v>1623</v>
      </c>
      <c r="AI84" s="6" t="s">
        <v>171</v>
      </c>
      <c r="AJ84" s="6">
        <v>2.3</v>
      </c>
      <c r="AK84" s="6" t="s">
        <v>171</v>
      </c>
      <c r="AL84" s="6">
        <v>-0.92</v>
      </c>
      <c r="AM84" s="6" t="s">
        <v>757</v>
      </c>
      <c r="AN84" s="6" t="s">
        <v>1624</v>
      </c>
      <c r="AO84" s="6" t="s">
        <v>171</v>
      </c>
      <c r="AP84" s="6">
        <v>3</v>
      </c>
      <c r="AQ84" s="6" t="s">
        <v>171</v>
      </c>
      <c r="AR84" s="6">
        <v>-1.27</v>
      </c>
      <c r="AS84" s="6" t="s">
        <v>757</v>
      </c>
      <c r="AT84" s="6" t="s">
        <v>1603</v>
      </c>
      <c r="AU84" s="6" t="s">
        <v>171</v>
      </c>
      <c r="AV84" s="6">
        <v>4.6</v>
      </c>
      <c r="AW84" s="6" t="s">
        <v>171</v>
      </c>
      <c r="AX84" s="6">
        <v>-1.66</v>
      </c>
      <c r="AY84" s="6" t="s">
        <v>771</v>
      </c>
      <c r="AZ84" s="6" t="s">
        <v>1591</v>
      </c>
      <c r="BA84" s="6" t="s">
        <v>171</v>
      </c>
      <c r="BB84" s="6">
        <v>6.1</v>
      </c>
      <c r="BC84" s="6" t="s">
        <v>171</v>
      </c>
      <c r="BD84" s="6">
        <v>-1.83</v>
      </c>
      <c r="BE84" s="6" t="s">
        <v>771</v>
      </c>
      <c r="BF84" s="6" t="s">
        <v>1625</v>
      </c>
      <c r="BG84" s="6" t="s">
        <v>171</v>
      </c>
      <c r="BH84" s="6">
        <v>7.6</v>
      </c>
      <c r="BI84" s="6" t="s">
        <v>171</v>
      </c>
      <c r="BJ84" s="6" t="s">
        <v>1626</v>
      </c>
      <c r="BK84" s="6" t="s">
        <v>171</v>
      </c>
      <c r="BL84" s="6" t="s">
        <v>1627</v>
      </c>
      <c r="BM84" s="6" t="s">
        <v>171</v>
      </c>
      <c r="BN84" s="6">
        <v>9.1</v>
      </c>
      <c r="BO84" s="6" t="s">
        <v>171</v>
      </c>
      <c r="BP84" s="6" t="s">
        <v>1628</v>
      </c>
      <c r="BQ84" s="6" t="s">
        <v>171</v>
      </c>
      <c r="BR84" s="6" t="s">
        <v>1629</v>
      </c>
      <c r="BS84" s="6" t="s">
        <v>171</v>
      </c>
      <c r="BT84" s="6">
        <v>10.7</v>
      </c>
      <c r="BU84" s="6" t="s">
        <v>171</v>
      </c>
      <c r="BV84" s="6" t="s">
        <v>1630</v>
      </c>
      <c r="BW84" s="6" t="s">
        <v>171</v>
      </c>
      <c r="BX84" s="6">
        <v>-2.2</v>
      </c>
      <c r="BY84" s="6" t="s">
        <v>703</v>
      </c>
      <c r="BZ84" s="6">
        <v>12.2</v>
      </c>
      <c r="CA84" s="6" t="s">
        <v>171</v>
      </c>
      <c r="CB84" s="6" t="s">
        <v>1631</v>
      </c>
      <c r="CC84" s="6" t="s">
        <v>171</v>
      </c>
      <c r="CD84" s="6">
        <v>-2.11</v>
      </c>
      <c r="CE84" s="6" t="s">
        <v>703</v>
      </c>
      <c r="CF84" s="6">
        <v>13.7</v>
      </c>
      <c r="CG84" s="6">
        <v>-2.03</v>
      </c>
      <c r="CH84" s="6" t="s">
        <v>171</v>
      </c>
      <c r="CI84" s="6" t="s">
        <v>171</v>
      </c>
      <c r="CJ84" s="6" t="s">
        <v>171</v>
      </c>
      <c r="CK84" s="6" t="s">
        <v>171</v>
      </c>
      <c r="CL84" s="53" t="s">
        <v>903</v>
      </c>
      <c r="CM84" s="40" t="s">
        <v>898</v>
      </c>
      <c r="CN84" s="5">
        <v>130</v>
      </c>
      <c r="CO84" s="10" t="s">
        <v>440</v>
      </c>
      <c r="CP84" s="40" t="s">
        <v>1610</v>
      </c>
      <c r="CQ84" s="2" t="s">
        <v>896</v>
      </c>
    </row>
    <row r="85" spans="1:95" ht="20.25">
      <c r="A85" s="1" t="s">
        <v>483</v>
      </c>
      <c r="B85" s="39" t="s">
        <v>906</v>
      </c>
      <c r="C85" s="6">
        <v>65.225</v>
      </c>
      <c r="D85" s="6">
        <v>127.11666666666666</v>
      </c>
      <c r="E85" s="4">
        <v>168</v>
      </c>
      <c r="F85" s="2" t="s">
        <v>776</v>
      </c>
      <c r="G85" s="2" t="s">
        <v>1708</v>
      </c>
      <c r="H85" s="2" t="s">
        <v>893</v>
      </c>
      <c r="I85" s="26">
        <v>-6.2</v>
      </c>
      <c r="J85" s="26" t="s">
        <v>175</v>
      </c>
      <c r="K85" s="10" t="s">
        <v>175</v>
      </c>
      <c r="L85" s="26" t="s">
        <v>175</v>
      </c>
      <c r="M85" s="10" t="s">
        <v>175</v>
      </c>
      <c r="N85" s="26" t="s">
        <v>175</v>
      </c>
      <c r="O85" s="10" t="s">
        <v>175</v>
      </c>
      <c r="P85" s="81" t="s">
        <v>171</v>
      </c>
      <c r="Q85" s="10" t="s">
        <v>175</v>
      </c>
      <c r="R85" s="8">
        <v>0</v>
      </c>
      <c r="S85" s="22">
        <v>-1.1</v>
      </c>
      <c r="T85" s="22">
        <v>4.6</v>
      </c>
      <c r="U85" s="6" t="s">
        <v>175</v>
      </c>
      <c r="V85" s="22" t="s">
        <v>476</v>
      </c>
      <c r="W85" s="6" t="s">
        <v>175</v>
      </c>
      <c r="X85" s="6">
        <v>0.8</v>
      </c>
      <c r="Y85" s="6" t="s">
        <v>171</v>
      </c>
      <c r="Z85" s="6">
        <v>4.64</v>
      </c>
      <c r="AA85" s="6" t="s">
        <v>703</v>
      </c>
      <c r="AB85" s="6" t="s">
        <v>1632</v>
      </c>
      <c r="AC85" s="6" t="s">
        <v>171</v>
      </c>
      <c r="AD85" s="6">
        <v>1.5</v>
      </c>
      <c r="AE85" s="6" t="s">
        <v>171</v>
      </c>
      <c r="AF85" s="6">
        <v>-3</v>
      </c>
      <c r="AG85" s="6" t="s">
        <v>700</v>
      </c>
      <c r="AH85" s="6" t="s">
        <v>1633</v>
      </c>
      <c r="AI85" s="6" t="s">
        <v>171</v>
      </c>
      <c r="AJ85" s="6">
        <v>2.3</v>
      </c>
      <c r="AK85" s="6" t="s">
        <v>171</v>
      </c>
      <c r="AL85" s="6" t="s">
        <v>1634</v>
      </c>
      <c r="AM85" s="6" t="s">
        <v>171</v>
      </c>
      <c r="AN85" s="6" t="s">
        <v>1635</v>
      </c>
      <c r="AO85" s="6" t="s">
        <v>171</v>
      </c>
      <c r="AP85" s="6">
        <v>3</v>
      </c>
      <c r="AQ85" s="6" t="s">
        <v>171</v>
      </c>
      <c r="AR85" s="6" t="s">
        <v>1636</v>
      </c>
      <c r="AS85" s="6" t="s">
        <v>171</v>
      </c>
      <c r="AT85" s="6" t="s">
        <v>1637</v>
      </c>
      <c r="AU85" s="6" t="s">
        <v>171</v>
      </c>
      <c r="AV85" s="6">
        <v>4.6</v>
      </c>
      <c r="AW85" s="6" t="s">
        <v>171</v>
      </c>
      <c r="AX85" s="6" t="s">
        <v>1638</v>
      </c>
      <c r="AY85" s="6" t="s">
        <v>171</v>
      </c>
      <c r="AZ85" s="6" t="s">
        <v>1639</v>
      </c>
      <c r="BA85" s="6" t="s">
        <v>171</v>
      </c>
      <c r="BB85" s="6">
        <v>6.1</v>
      </c>
      <c r="BC85" s="6" t="s">
        <v>171</v>
      </c>
      <c r="BD85" s="6" t="s">
        <v>1640</v>
      </c>
      <c r="BE85" s="6" t="s">
        <v>171</v>
      </c>
      <c r="BF85" s="6" t="s">
        <v>1641</v>
      </c>
      <c r="BG85" s="6" t="s">
        <v>171</v>
      </c>
      <c r="BH85" s="6">
        <v>7.6</v>
      </c>
      <c r="BI85" s="6" t="s">
        <v>171</v>
      </c>
      <c r="BJ85" s="6" t="s">
        <v>1642</v>
      </c>
      <c r="BK85" s="6" t="s">
        <v>171</v>
      </c>
      <c r="BL85" s="6">
        <v>-1.09</v>
      </c>
      <c r="BM85" s="6" t="s">
        <v>703</v>
      </c>
      <c r="BN85" s="6">
        <v>9.1</v>
      </c>
      <c r="BO85" s="6" t="s">
        <v>171</v>
      </c>
      <c r="BP85" s="6" t="s">
        <v>1643</v>
      </c>
      <c r="BQ85" s="6" t="s">
        <v>171</v>
      </c>
      <c r="BR85" s="6">
        <v>-1.06</v>
      </c>
      <c r="BS85" s="6" t="s">
        <v>703</v>
      </c>
      <c r="BT85" s="6">
        <v>10.7</v>
      </c>
      <c r="BU85" s="6">
        <v>-0.97</v>
      </c>
      <c r="BV85" s="6" t="s">
        <v>171</v>
      </c>
      <c r="BW85" s="6" t="s">
        <v>171</v>
      </c>
      <c r="BX85" s="6" t="s">
        <v>171</v>
      </c>
      <c r="BY85" s="6" t="s">
        <v>171</v>
      </c>
      <c r="BZ85" s="6">
        <v>12.2</v>
      </c>
      <c r="CA85" s="6">
        <v>-0.9</v>
      </c>
      <c r="CB85" s="6" t="s">
        <v>171</v>
      </c>
      <c r="CC85" s="6" t="s">
        <v>171</v>
      </c>
      <c r="CD85" s="6" t="s">
        <v>171</v>
      </c>
      <c r="CE85" s="6" t="s">
        <v>171</v>
      </c>
      <c r="CF85" s="6">
        <v>13.7</v>
      </c>
      <c r="CG85" s="6">
        <v>-0.88</v>
      </c>
      <c r="CH85" s="6" t="s">
        <v>171</v>
      </c>
      <c r="CI85" s="6" t="s">
        <v>171</v>
      </c>
      <c r="CJ85" s="6" t="s">
        <v>171</v>
      </c>
      <c r="CK85" s="6" t="s">
        <v>171</v>
      </c>
      <c r="CL85" s="53" t="s">
        <v>907</v>
      </c>
      <c r="CM85" s="40" t="s">
        <v>898</v>
      </c>
      <c r="CN85" s="5">
        <v>140</v>
      </c>
      <c r="CO85" s="10" t="s">
        <v>440</v>
      </c>
      <c r="CP85" s="40" t="s">
        <v>1644</v>
      </c>
      <c r="CQ85" s="2" t="s">
        <v>896</v>
      </c>
    </row>
    <row r="86" spans="1:95" ht="20.25">
      <c r="A86" s="1" t="s">
        <v>483</v>
      </c>
      <c r="B86" s="39" t="s">
        <v>908</v>
      </c>
      <c r="C86" s="6">
        <v>65.25333333333333</v>
      </c>
      <c r="D86" s="6">
        <v>126.64333333333333</v>
      </c>
      <c r="E86" s="4">
        <v>69</v>
      </c>
      <c r="F86" s="2" t="s">
        <v>776</v>
      </c>
      <c r="G86" s="2" t="s">
        <v>1708</v>
      </c>
      <c r="H86" s="2" t="s">
        <v>893</v>
      </c>
      <c r="I86" s="26">
        <v>-6.2</v>
      </c>
      <c r="J86" s="26" t="s">
        <v>175</v>
      </c>
      <c r="K86" s="10" t="s">
        <v>175</v>
      </c>
      <c r="L86" s="26" t="s">
        <v>175</v>
      </c>
      <c r="M86" s="10" t="s">
        <v>175</v>
      </c>
      <c r="N86" s="26" t="s">
        <v>175</v>
      </c>
      <c r="O86" s="10" t="s">
        <v>175</v>
      </c>
      <c r="P86" s="81" t="s">
        <v>171</v>
      </c>
      <c r="Q86" s="10" t="s">
        <v>175</v>
      </c>
      <c r="R86" s="8">
        <v>0</v>
      </c>
      <c r="S86" s="22">
        <v>-1.3</v>
      </c>
      <c r="T86" s="22">
        <v>0</v>
      </c>
      <c r="U86" s="6" t="s">
        <v>175</v>
      </c>
      <c r="V86" s="22" t="s">
        <v>909</v>
      </c>
      <c r="W86" s="6" t="s">
        <v>175</v>
      </c>
      <c r="X86" s="6">
        <v>0.8</v>
      </c>
      <c r="Y86" s="6">
        <v>-2.5</v>
      </c>
      <c r="Z86" s="6">
        <v>0.01</v>
      </c>
      <c r="AA86" s="6" t="s">
        <v>704</v>
      </c>
      <c r="AB86" s="6">
        <v>-5.01</v>
      </c>
      <c r="AC86" s="6" t="s">
        <v>699</v>
      </c>
      <c r="AD86" s="6">
        <v>1.5</v>
      </c>
      <c r="AE86" s="6" t="s">
        <v>171</v>
      </c>
      <c r="AF86" s="6">
        <v>-0.41</v>
      </c>
      <c r="AG86" s="6" t="s">
        <v>757</v>
      </c>
      <c r="AH86" s="6" t="s">
        <v>1645</v>
      </c>
      <c r="AI86" s="6" t="s">
        <v>171</v>
      </c>
      <c r="AJ86" s="6">
        <v>2.3</v>
      </c>
      <c r="AK86" s="6" t="s">
        <v>171</v>
      </c>
      <c r="AL86" s="6">
        <v>-0.6</v>
      </c>
      <c r="AM86" s="6" t="s">
        <v>757</v>
      </c>
      <c r="AN86" s="6" t="s">
        <v>1646</v>
      </c>
      <c r="AO86" s="6" t="s">
        <v>171</v>
      </c>
      <c r="AP86" s="6">
        <v>3</v>
      </c>
      <c r="AQ86" s="6" t="s">
        <v>171</v>
      </c>
      <c r="AR86" s="6">
        <v>-0.75</v>
      </c>
      <c r="AS86" s="6" t="s">
        <v>757</v>
      </c>
      <c r="AT86" s="6" t="s">
        <v>1647</v>
      </c>
      <c r="AU86" s="6" t="s">
        <v>171</v>
      </c>
      <c r="AV86" s="6">
        <v>4.6</v>
      </c>
      <c r="AW86" s="6" t="s">
        <v>171</v>
      </c>
      <c r="AX86" s="6">
        <v>-0.94</v>
      </c>
      <c r="AY86" s="6" t="s">
        <v>771</v>
      </c>
      <c r="AZ86" s="6" t="s">
        <v>1648</v>
      </c>
      <c r="BA86" s="6" t="s">
        <v>171</v>
      </c>
      <c r="BB86" s="6">
        <v>6.1</v>
      </c>
      <c r="BC86" s="6" t="s">
        <v>171</v>
      </c>
      <c r="BD86" s="6">
        <v>-1.03</v>
      </c>
      <c r="BE86" s="6" t="s">
        <v>771</v>
      </c>
      <c r="BF86" s="6" t="s">
        <v>1649</v>
      </c>
      <c r="BG86" s="6" t="s">
        <v>171</v>
      </c>
      <c r="BH86" s="6">
        <v>7.6</v>
      </c>
      <c r="BI86" s="6" t="s">
        <v>171</v>
      </c>
      <c r="BJ86" s="6" t="s">
        <v>1650</v>
      </c>
      <c r="BK86" s="6" t="s">
        <v>171</v>
      </c>
      <c r="BL86" s="6" t="s">
        <v>1651</v>
      </c>
      <c r="BM86" s="6" t="s">
        <v>171</v>
      </c>
      <c r="BN86" s="6">
        <v>10.7</v>
      </c>
      <c r="BO86" s="6">
        <v>-0.98</v>
      </c>
      <c r="BP86" s="6" t="s">
        <v>171</v>
      </c>
      <c r="BQ86" s="6" t="s">
        <v>171</v>
      </c>
      <c r="BR86" s="6" t="s">
        <v>171</v>
      </c>
      <c r="BS86" s="6" t="s">
        <v>171</v>
      </c>
      <c r="BT86" s="6">
        <v>15.2</v>
      </c>
      <c r="BU86" s="6">
        <v>-0.7</v>
      </c>
      <c r="BV86" s="6" t="s">
        <v>171</v>
      </c>
      <c r="BW86" s="6" t="s">
        <v>171</v>
      </c>
      <c r="BX86" s="6" t="s">
        <v>171</v>
      </c>
      <c r="BY86" s="6" t="s">
        <v>171</v>
      </c>
      <c r="BZ86" s="6">
        <v>21.3</v>
      </c>
      <c r="CA86" s="6">
        <v>-0.3</v>
      </c>
      <c r="CB86" s="6" t="s">
        <v>171</v>
      </c>
      <c r="CC86" s="6" t="s">
        <v>171</v>
      </c>
      <c r="CD86" s="6" t="s">
        <v>171</v>
      </c>
      <c r="CE86" s="6" t="s">
        <v>171</v>
      </c>
      <c r="CF86" s="6">
        <v>30.5</v>
      </c>
      <c r="CG86" s="6">
        <v>0.02</v>
      </c>
      <c r="CH86" s="6" t="s">
        <v>171</v>
      </c>
      <c r="CI86" s="6" t="s">
        <v>171</v>
      </c>
      <c r="CJ86" s="6" t="s">
        <v>171</v>
      </c>
      <c r="CK86" s="6" t="s">
        <v>171</v>
      </c>
      <c r="CL86" s="53" t="s">
        <v>895</v>
      </c>
      <c r="CM86" s="40" t="s">
        <v>910</v>
      </c>
      <c r="CN86" s="5">
        <v>120</v>
      </c>
      <c r="CO86" s="10" t="s">
        <v>440</v>
      </c>
      <c r="CP86" s="40" t="s">
        <v>1610</v>
      </c>
      <c r="CQ86" s="2" t="s">
        <v>896</v>
      </c>
    </row>
    <row r="87" spans="1:95" ht="9.75">
      <c r="A87" s="1" t="s">
        <v>911</v>
      </c>
      <c r="B87" s="39" t="s">
        <v>912</v>
      </c>
      <c r="C87" s="6">
        <v>65.73666666666666</v>
      </c>
      <c r="D87" s="6">
        <v>128.69</v>
      </c>
      <c r="E87" s="4">
        <v>30</v>
      </c>
      <c r="F87" s="2" t="s">
        <v>776</v>
      </c>
      <c r="G87" s="2" t="s">
        <v>1708</v>
      </c>
      <c r="H87" s="2" t="s">
        <v>1652</v>
      </c>
      <c r="I87" s="4">
        <v>-7.6</v>
      </c>
      <c r="J87" s="4" t="s">
        <v>171</v>
      </c>
      <c r="K87" s="2" t="s">
        <v>171</v>
      </c>
      <c r="L87" s="4" t="s">
        <v>171</v>
      </c>
      <c r="M87" s="2" t="s">
        <v>171</v>
      </c>
      <c r="N87" s="26" t="s">
        <v>171</v>
      </c>
      <c r="O87" s="2" t="s">
        <v>171</v>
      </c>
      <c r="P87" s="81">
        <v>86</v>
      </c>
      <c r="Q87" s="10" t="s">
        <v>171</v>
      </c>
      <c r="R87" s="8">
        <v>0</v>
      </c>
      <c r="S87" s="22">
        <v>-0.1</v>
      </c>
      <c r="T87" s="22" t="s">
        <v>171</v>
      </c>
      <c r="U87" s="6" t="s">
        <v>171</v>
      </c>
      <c r="V87" s="22" t="s">
        <v>171</v>
      </c>
      <c r="W87" s="6" t="s">
        <v>175</v>
      </c>
      <c r="X87" s="6">
        <v>0.8</v>
      </c>
      <c r="Y87" s="6">
        <v>0.8</v>
      </c>
      <c r="Z87" s="6">
        <v>2</v>
      </c>
      <c r="AA87" s="6" t="s">
        <v>703</v>
      </c>
      <c r="AB87" s="6">
        <v>-0.39</v>
      </c>
      <c r="AC87" s="6" t="s">
        <v>705</v>
      </c>
      <c r="AD87" s="6">
        <v>1.5</v>
      </c>
      <c r="AE87" s="6">
        <v>-0.25</v>
      </c>
      <c r="AF87" s="6">
        <v>-0.1</v>
      </c>
      <c r="AG87" s="6" t="s">
        <v>700</v>
      </c>
      <c r="AH87" s="6">
        <v>-0.41</v>
      </c>
      <c r="AI87" s="6" t="s">
        <v>724</v>
      </c>
      <c r="AJ87" s="6">
        <v>2.3</v>
      </c>
      <c r="AK87" s="6">
        <v>-0.21</v>
      </c>
      <c r="AL87" s="6">
        <v>0</v>
      </c>
      <c r="AM87" s="6" t="s">
        <v>700</v>
      </c>
      <c r="AN87" s="6">
        <v>-0.43</v>
      </c>
      <c r="AO87" s="6" t="s">
        <v>724</v>
      </c>
      <c r="AP87" s="6">
        <v>3</v>
      </c>
      <c r="AQ87" s="6">
        <v>-22</v>
      </c>
      <c r="AR87" s="6">
        <v>-0.02</v>
      </c>
      <c r="AS87" s="6" t="s">
        <v>700</v>
      </c>
      <c r="AT87" s="6">
        <v>-0.42</v>
      </c>
      <c r="AU87" s="6" t="s">
        <v>758</v>
      </c>
      <c r="AV87" s="6">
        <v>4.6</v>
      </c>
      <c r="AW87" s="6">
        <v>-0.47</v>
      </c>
      <c r="AX87" s="6">
        <v>-0.36</v>
      </c>
      <c r="AY87" s="6" t="s">
        <v>700</v>
      </c>
      <c r="AZ87" s="6">
        <v>-0.59</v>
      </c>
      <c r="BA87" s="6" t="s">
        <v>758</v>
      </c>
      <c r="BB87" s="6">
        <v>6.1</v>
      </c>
      <c r="BC87" s="6">
        <v>-0.58</v>
      </c>
      <c r="BD87" s="6">
        <v>-0.49</v>
      </c>
      <c r="BE87" s="6" t="s">
        <v>700</v>
      </c>
      <c r="BF87" s="6">
        <v>-0.68</v>
      </c>
      <c r="BG87" s="6" t="s">
        <v>698</v>
      </c>
      <c r="BH87" s="6">
        <v>7.6</v>
      </c>
      <c r="BI87" s="6">
        <v>-0.77</v>
      </c>
      <c r="BJ87" s="6">
        <v>-0.71</v>
      </c>
      <c r="BK87" s="6" t="s">
        <v>700</v>
      </c>
      <c r="BL87" s="6">
        <v>-0.84</v>
      </c>
      <c r="BM87" s="6" t="s">
        <v>698</v>
      </c>
      <c r="BN87" s="6">
        <v>19.8</v>
      </c>
      <c r="BO87" s="6">
        <v>-1.3</v>
      </c>
      <c r="BP87" s="6"/>
      <c r="BQ87" s="6"/>
      <c r="BR87" s="6" t="s">
        <v>171</v>
      </c>
      <c r="BS87" s="6" t="s">
        <v>171</v>
      </c>
      <c r="BT87" s="6">
        <v>30.5</v>
      </c>
      <c r="BU87" s="6">
        <v>-0.86</v>
      </c>
      <c r="BV87" s="6" t="s">
        <v>171</v>
      </c>
      <c r="BW87" s="6" t="s">
        <v>171</v>
      </c>
      <c r="BX87" s="6" t="s">
        <v>171</v>
      </c>
      <c r="BY87" s="6" t="s">
        <v>171</v>
      </c>
      <c r="BZ87" s="6" t="s">
        <v>171</v>
      </c>
      <c r="CA87" s="6" t="s">
        <v>171</v>
      </c>
      <c r="CB87" s="6" t="s">
        <v>171</v>
      </c>
      <c r="CC87" s="6" t="s">
        <v>171</v>
      </c>
      <c r="CD87" s="6" t="s">
        <v>171</v>
      </c>
      <c r="CE87" s="6" t="s">
        <v>171</v>
      </c>
      <c r="CF87" s="6" t="s">
        <v>171</v>
      </c>
      <c r="CG87" s="6" t="s">
        <v>171</v>
      </c>
      <c r="CH87" s="6" t="s">
        <v>171</v>
      </c>
      <c r="CI87" s="6" t="s">
        <v>171</v>
      </c>
      <c r="CJ87" s="6" t="s">
        <v>171</v>
      </c>
      <c r="CK87" s="6" t="s">
        <v>171</v>
      </c>
      <c r="CL87" s="53" t="s">
        <v>913</v>
      </c>
      <c r="CM87" s="40" t="s">
        <v>914</v>
      </c>
      <c r="CN87" s="5">
        <v>120</v>
      </c>
      <c r="CO87" s="10" t="s">
        <v>440</v>
      </c>
      <c r="CP87" s="40"/>
      <c r="CQ87" s="2" t="s">
        <v>896</v>
      </c>
    </row>
    <row r="88" spans="1:95" ht="9.75">
      <c r="A88" s="1" t="s">
        <v>911</v>
      </c>
      <c r="B88" s="39" t="s">
        <v>915</v>
      </c>
      <c r="C88" s="6">
        <v>65.78166666666667</v>
      </c>
      <c r="D88" s="6">
        <v>128.865</v>
      </c>
      <c r="E88" s="4">
        <v>30</v>
      </c>
      <c r="F88" s="2" t="s">
        <v>776</v>
      </c>
      <c r="G88" s="2" t="s">
        <v>1708</v>
      </c>
      <c r="H88" s="2" t="s">
        <v>1653</v>
      </c>
      <c r="I88" s="4">
        <v>-7.6</v>
      </c>
      <c r="J88" s="4" t="s">
        <v>171</v>
      </c>
      <c r="K88" s="2" t="s">
        <v>171</v>
      </c>
      <c r="L88" s="4" t="s">
        <v>171</v>
      </c>
      <c r="M88" s="2" t="s">
        <v>171</v>
      </c>
      <c r="N88" s="26" t="s">
        <v>171</v>
      </c>
      <c r="O88" s="2" t="s">
        <v>171</v>
      </c>
      <c r="P88" s="81">
        <v>86</v>
      </c>
      <c r="Q88" s="10" t="s">
        <v>171</v>
      </c>
      <c r="R88" s="8">
        <v>0</v>
      </c>
      <c r="S88" s="22">
        <v>-1</v>
      </c>
      <c r="T88" s="22" t="s">
        <v>171</v>
      </c>
      <c r="U88" s="6" t="s">
        <v>171</v>
      </c>
      <c r="V88" s="22" t="s">
        <v>171</v>
      </c>
      <c r="W88" s="6" t="s">
        <v>175</v>
      </c>
      <c r="X88" s="6">
        <v>0.8</v>
      </c>
      <c r="Y88" s="6">
        <v>-2.4</v>
      </c>
      <c r="Z88" s="6">
        <v>0.2</v>
      </c>
      <c r="AA88" s="6" t="s">
        <v>175</v>
      </c>
      <c r="AB88" s="6">
        <v>-5</v>
      </c>
      <c r="AC88" s="6" t="s">
        <v>171</v>
      </c>
      <c r="AD88" s="6">
        <v>3</v>
      </c>
      <c r="AE88" s="6">
        <v>-1.55</v>
      </c>
      <c r="AF88" s="6">
        <v>-0.51</v>
      </c>
      <c r="AG88" s="6" t="s">
        <v>700</v>
      </c>
      <c r="AH88" s="6">
        <v>-2.59</v>
      </c>
      <c r="AI88" s="6" t="s">
        <v>705</v>
      </c>
      <c r="AJ88" s="6">
        <v>4.6</v>
      </c>
      <c r="AK88" s="6">
        <v>-1.7</v>
      </c>
      <c r="AL88" s="6">
        <v>-0.95</v>
      </c>
      <c r="AM88" s="6" t="s">
        <v>731</v>
      </c>
      <c r="AN88" s="6">
        <v>-2.44</v>
      </c>
      <c r="AO88" s="6" t="s">
        <v>705</v>
      </c>
      <c r="AP88" s="6">
        <v>6.1</v>
      </c>
      <c r="AQ88" s="6">
        <v>-1.8</v>
      </c>
      <c r="AR88" s="6">
        <v>-1.35</v>
      </c>
      <c r="AS88" s="6" t="s">
        <v>771</v>
      </c>
      <c r="AT88" s="6">
        <v>-2.2</v>
      </c>
      <c r="AU88" s="6" t="s">
        <v>724</v>
      </c>
      <c r="AV88" s="6">
        <v>7.6</v>
      </c>
      <c r="AW88" s="6">
        <v>-1.78</v>
      </c>
      <c r="AX88" s="6">
        <v>-1.54</v>
      </c>
      <c r="AY88" s="6" t="s">
        <v>699</v>
      </c>
      <c r="AZ88" s="6">
        <v>-2.02</v>
      </c>
      <c r="BA88" s="6" t="s">
        <v>724</v>
      </c>
      <c r="BB88" s="6">
        <v>9.1</v>
      </c>
      <c r="BC88" s="6">
        <v>-1.79</v>
      </c>
      <c r="BD88" s="6">
        <v>-1.72</v>
      </c>
      <c r="BE88" s="6" t="s">
        <v>702</v>
      </c>
      <c r="BF88" s="6">
        <v>-1.87</v>
      </c>
      <c r="BG88" s="6" t="s">
        <v>758</v>
      </c>
      <c r="BH88" s="6">
        <v>10.7</v>
      </c>
      <c r="BI88" s="6">
        <v>-1.75</v>
      </c>
      <c r="BJ88" s="6">
        <v>-1.7</v>
      </c>
      <c r="BK88" s="6" t="s">
        <v>699</v>
      </c>
      <c r="BL88" s="6">
        <v>-1.8</v>
      </c>
      <c r="BM88" s="6" t="s">
        <v>698</v>
      </c>
      <c r="BN88" s="6">
        <v>12.2</v>
      </c>
      <c r="BO88" s="6">
        <v>-1.72</v>
      </c>
      <c r="BP88" s="6" t="s">
        <v>171</v>
      </c>
      <c r="BQ88" s="6" t="s">
        <v>171</v>
      </c>
      <c r="BR88" s="6" t="s">
        <v>171</v>
      </c>
      <c r="BS88" s="6" t="s">
        <v>171</v>
      </c>
      <c r="BT88" s="6" t="s">
        <v>171</v>
      </c>
      <c r="BU88" s="6" t="s">
        <v>171</v>
      </c>
      <c r="BV88" s="6" t="s">
        <v>171</v>
      </c>
      <c r="BW88" s="6" t="s">
        <v>171</v>
      </c>
      <c r="BX88" s="6" t="s">
        <v>171</v>
      </c>
      <c r="BY88" s="6" t="s">
        <v>171</v>
      </c>
      <c r="BZ88" s="6" t="s">
        <v>171</v>
      </c>
      <c r="CA88" s="6" t="s">
        <v>171</v>
      </c>
      <c r="CB88" s="6" t="s">
        <v>171</v>
      </c>
      <c r="CC88" s="6" t="s">
        <v>171</v>
      </c>
      <c r="CD88" s="6" t="s">
        <v>171</v>
      </c>
      <c r="CE88" s="6" t="s">
        <v>171</v>
      </c>
      <c r="CF88" s="6" t="s">
        <v>171</v>
      </c>
      <c r="CG88" s="6" t="s">
        <v>171</v>
      </c>
      <c r="CH88" s="6" t="s">
        <v>171</v>
      </c>
      <c r="CI88" s="6" t="s">
        <v>171</v>
      </c>
      <c r="CJ88" s="6" t="s">
        <v>171</v>
      </c>
      <c r="CK88" s="6" t="s">
        <v>171</v>
      </c>
      <c r="CL88" s="53" t="s">
        <v>916</v>
      </c>
      <c r="CM88" s="40" t="s">
        <v>766</v>
      </c>
      <c r="CN88" s="5">
        <v>100</v>
      </c>
      <c r="CO88" s="10" t="s">
        <v>440</v>
      </c>
      <c r="CP88" s="40"/>
      <c r="CQ88" s="2" t="s">
        <v>896</v>
      </c>
    </row>
    <row r="89" spans="1:95" ht="9.75">
      <c r="A89" s="1" t="s">
        <v>911</v>
      </c>
      <c r="B89" s="39" t="s">
        <v>917</v>
      </c>
      <c r="C89" s="6">
        <v>65.795</v>
      </c>
      <c r="D89" s="6">
        <v>129.42333333333335</v>
      </c>
      <c r="E89" s="4">
        <v>91</v>
      </c>
      <c r="F89" s="2" t="s">
        <v>776</v>
      </c>
      <c r="G89" s="2" t="s">
        <v>1708</v>
      </c>
      <c r="H89" s="2" t="s">
        <v>1653</v>
      </c>
      <c r="I89" s="4">
        <v>-7.6</v>
      </c>
      <c r="J89" s="4" t="s">
        <v>171</v>
      </c>
      <c r="K89" s="2" t="s">
        <v>171</v>
      </c>
      <c r="L89" s="4" t="s">
        <v>171</v>
      </c>
      <c r="M89" s="2" t="s">
        <v>171</v>
      </c>
      <c r="N89" s="26" t="s">
        <v>171</v>
      </c>
      <c r="O89" s="2" t="s">
        <v>171</v>
      </c>
      <c r="P89" s="81">
        <v>86</v>
      </c>
      <c r="Q89" s="10" t="s">
        <v>171</v>
      </c>
      <c r="R89" s="8">
        <v>0</v>
      </c>
      <c r="S89" s="22">
        <v>-2</v>
      </c>
      <c r="T89" s="22" t="s">
        <v>171</v>
      </c>
      <c r="U89" s="6" t="s">
        <v>171</v>
      </c>
      <c r="V89" s="22" t="s">
        <v>171</v>
      </c>
      <c r="W89" s="6" t="s">
        <v>175</v>
      </c>
      <c r="X89" s="6">
        <v>0.8</v>
      </c>
      <c r="Y89" s="6">
        <v>-3.19</v>
      </c>
      <c r="Z89" s="6">
        <v>-0.01</v>
      </c>
      <c r="AA89" s="6" t="s">
        <v>700</v>
      </c>
      <c r="AB89" s="6">
        <v>-6.37</v>
      </c>
      <c r="AC89" s="6" t="s">
        <v>699</v>
      </c>
      <c r="AD89" s="6">
        <v>1.5</v>
      </c>
      <c r="AE89" s="6">
        <v>-2.75</v>
      </c>
      <c r="AF89" s="6">
        <v>-0.46</v>
      </c>
      <c r="AG89" s="6" t="s">
        <v>731</v>
      </c>
      <c r="AH89" s="6">
        <v>-5.04</v>
      </c>
      <c r="AI89" s="6" t="s">
        <v>699</v>
      </c>
      <c r="AJ89" s="6">
        <v>2.3</v>
      </c>
      <c r="AK89" s="6">
        <v>-1.8</v>
      </c>
      <c r="AL89" s="6">
        <v>-0.76</v>
      </c>
      <c r="AM89" s="6" t="s">
        <v>731</v>
      </c>
      <c r="AN89" s="6">
        <v>-2.8</v>
      </c>
      <c r="AO89" s="6" t="s">
        <v>705</v>
      </c>
      <c r="AP89" s="6">
        <v>3</v>
      </c>
      <c r="AQ89" s="6">
        <v>-1.9</v>
      </c>
      <c r="AR89" s="6">
        <v>-1.03</v>
      </c>
      <c r="AS89" s="6" t="s">
        <v>757</v>
      </c>
      <c r="AT89" s="6">
        <v>-2.75</v>
      </c>
      <c r="AU89" s="6" t="s">
        <v>705</v>
      </c>
      <c r="AV89" s="6">
        <v>4.6</v>
      </c>
      <c r="AW89" s="6">
        <v>-1.83</v>
      </c>
      <c r="AX89" s="6">
        <v>-1.3</v>
      </c>
      <c r="AY89" s="6" t="s">
        <v>757</v>
      </c>
      <c r="AZ89" s="6">
        <v>-2.36</v>
      </c>
      <c r="BA89" s="6" t="s">
        <v>705</v>
      </c>
      <c r="BB89" s="6">
        <v>6.1</v>
      </c>
      <c r="BC89" s="6">
        <v>-1.69</v>
      </c>
      <c r="BD89" s="6">
        <v>-1.39</v>
      </c>
      <c r="BE89" s="6" t="s">
        <v>771</v>
      </c>
      <c r="BF89" s="6">
        <v>-1.98</v>
      </c>
      <c r="BG89" s="6" t="s">
        <v>724</v>
      </c>
      <c r="BH89" s="6">
        <v>7.6</v>
      </c>
      <c r="BI89" s="6">
        <v>-1.59</v>
      </c>
      <c r="BJ89" s="6">
        <v>-1.44</v>
      </c>
      <c r="BK89" s="6" t="s">
        <v>771</v>
      </c>
      <c r="BL89" s="6">
        <v>-1.73</v>
      </c>
      <c r="BM89" s="6" t="s">
        <v>698</v>
      </c>
      <c r="BN89" s="6">
        <v>9.1</v>
      </c>
      <c r="BO89" s="6" t="s">
        <v>171</v>
      </c>
      <c r="BP89" s="6">
        <v>-1.42</v>
      </c>
      <c r="BQ89" s="6" t="s">
        <v>771</v>
      </c>
      <c r="BR89" s="6">
        <v>-1.6</v>
      </c>
      <c r="BS89" s="6" t="s">
        <v>698</v>
      </c>
      <c r="BT89" s="6">
        <v>10.7</v>
      </c>
      <c r="BU89" s="6">
        <v>-1.34</v>
      </c>
      <c r="BV89" s="6" t="s">
        <v>171</v>
      </c>
      <c r="BW89" s="6" t="s">
        <v>171</v>
      </c>
      <c r="BX89" s="6" t="s">
        <v>171</v>
      </c>
      <c r="BY89" s="6" t="s">
        <v>171</v>
      </c>
      <c r="BZ89" s="6" t="s">
        <v>171</v>
      </c>
      <c r="CA89" s="6" t="s">
        <v>171</v>
      </c>
      <c r="CB89" s="6" t="s">
        <v>171</v>
      </c>
      <c r="CC89" s="6" t="s">
        <v>171</v>
      </c>
      <c r="CD89" s="6" t="s">
        <v>171</v>
      </c>
      <c r="CE89" s="6" t="s">
        <v>171</v>
      </c>
      <c r="CF89" s="6" t="s">
        <v>171</v>
      </c>
      <c r="CG89" s="6" t="s">
        <v>171</v>
      </c>
      <c r="CH89" s="6" t="s">
        <v>171</v>
      </c>
      <c r="CI89" s="6" t="s">
        <v>171</v>
      </c>
      <c r="CJ89" s="6" t="s">
        <v>171</v>
      </c>
      <c r="CK89" s="6" t="s">
        <v>171</v>
      </c>
      <c r="CL89" s="53" t="s">
        <v>913</v>
      </c>
      <c r="CM89" s="40" t="s">
        <v>898</v>
      </c>
      <c r="CN89" s="5">
        <v>70</v>
      </c>
      <c r="CO89" s="10" t="s">
        <v>440</v>
      </c>
      <c r="CP89" s="40"/>
      <c r="CQ89" s="2" t="s">
        <v>896</v>
      </c>
    </row>
    <row r="90" spans="1:95" ht="9.75">
      <c r="A90" s="1" t="s">
        <v>911</v>
      </c>
      <c r="B90" s="39" t="s">
        <v>918</v>
      </c>
      <c r="C90" s="6">
        <v>66.12166666666667</v>
      </c>
      <c r="D90" s="6">
        <v>129.605</v>
      </c>
      <c r="E90" s="4">
        <v>69</v>
      </c>
      <c r="F90" s="2" t="s">
        <v>776</v>
      </c>
      <c r="G90" s="2" t="s">
        <v>1708</v>
      </c>
      <c r="H90" s="2" t="s">
        <v>1653</v>
      </c>
      <c r="I90" s="4">
        <v>-7.6</v>
      </c>
      <c r="J90" s="4" t="s">
        <v>171</v>
      </c>
      <c r="K90" s="2" t="s">
        <v>171</v>
      </c>
      <c r="L90" s="4" t="s">
        <v>171</v>
      </c>
      <c r="M90" s="2" t="s">
        <v>171</v>
      </c>
      <c r="N90" s="26" t="s">
        <v>171</v>
      </c>
      <c r="O90" s="2" t="s">
        <v>171</v>
      </c>
      <c r="P90" s="81">
        <v>86</v>
      </c>
      <c r="Q90" s="10" t="s">
        <v>171</v>
      </c>
      <c r="R90" s="8">
        <v>0</v>
      </c>
      <c r="S90" s="22">
        <v>-1.3</v>
      </c>
      <c r="T90" s="22" t="s">
        <v>171</v>
      </c>
      <c r="U90" s="6" t="s">
        <v>171</v>
      </c>
      <c r="V90" s="22" t="s">
        <v>171</v>
      </c>
      <c r="W90" s="6" t="s">
        <v>175</v>
      </c>
      <c r="X90" s="6">
        <v>0.8</v>
      </c>
      <c r="Y90" s="6">
        <v>-1.6</v>
      </c>
      <c r="Z90" s="6">
        <v>1.6</v>
      </c>
      <c r="AA90" s="6" t="s">
        <v>703</v>
      </c>
      <c r="AB90" s="6">
        <v>-4.8</v>
      </c>
      <c r="AC90" s="6" t="s">
        <v>702</v>
      </c>
      <c r="AD90" s="6">
        <v>1.5</v>
      </c>
      <c r="AE90" s="6">
        <v>-2.1</v>
      </c>
      <c r="AF90" s="6">
        <v>-0.24</v>
      </c>
      <c r="AG90" s="6" t="s">
        <v>700</v>
      </c>
      <c r="AH90" s="6">
        <v>-3.95</v>
      </c>
      <c r="AI90" s="6" t="s">
        <v>702</v>
      </c>
      <c r="AJ90" s="6">
        <v>3</v>
      </c>
      <c r="AK90" s="6">
        <v>-1.59</v>
      </c>
      <c r="AL90" s="6">
        <v>-0.83</v>
      </c>
      <c r="AM90" s="6" t="s">
        <v>757</v>
      </c>
      <c r="AN90" s="6">
        <v>-2.35</v>
      </c>
      <c r="AO90" s="6" t="s">
        <v>705</v>
      </c>
      <c r="AP90" s="6">
        <v>4.6</v>
      </c>
      <c r="AQ90" s="4">
        <v>-1.43</v>
      </c>
      <c r="AR90" s="6">
        <v>-1.13</v>
      </c>
      <c r="AS90" s="6" t="s">
        <v>699</v>
      </c>
      <c r="AT90" s="6">
        <v>-1.74</v>
      </c>
      <c r="AU90" s="6" t="s">
        <v>758</v>
      </c>
      <c r="AV90" s="6">
        <v>6.1</v>
      </c>
      <c r="AW90" s="6">
        <v>-1.34</v>
      </c>
      <c r="AX90" s="6">
        <v>-1.26</v>
      </c>
      <c r="AY90" s="6" t="s">
        <v>705</v>
      </c>
      <c r="AZ90" s="6">
        <v>-1.43</v>
      </c>
      <c r="BA90" s="6" t="s">
        <v>698</v>
      </c>
      <c r="BB90" s="6">
        <v>7.6</v>
      </c>
      <c r="BC90" s="6">
        <v>-1.37</v>
      </c>
      <c r="BD90" s="6">
        <v>-1.31</v>
      </c>
      <c r="BE90" s="6" t="s">
        <v>705</v>
      </c>
      <c r="BF90" s="6">
        <v>-1.43</v>
      </c>
      <c r="BG90" s="6" t="s">
        <v>703</v>
      </c>
      <c r="BH90" s="6">
        <v>9.1</v>
      </c>
      <c r="BI90" s="6">
        <v>-1.34</v>
      </c>
      <c r="BJ90" s="6">
        <v>-1.32</v>
      </c>
      <c r="BK90" s="6" t="s">
        <v>705</v>
      </c>
      <c r="BL90" s="6">
        <v>-1.37</v>
      </c>
      <c r="BM90" s="6" t="s">
        <v>703</v>
      </c>
      <c r="BN90" s="6">
        <v>10.7</v>
      </c>
      <c r="BO90" s="6">
        <v>-1.33</v>
      </c>
      <c r="BP90" s="6" t="s">
        <v>171</v>
      </c>
      <c r="BQ90" s="6" t="s">
        <v>171</v>
      </c>
      <c r="BR90" s="6" t="s">
        <v>171</v>
      </c>
      <c r="BS90" s="6" t="s">
        <v>171</v>
      </c>
      <c r="BT90" s="6">
        <v>15.2</v>
      </c>
      <c r="BU90" s="6">
        <v>-1.13</v>
      </c>
      <c r="BV90" s="6" t="s">
        <v>171</v>
      </c>
      <c r="BW90" s="6" t="s">
        <v>171</v>
      </c>
      <c r="BX90" s="6" t="s">
        <v>171</v>
      </c>
      <c r="BY90" s="6" t="s">
        <v>171</v>
      </c>
      <c r="BZ90" s="6">
        <v>22.9</v>
      </c>
      <c r="CA90" s="6">
        <v>-0.67</v>
      </c>
      <c r="CB90" s="6" t="s">
        <v>171</v>
      </c>
      <c r="CC90" s="6" t="s">
        <v>171</v>
      </c>
      <c r="CD90" s="6" t="s">
        <v>171</v>
      </c>
      <c r="CE90" s="6" t="s">
        <v>171</v>
      </c>
      <c r="CF90" s="6" t="s">
        <v>171</v>
      </c>
      <c r="CG90" s="6" t="s">
        <v>171</v>
      </c>
      <c r="CH90" s="6" t="s">
        <v>171</v>
      </c>
      <c r="CI90" s="6" t="s">
        <v>171</v>
      </c>
      <c r="CJ90" s="6" t="s">
        <v>171</v>
      </c>
      <c r="CK90" s="6" t="s">
        <v>171</v>
      </c>
      <c r="CL90" s="53" t="s">
        <v>913</v>
      </c>
      <c r="CM90" s="40" t="s">
        <v>919</v>
      </c>
      <c r="CN90" s="5">
        <v>150</v>
      </c>
      <c r="CO90" s="10" t="s">
        <v>440</v>
      </c>
      <c r="CP90" s="40"/>
      <c r="CQ90" s="2" t="s">
        <v>896</v>
      </c>
    </row>
    <row r="91" spans="1:95" ht="20.25">
      <c r="A91" s="1" t="s">
        <v>416</v>
      </c>
      <c r="B91" s="39" t="s">
        <v>920</v>
      </c>
      <c r="C91" s="6">
        <v>67.43333333333334</v>
      </c>
      <c r="D91" s="6">
        <v>135.41666666666666</v>
      </c>
      <c r="E91" s="4" t="s">
        <v>171</v>
      </c>
      <c r="F91" s="2" t="s">
        <v>776</v>
      </c>
      <c r="G91" s="2" t="s">
        <v>1708</v>
      </c>
      <c r="H91" s="2" t="s">
        <v>1654</v>
      </c>
      <c r="I91" s="26">
        <v>-8.2</v>
      </c>
      <c r="J91" s="26" t="s">
        <v>175</v>
      </c>
      <c r="K91" s="10" t="s">
        <v>175</v>
      </c>
      <c r="L91" s="26" t="s">
        <v>175</v>
      </c>
      <c r="M91" s="10" t="s">
        <v>175</v>
      </c>
      <c r="N91" s="26" t="s">
        <v>175</v>
      </c>
      <c r="O91" s="10" t="s">
        <v>175</v>
      </c>
      <c r="P91" s="81" t="s">
        <v>171</v>
      </c>
      <c r="Q91" s="10" t="s">
        <v>171</v>
      </c>
      <c r="R91" s="8">
        <v>0</v>
      </c>
      <c r="S91" s="22">
        <v>-2.5</v>
      </c>
      <c r="T91" s="22" t="s">
        <v>171</v>
      </c>
      <c r="U91" s="6" t="s">
        <v>171</v>
      </c>
      <c r="V91" s="22" t="s">
        <v>171</v>
      </c>
      <c r="W91" s="6" t="s">
        <v>175</v>
      </c>
      <c r="X91" s="6">
        <v>0.8</v>
      </c>
      <c r="Y91" s="6">
        <v>-1.65</v>
      </c>
      <c r="Z91" s="6">
        <v>6</v>
      </c>
      <c r="AA91" s="6" t="s">
        <v>175</v>
      </c>
      <c r="AB91" s="6">
        <v>-9.3</v>
      </c>
      <c r="AC91" s="6" t="s">
        <v>171</v>
      </c>
      <c r="AD91" s="6">
        <v>2</v>
      </c>
      <c r="AE91" s="6">
        <v>-4.1</v>
      </c>
      <c r="AF91" s="6" t="s">
        <v>171</v>
      </c>
      <c r="AG91" s="6" t="s">
        <v>171</v>
      </c>
      <c r="AH91" s="6" t="s">
        <v>171</v>
      </c>
      <c r="AI91" s="6" t="s">
        <v>171</v>
      </c>
      <c r="AJ91" s="6">
        <v>2.7</v>
      </c>
      <c r="AK91" s="6">
        <v>-3.7</v>
      </c>
      <c r="AL91" s="6" t="s">
        <v>171</v>
      </c>
      <c r="AM91" s="6" t="s">
        <v>171</v>
      </c>
      <c r="AN91" s="6" t="s">
        <v>171</v>
      </c>
      <c r="AO91" s="6" t="s">
        <v>171</v>
      </c>
      <c r="AP91" s="6">
        <v>3.5</v>
      </c>
      <c r="AQ91" s="6">
        <v>-3.3</v>
      </c>
      <c r="AR91" s="6" t="s">
        <v>171</v>
      </c>
      <c r="AS91" s="6" t="s">
        <v>171</v>
      </c>
      <c r="AT91" s="6" t="s">
        <v>171</v>
      </c>
      <c r="AU91" s="6" t="s">
        <v>171</v>
      </c>
      <c r="AV91" s="6">
        <v>4.3</v>
      </c>
      <c r="AW91" s="6">
        <v>-3.05</v>
      </c>
      <c r="AX91" s="6" t="s">
        <v>171</v>
      </c>
      <c r="AY91" s="6" t="s">
        <v>171</v>
      </c>
      <c r="AZ91" s="6" t="s">
        <v>171</v>
      </c>
      <c r="BA91" s="6" t="s">
        <v>171</v>
      </c>
      <c r="BB91" s="6">
        <v>5.8</v>
      </c>
      <c r="BC91" s="6">
        <v>-2.7</v>
      </c>
      <c r="BD91" s="6" t="s">
        <v>171</v>
      </c>
      <c r="BE91" s="6" t="s">
        <v>171</v>
      </c>
      <c r="BF91" s="6" t="s">
        <v>171</v>
      </c>
      <c r="BG91" s="6" t="s">
        <v>171</v>
      </c>
      <c r="BH91" s="6">
        <v>7.3</v>
      </c>
      <c r="BI91" s="6">
        <v>-2.57</v>
      </c>
      <c r="BJ91" s="6" t="s">
        <v>171</v>
      </c>
      <c r="BK91" s="6" t="s">
        <v>171</v>
      </c>
      <c r="BL91" s="6" t="s">
        <v>171</v>
      </c>
      <c r="BM91" s="6" t="s">
        <v>171</v>
      </c>
      <c r="BN91" s="6">
        <v>8.8</v>
      </c>
      <c r="BO91" s="6">
        <v>-2.55</v>
      </c>
      <c r="BP91" s="6" t="s">
        <v>171</v>
      </c>
      <c r="BQ91" s="6" t="s">
        <v>171</v>
      </c>
      <c r="BR91" s="6" t="s">
        <v>171</v>
      </c>
      <c r="BS91" s="6" t="s">
        <v>171</v>
      </c>
      <c r="BT91" s="6">
        <v>10.4</v>
      </c>
      <c r="BU91" s="6">
        <v>-2.58</v>
      </c>
      <c r="BV91" s="6" t="s">
        <v>171</v>
      </c>
      <c r="BW91" s="6" t="s">
        <v>171</v>
      </c>
      <c r="BX91" s="6" t="s">
        <v>171</v>
      </c>
      <c r="BY91" s="6" t="s">
        <v>171</v>
      </c>
      <c r="BZ91" s="6">
        <v>14.9</v>
      </c>
      <c r="CA91" s="6">
        <v>-2.64</v>
      </c>
      <c r="CB91" s="6" t="s">
        <v>171</v>
      </c>
      <c r="CC91" s="6" t="s">
        <v>171</v>
      </c>
      <c r="CD91" s="6" t="s">
        <v>171</v>
      </c>
      <c r="CE91" s="6" t="s">
        <v>171</v>
      </c>
      <c r="CF91" s="6">
        <v>31.7</v>
      </c>
      <c r="CG91" s="6">
        <v>-2.25</v>
      </c>
      <c r="CH91" s="6" t="s">
        <v>171</v>
      </c>
      <c r="CI91" s="6" t="s">
        <v>171</v>
      </c>
      <c r="CJ91" s="6" t="s">
        <v>171</v>
      </c>
      <c r="CK91" s="6" t="s">
        <v>171</v>
      </c>
      <c r="CL91" s="53" t="s">
        <v>417</v>
      </c>
      <c r="CM91" s="40" t="s">
        <v>921</v>
      </c>
      <c r="CN91" s="5">
        <v>150</v>
      </c>
      <c r="CO91" s="10" t="s">
        <v>178</v>
      </c>
      <c r="CP91" s="40" t="s">
        <v>1655</v>
      </c>
      <c r="CQ91" s="2" t="s">
        <v>418</v>
      </c>
    </row>
    <row r="92" spans="1:95" ht="20.25">
      <c r="A92" s="1" t="s">
        <v>416</v>
      </c>
      <c r="B92" s="39" t="s">
        <v>922</v>
      </c>
      <c r="C92" s="6">
        <v>67.43333333333334</v>
      </c>
      <c r="D92" s="6">
        <v>135.41666666666666</v>
      </c>
      <c r="E92" s="4" t="s">
        <v>171</v>
      </c>
      <c r="F92" s="2" t="s">
        <v>776</v>
      </c>
      <c r="G92" s="2" t="s">
        <v>1708</v>
      </c>
      <c r="H92" s="2" t="s">
        <v>1654</v>
      </c>
      <c r="I92" s="26">
        <v>-8.2</v>
      </c>
      <c r="J92" s="26" t="s">
        <v>175</v>
      </c>
      <c r="K92" s="10" t="s">
        <v>175</v>
      </c>
      <c r="L92" s="26" t="s">
        <v>175</v>
      </c>
      <c r="M92" s="10" t="s">
        <v>175</v>
      </c>
      <c r="N92" s="26" t="s">
        <v>175</v>
      </c>
      <c r="O92" s="10" t="s">
        <v>175</v>
      </c>
      <c r="P92" s="81" t="s">
        <v>171</v>
      </c>
      <c r="Q92" s="10" t="s">
        <v>171</v>
      </c>
      <c r="R92" s="8">
        <v>0</v>
      </c>
      <c r="S92" s="22">
        <v>-4.8</v>
      </c>
      <c r="T92" s="22" t="s">
        <v>171</v>
      </c>
      <c r="U92" s="6" t="s">
        <v>171</v>
      </c>
      <c r="V92" s="22" t="s">
        <v>171</v>
      </c>
      <c r="W92" s="6" t="s">
        <v>175</v>
      </c>
      <c r="X92" s="6">
        <v>0.8</v>
      </c>
      <c r="Y92" s="6">
        <v>-2</v>
      </c>
      <c r="Z92" s="6">
        <v>9</v>
      </c>
      <c r="AA92" s="6" t="s">
        <v>175</v>
      </c>
      <c r="AB92" s="6">
        <v>-13</v>
      </c>
      <c r="AC92" s="6" t="s">
        <v>171</v>
      </c>
      <c r="AD92" s="6">
        <v>2</v>
      </c>
      <c r="AE92" s="6">
        <v>-5.75</v>
      </c>
      <c r="AF92" s="6" t="s">
        <v>171</v>
      </c>
      <c r="AG92" s="6" t="s">
        <v>171</v>
      </c>
      <c r="AH92" s="6" t="s">
        <v>171</v>
      </c>
      <c r="AI92" s="6" t="s">
        <v>171</v>
      </c>
      <c r="AJ92" s="6">
        <v>5</v>
      </c>
      <c r="AK92" s="6">
        <v>-5.3</v>
      </c>
      <c r="AL92" s="6" t="s">
        <v>171</v>
      </c>
      <c r="AM92" s="6" t="s">
        <v>171</v>
      </c>
      <c r="AN92" s="6" t="s">
        <v>171</v>
      </c>
      <c r="AO92" s="6" t="s">
        <v>171</v>
      </c>
      <c r="AP92" s="6">
        <v>6.5</v>
      </c>
      <c r="AQ92" s="6">
        <v>-5.04</v>
      </c>
      <c r="AR92" s="6" t="s">
        <v>171</v>
      </c>
      <c r="AS92" s="6" t="s">
        <v>171</v>
      </c>
      <c r="AT92" s="6" t="s">
        <v>171</v>
      </c>
      <c r="AU92" s="6" t="s">
        <v>171</v>
      </c>
      <c r="AV92" s="6">
        <v>8.1</v>
      </c>
      <c r="AW92" s="6">
        <v>-4.8</v>
      </c>
      <c r="AX92" s="6" t="s">
        <v>171</v>
      </c>
      <c r="AY92" s="6" t="s">
        <v>171</v>
      </c>
      <c r="AZ92" s="6" t="s">
        <v>171</v>
      </c>
      <c r="BA92" s="6" t="s">
        <v>171</v>
      </c>
      <c r="BB92" s="6">
        <v>9.6</v>
      </c>
      <c r="BC92" s="6">
        <v>-4.7</v>
      </c>
      <c r="BD92" s="6" t="s">
        <v>171</v>
      </c>
      <c r="BE92" s="6" t="s">
        <v>171</v>
      </c>
      <c r="BF92" s="6" t="s">
        <v>171</v>
      </c>
      <c r="BG92" s="6" t="s">
        <v>171</v>
      </c>
      <c r="BH92" s="6">
        <v>11.1</v>
      </c>
      <c r="BI92" s="6">
        <v>-4.78</v>
      </c>
      <c r="BJ92" s="6" t="s">
        <v>171</v>
      </c>
      <c r="BK92" s="6" t="s">
        <v>171</v>
      </c>
      <c r="BL92" s="6" t="s">
        <v>171</v>
      </c>
      <c r="BM92" s="6" t="s">
        <v>171</v>
      </c>
      <c r="BN92" s="6">
        <v>12.6</v>
      </c>
      <c r="BO92" s="6">
        <v>-4.56</v>
      </c>
      <c r="BP92" s="6" t="s">
        <v>171</v>
      </c>
      <c r="BQ92" s="6" t="s">
        <v>171</v>
      </c>
      <c r="BR92" s="6" t="s">
        <v>171</v>
      </c>
      <c r="BS92" s="6" t="s">
        <v>171</v>
      </c>
      <c r="BT92" s="6">
        <v>14.2</v>
      </c>
      <c r="BU92" s="6">
        <v>-4.54</v>
      </c>
      <c r="BV92" s="6" t="s">
        <v>171</v>
      </c>
      <c r="BW92" s="6" t="s">
        <v>171</v>
      </c>
      <c r="BX92" s="6" t="s">
        <v>171</v>
      </c>
      <c r="BY92" s="6" t="s">
        <v>171</v>
      </c>
      <c r="BZ92" s="6">
        <v>15.7</v>
      </c>
      <c r="CA92" s="6">
        <v>-4.53</v>
      </c>
      <c r="CB92" s="6" t="s">
        <v>171</v>
      </c>
      <c r="CC92" s="6" t="s">
        <v>171</v>
      </c>
      <c r="CD92" s="6" t="s">
        <v>171</v>
      </c>
      <c r="CE92" s="6" t="s">
        <v>171</v>
      </c>
      <c r="CF92" s="6">
        <v>26.4</v>
      </c>
      <c r="CG92" s="6">
        <v>-4.24</v>
      </c>
      <c r="CH92" s="6" t="s">
        <v>171</v>
      </c>
      <c r="CI92" s="6" t="s">
        <v>171</v>
      </c>
      <c r="CJ92" s="6" t="s">
        <v>171</v>
      </c>
      <c r="CK92" s="6" t="s">
        <v>171</v>
      </c>
      <c r="CL92" s="53" t="s">
        <v>417</v>
      </c>
      <c r="CM92" s="40" t="s">
        <v>574</v>
      </c>
      <c r="CN92" s="5">
        <v>180</v>
      </c>
      <c r="CO92" s="10" t="s">
        <v>178</v>
      </c>
      <c r="CP92" s="40" t="s">
        <v>1655</v>
      </c>
      <c r="CQ92" s="2" t="s">
        <v>418</v>
      </c>
    </row>
    <row r="93" spans="1:95" ht="20.25">
      <c r="A93" s="1" t="s">
        <v>416</v>
      </c>
      <c r="B93" s="39" t="s">
        <v>923</v>
      </c>
      <c r="C93" s="6">
        <v>67.43333333333334</v>
      </c>
      <c r="D93" s="6">
        <v>135.41666666666666</v>
      </c>
      <c r="E93" s="4" t="s">
        <v>171</v>
      </c>
      <c r="F93" s="2" t="s">
        <v>776</v>
      </c>
      <c r="G93" s="2" t="s">
        <v>1708</v>
      </c>
      <c r="H93" s="2" t="s">
        <v>1654</v>
      </c>
      <c r="I93" s="26">
        <v>-8.2</v>
      </c>
      <c r="J93" s="26" t="s">
        <v>175</v>
      </c>
      <c r="K93" s="10" t="s">
        <v>175</v>
      </c>
      <c r="L93" s="26" t="s">
        <v>175</v>
      </c>
      <c r="M93" s="10" t="s">
        <v>175</v>
      </c>
      <c r="N93" s="26" t="s">
        <v>175</v>
      </c>
      <c r="O93" s="10" t="s">
        <v>175</v>
      </c>
      <c r="P93" s="81" t="s">
        <v>171</v>
      </c>
      <c r="Q93" s="10" t="s">
        <v>171</v>
      </c>
      <c r="R93" s="8">
        <v>0</v>
      </c>
      <c r="S93" s="22">
        <v>-3.4</v>
      </c>
      <c r="T93" s="22" t="s">
        <v>171</v>
      </c>
      <c r="U93" s="6" t="s">
        <v>171</v>
      </c>
      <c r="V93" s="22" t="s">
        <v>171</v>
      </c>
      <c r="W93" s="6" t="s">
        <v>175</v>
      </c>
      <c r="X93" s="6">
        <v>0.8</v>
      </c>
      <c r="Y93" s="6">
        <v>-2.7</v>
      </c>
      <c r="Z93" s="6">
        <v>2.1</v>
      </c>
      <c r="AA93" s="6" t="s">
        <v>175</v>
      </c>
      <c r="AB93" s="6">
        <v>-7.5</v>
      </c>
      <c r="AC93" s="6" t="s">
        <v>171</v>
      </c>
      <c r="AD93" s="6">
        <v>2.3</v>
      </c>
      <c r="AE93" s="6">
        <v>-3.25</v>
      </c>
      <c r="AF93" s="6" t="s">
        <v>171</v>
      </c>
      <c r="AG93" s="6" t="s">
        <v>171</v>
      </c>
      <c r="AH93" s="6" t="s">
        <v>171</v>
      </c>
      <c r="AI93" s="6" t="s">
        <v>171</v>
      </c>
      <c r="AJ93" s="6">
        <v>3.8</v>
      </c>
      <c r="AK93" s="6">
        <v>-3.01</v>
      </c>
      <c r="AL93" s="6" t="s">
        <v>171</v>
      </c>
      <c r="AM93" s="6" t="s">
        <v>171</v>
      </c>
      <c r="AN93" s="6" t="s">
        <v>171</v>
      </c>
      <c r="AO93" s="6" t="s">
        <v>171</v>
      </c>
      <c r="AP93" s="6">
        <v>5.3</v>
      </c>
      <c r="AQ93" s="6">
        <v>-3.05</v>
      </c>
      <c r="AR93" s="6" t="s">
        <v>171</v>
      </c>
      <c r="AS93" s="6" t="s">
        <v>171</v>
      </c>
      <c r="AT93" s="6" t="s">
        <v>171</v>
      </c>
      <c r="AU93" s="6" t="s">
        <v>171</v>
      </c>
      <c r="AV93" s="6">
        <v>6.9</v>
      </c>
      <c r="AW93" s="6">
        <v>-3.12</v>
      </c>
      <c r="AX93" s="6" t="s">
        <v>171</v>
      </c>
      <c r="AY93" s="6" t="s">
        <v>171</v>
      </c>
      <c r="AZ93" s="6" t="s">
        <v>171</v>
      </c>
      <c r="BA93" s="6" t="s">
        <v>171</v>
      </c>
      <c r="BB93" s="6">
        <v>8.4</v>
      </c>
      <c r="BC93" s="6">
        <v>-3.2</v>
      </c>
      <c r="BD93" s="6" t="s">
        <v>171</v>
      </c>
      <c r="BE93" s="6" t="s">
        <v>171</v>
      </c>
      <c r="BF93" s="6" t="s">
        <v>171</v>
      </c>
      <c r="BG93" s="6" t="s">
        <v>171</v>
      </c>
      <c r="BH93" s="6">
        <v>9.9</v>
      </c>
      <c r="BI93" s="6">
        <v>-3.28</v>
      </c>
      <c r="BJ93" s="6" t="s">
        <v>171</v>
      </c>
      <c r="BK93" s="6" t="s">
        <v>171</v>
      </c>
      <c r="BL93" s="6" t="s">
        <v>171</v>
      </c>
      <c r="BM93" s="6" t="s">
        <v>171</v>
      </c>
      <c r="BN93" s="6">
        <v>13</v>
      </c>
      <c r="BO93" s="6">
        <v>-3.4</v>
      </c>
      <c r="BP93" s="6" t="s">
        <v>171</v>
      </c>
      <c r="BQ93" s="6" t="s">
        <v>171</v>
      </c>
      <c r="BR93" s="6" t="s">
        <v>171</v>
      </c>
      <c r="BS93" s="6" t="s">
        <v>171</v>
      </c>
      <c r="BT93" s="6">
        <v>16</v>
      </c>
      <c r="BU93" s="6">
        <v>-3.46</v>
      </c>
      <c r="BV93" s="6" t="s">
        <v>171</v>
      </c>
      <c r="BW93" s="6" t="s">
        <v>171</v>
      </c>
      <c r="BX93" s="6" t="s">
        <v>171</v>
      </c>
      <c r="BY93" s="6" t="s">
        <v>171</v>
      </c>
      <c r="BZ93" s="6">
        <v>20.6</v>
      </c>
      <c r="CA93" s="6">
        <v>-3.4</v>
      </c>
      <c r="CB93" s="6" t="s">
        <v>171</v>
      </c>
      <c r="CC93" s="6" t="s">
        <v>171</v>
      </c>
      <c r="CD93" s="6" t="s">
        <v>171</v>
      </c>
      <c r="CE93" s="6" t="s">
        <v>171</v>
      </c>
      <c r="CF93" s="6">
        <v>23.6</v>
      </c>
      <c r="CG93" s="6">
        <v>-3.4</v>
      </c>
      <c r="CH93" s="6" t="s">
        <v>171</v>
      </c>
      <c r="CI93" s="6" t="s">
        <v>171</v>
      </c>
      <c r="CJ93" s="6" t="s">
        <v>171</v>
      </c>
      <c r="CK93" s="6" t="s">
        <v>171</v>
      </c>
      <c r="CL93" s="53" t="s">
        <v>417</v>
      </c>
      <c r="CM93" s="40" t="s">
        <v>574</v>
      </c>
      <c r="CN93" s="5">
        <v>150</v>
      </c>
      <c r="CO93" s="10" t="s">
        <v>178</v>
      </c>
      <c r="CP93" s="40" t="s">
        <v>1655</v>
      </c>
      <c r="CQ93" s="2" t="s">
        <v>418</v>
      </c>
    </row>
    <row r="94" spans="1:95" ht="30">
      <c r="A94" s="1" t="s">
        <v>1477</v>
      </c>
      <c r="B94" s="39" t="s">
        <v>1478</v>
      </c>
      <c r="C94" s="6">
        <v>64.92</v>
      </c>
      <c r="D94" s="6">
        <v>125.58</v>
      </c>
      <c r="E94" s="4">
        <v>93</v>
      </c>
      <c r="F94" s="2" t="s">
        <v>1475</v>
      </c>
      <c r="G94" s="2" t="s">
        <v>1001</v>
      </c>
      <c r="H94" s="2" t="s">
        <v>1476</v>
      </c>
      <c r="I94" s="26">
        <v>-5.49</v>
      </c>
      <c r="J94" s="26">
        <v>17.19</v>
      </c>
      <c r="K94" s="10" t="s">
        <v>698</v>
      </c>
      <c r="L94" s="26">
        <v>-27.89</v>
      </c>
      <c r="M94" s="10" t="s">
        <v>771</v>
      </c>
      <c r="N94" s="26"/>
      <c r="O94" s="10"/>
      <c r="P94" s="81"/>
      <c r="Q94" s="10"/>
      <c r="R94" s="8">
        <v>0.025</v>
      </c>
      <c r="S94" s="22">
        <v>-0.5</v>
      </c>
      <c r="T94" s="22"/>
      <c r="U94" s="6"/>
      <c r="V94" s="22"/>
      <c r="W94" s="6"/>
      <c r="X94" s="6">
        <v>0.05</v>
      </c>
      <c r="Y94" s="6">
        <v>-0.45</v>
      </c>
      <c r="Z94" s="6"/>
      <c r="AA94" s="6"/>
      <c r="AB94" s="6"/>
      <c r="AC94" s="6"/>
      <c r="AD94" s="6">
        <v>0.1</v>
      </c>
      <c r="AE94" s="6">
        <v>-1.37</v>
      </c>
      <c r="AF94" s="6">
        <v>8.46</v>
      </c>
      <c r="AG94" s="6" t="s">
        <v>698</v>
      </c>
      <c r="AH94" s="6">
        <v>-10.96</v>
      </c>
      <c r="AI94" s="6" t="s">
        <v>699</v>
      </c>
      <c r="AJ94" s="6">
        <v>0.2</v>
      </c>
      <c r="AK94" s="6">
        <v>-2.04</v>
      </c>
      <c r="AL94" s="6">
        <v>4.32</v>
      </c>
      <c r="AM94" s="6" t="s">
        <v>703</v>
      </c>
      <c r="AN94" s="6">
        <v>-9.78</v>
      </c>
      <c r="AO94" s="6" t="s">
        <v>699</v>
      </c>
      <c r="AP94" s="6">
        <v>0.5</v>
      </c>
      <c r="AQ94" s="6">
        <v>-2.6</v>
      </c>
      <c r="AR94" s="6">
        <v>1.16</v>
      </c>
      <c r="AS94" s="6" t="s">
        <v>703</v>
      </c>
      <c r="AT94" s="6">
        <v>-8.57</v>
      </c>
      <c r="AU94" s="6" t="s">
        <v>699</v>
      </c>
      <c r="AV94" s="6">
        <v>1.5</v>
      </c>
      <c r="AW94" s="6">
        <v>-2.69</v>
      </c>
      <c r="AX94" s="6">
        <v>-0.69</v>
      </c>
      <c r="AY94" s="6" t="s">
        <v>731</v>
      </c>
      <c r="AZ94" s="6">
        <v>-6.29</v>
      </c>
      <c r="BA94" s="6" t="s">
        <v>702</v>
      </c>
      <c r="BB94" s="4"/>
      <c r="BC94" s="4"/>
      <c r="BD94" s="4"/>
      <c r="BE94" s="4"/>
      <c r="BF94" s="4"/>
      <c r="BG94" s="4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53"/>
      <c r="CM94" s="40" t="s">
        <v>1483</v>
      </c>
      <c r="CN94" s="5">
        <v>71</v>
      </c>
      <c r="CO94" s="10" t="s">
        <v>440</v>
      </c>
      <c r="CP94" s="40"/>
      <c r="CQ94" s="2" t="s">
        <v>1754</v>
      </c>
    </row>
    <row r="95" spans="1:95" ht="30">
      <c r="A95" s="1" t="s">
        <v>1480</v>
      </c>
      <c r="B95" s="39" t="s">
        <v>1481</v>
      </c>
      <c r="C95" s="6">
        <v>65.28</v>
      </c>
      <c r="D95" s="6">
        <v>126.88</v>
      </c>
      <c r="E95" s="4">
        <v>61</v>
      </c>
      <c r="F95" s="2" t="s">
        <v>1475</v>
      </c>
      <c r="G95" s="2" t="s">
        <v>1001</v>
      </c>
      <c r="H95" s="2" t="s">
        <v>1476</v>
      </c>
      <c r="I95" s="26">
        <v>-5.92</v>
      </c>
      <c r="J95" s="4">
        <v>17.42</v>
      </c>
      <c r="K95" s="1" t="s">
        <v>698</v>
      </c>
      <c r="L95" s="26">
        <v>-28.45</v>
      </c>
      <c r="M95" s="10" t="s">
        <v>771</v>
      </c>
      <c r="N95" s="26"/>
      <c r="O95" s="10"/>
      <c r="P95" s="81"/>
      <c r="Q95" s="10"/>
      <c r="R95" s="8">
        <v>0.025</v>
      </c>
      <c r="S95" s="22">
        <v>-1</v>
      </c>
      <c r="T95" s="22"/>
      <c r="U95" s="6"/>
      <c r="V95" s="22"/>
      <c r="W95" s="6"/>
      <c r="X95" s="6">
        <v>0.05</v>
      </c>
      <c r="Y95" s="6">
        <v>-0.59</v>
      </c>
      <c r="Z95" s="6"/>
      <c r="AA95" s="6"/>
      <c r="AB95" s="6"/>
      <c r="AC95" s="6"/>
      <c r="AD95" s="6">
        <v>0.1</v>
      </c>
      <c r="AE95" s="6">
        <v>-0.67</v>
      </c>
      <c r="AF95" s="6"/>
      <c r="AG95" s="6"/>
      <c r="AH95" s="6"/>
      <c r="AI95" s="6"/>
      <c r="AJ95" s="6">
        <v>0.2</v>
      </c>
      <c r="AK95" s="6">
        <v>-0.88</v>
      </c>
      <c r="AL95" s="6"/>
      <c r="AM95" s="6"/>
      <c r="AN95" s="6"/>
      <c r="AO95" s="6"/>
      <c r="AP95" s="6">
        <v>0.5</v>
      </c>
      <c r="AQ95" s="6">
        <v>-1.46</v>
      </c>
      <c r="AR95" s="6"/>
      <c r="AS95" s="6"/>
      <c r="AT95" s="6"/>
      <c r="AU95" s="6"/>
      <c r="AV95" s="6">
        <v>1</v>
      </c>
      <c r="AW95" s="6">
        <v>-1.79</v>
      </c>
      <c r="AX95" s="6"/>
      <c r="AY95" s="6"/>
      <c r="AZ95" s="6"/>
      <c r="BA95" s="6"/>
      <c r="BB95" s="6">
        <v>1.5</v>
      </c>
      <c r="BC95" s="6">
        <v>-2.67</v>
      </c>
      <c r="BD95" s="6">
        <v>-1.45</v>
      </c>
      <c r="BE95" s="6" t="s">
        <v>700</v>
      </c>
      <c r="BF95" s="6">
        <v>-4.28</v>
      </c>
      <c r="BG95" s="6" t="s">
        <v>702</v>
      </c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53"/>
      <c r="CM95" s="40" t="s">
        <v>1482</v>
      </c>
      <c r="CN95" s="5">
        <v>65</v>
      </c>
      <c r="CO95" s="10" t="s">
        <v>440</v>
      </c>
      <c r="CP95" s="40"/>
      <c r="CQ95" s="2" t="s">
        <v>1754</v>
      </c>
    </row>
    <row r="96" spans="1:95" s="21" customFormat="1" ht="30">
      <c r="A96" s="21" t="s">
        <v>1500</v>
      </c>
      <c r="B96" s="54" t="s">
        <v>1501</v>
      </c>
      <c r="C96" s="21">
        <v>64.9</v>
      </c>
      <c r="D96" s="21">
        <v>125.58</v>
      </c>
      <c r="F96" s="21" t="s">
        <v>174</v>
      </c>
      <c r="G96" s="21" t="s">
        <v>1708</v>
      </c>
      <c r="H96" s="21" t="s">
        <v>1502</v>
      </c>
      <c r="I96" s="28">
        <v>-6.3</v>
      </c>
      <c r="J96" s="4" t="s">
        <v>171</v>
      </c>
      <c r="K96" s="4" t="s">
        <v>171</v>
      </c>
      <c r="L96" s="4" t="s">
        <v>171</v>
      </c>
      <c r="M96" s="4" t="s">
        <v>171</v>
      </c>
      <c r="N96" s="28"/>
      <c r="P96" s="54" t="s">
        <v>1503</v>
      </c>
      <c r="R96" s="21">
        <v>0</v>
      </c>
      <c r="S96" s="28">
        <v>6.05</v>
      </c>
      <c r="T96" s="28">
        <v>19.9</v>
      </c>
      <c r="U96" s="28"/>
      <c r="V96" s="28">
        <v>-3.96</v>
      </c>
      <c r="W96" s="28"/>
      <c r="X96" s="28">
        <v>0.1</v>
      </c>
      <c r="Y96" s="28">
        <v>3.82</v>
      </c>
      <c r="Z96" s="28">
        <v>14.34</v>
      </c>
      <c r="AA96" s="28"/>
      <c r="AB96" s="28">
        <v>-2.37</v>
      </c>
      <c r="AC96" s="28"/>
      <c r="AD96" s="28">
        <v>0.5</v>
      </c>
      <c r="AE96" s="28">
        <v>-0.24</v>
      </c>
      <c r="AF96" s="28">
        <v>0.05</v>
      </c>
      <c r="AG96" s="28"/>
      <c r="AH96" s="28">
        <v>-0.61</v>
      </c>
      <c r="AI96" s="28"/>
      <c r="AJ96" s="28">
        <v>2</v>
      </c>
      <c r="AK96" s="28">
        <v>-0.31</v>
      </c>
      <c r="AL96" s="28">
        <v>0.02</v>
      </c>
      <c r="AM96" s="28"/>
      <c r="AN96" s="28">
        <v>-0.87</v>
      </c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54" t="s">
        <v>1504</v>
      </c>
      <c r="CM96" s="54" t="s">
        <v>1505</v>
      </c>
      <c r="CN96" s="28">
        <v>61.4</v>
      </c>
      <c r="CO96" s="21" t="s">
        <v>440</v>
      </c>
      <c r="CP96" s="54"/>
      <c r="CQ96" s="21" t="s">
        <v>1758</v>
      </c>
    </row>
    <row r="97" spans="1:95" s="21" customFormat="1" ht="20.25">
      <c r="A97" s="21" t="s">
        <v>483</v>
      </c>
      <c r="B97" s="54" t="s">
        <v>1582</v>
      </c>
      <c r="C97" s="21">
        <v>65.28</v>
      </c>
      <c r="D97" s="21">
        <v>126.83</v>
      </c>
      <c r="E97" s="21" t="s">
        <v>1589</v>
      </c>
      <c r="F97" s="21" t="s">
        <v>174</v>
      </c>
      <c r="G97" s="21" t="s">
        <v>1708</v>
      </c>
      <c r="H97" s="21" t="s">
        <v>1581</v>
      </c>
      <c r="I97" s="28">
        <v>-6.2</v>
      </c>
      <c r="J97" s="4" t="s">
        <v>171</v>
      </c>
      <c r="K97" s="4" t="s">
        <v>171</v>
      </c>
      <c r="L97" s="4" t="s">
        <v>171</v>
      </c>
      <c r="M97" s="4" t="s">
        <v>171</v>
      </c>
      <c r="N97" s="28"/>
      <c r="P97" s="54"/>
      <c r="R97" s="21">
        <v>0.01</v>
      </c>
      <c r="S97" s="28"/>
      <c r="T97" s="28">
        <v>28.1</v>
      </c>
      <c r="U97" s="28"/>
      <c r="V97" s="28">
        <v>-13.6</v>
      </c>
      <c r="W97" s="28"/>
      <c r="X97" s="28">
        <v>0.15</v>
      </c>
      <c r="Y97" s="28"/>
      <c r="Z97" s="28">
        <v>12.9</v>
      </c>
      <c r="AA97" s="28"/>
      <c r="AB97" s="28">
        <v>-12.4</v>
      </c>
      <c r="AC97" s="28"/>
      <c r="AD97" s="28">
        <v>0.3</v>
      </c>
      <c r="AE97" s="28">
        <v>-2</v>
      </c>
      <c r="AF97" s="28">
        <v>7.6</v>
      </c>
      <c r="AG97" s="28"/>
      <c r="AH97" s="28">
        <v>-11.6</v>
      </c>
      <c r="AI97" s="28"/>
      <c r="AJ97" s="28">
        <v>0.61</v>
      </c>
      <c r="AK97" s="28">
        <v>-4.1</v>
      </c>
      <c r="AL97" s="28">
        <v>3.9</v>
      </c>
      <c r="AM97" s="28"/>
      <c r="AN97" s="28">
        <v>-10.2</v>
      </c>
      <c r="AO97" s="28"/>
      <c r="AP97" s="28">
        <v>0.91</v>
      </c>
      <c r="AQ97" s="28">
        <v>-3.75</v>
      </c>
      <c r="AR97" s="28">
        <v>1.5</v>
      </c>
      <c r="AS97" s="28"/>
      <c r="AT97" s="28">
        <v>-9</v>
      </c>
      <c r="AU97" s="28"/>
      <c r="AV97" s="28">
        <v>1.52</v>
      </c>
      <c r="AW97" s="28">
        <v>-3.7</v>
      </c>
      <c r="AX97" s="28">
        <v>0.2</v>
      </c>
      <c r="AY97" s="28"/>
      <c r="AZ97" s="28">
        <v>-7.6</v>
      </c>
      <c r="BA97" s="28"/>
      <c r="BB97" s="28">
        <v>3.05</v>
      </c>
      <c r="BC97" s="28">
        <v>-3.35</v>
      </c>
      <c r="BD97" s="28">
        <v>-1.3</v>
      </c>
      <c r="BE97" s="28"/>
      <c r="BF97" s="28">
        <v>-5.4</v>
      </c>
      <c r="BG97" s="28"/>
      <c r="BH97" s="28">
        <v>10.67</v>
      </c>
      <c r="BI97" s="28">
        <v>-2.2</v>
      </c>
      <c r="BJ97" s="28">
        <v>-2.1</v>
      </c>
      <c r="BK97" s="28"/>
      <c r="BL97" s="28">
        <v>-2.3</v>
      </c>
      <c r="BM97" s="28"/>
      <c r="BN97" s="28">
        <v>19.81</v>
      </c>
      <c r="BO97" s="28">
        <v>-1.55</v>
      </c>
      <c r="BP97" s="28">
        <v>-1.4</v>
      </c>
      <c r="BQ97" s="28"/>
      <c r="BR97" s="28">
        <v>-1.7</v>
      </c>
      <c r="BS97" s="28"/>
      <c r="BT97" s="28">
        <v>30.48</v>
      </c>
      <c r="BU97" s="28">
        <v>-0.85</v>
      </c>
      <c r="BV97" s="28">
        <v>-0.7</v>
      </c>
      <c r="BW97" s="28"/>
      <c r="BX97" s="28">
        <v>-1</v>
      </c>
      <c r="BY97" s="28"/>
      <c r="BZ97" s="28">
        <v>45.72</v>
      </c>
      <c r="CA97" s="28">
        <v>-0.2</v>
      </c>
      <c r="CB97" s="28">
        <v>-0.1</v>
      </c>
      <c r="CC97" s="28"/>
      <c r="CD97" s="28">
        <v>-0.3</v>
      </c>
      <c r="CE97" s="28"/>
      <c r="CF97" s="28">
        <v>60.96</v>
      </c>
      <c r="CG97" s="28">
        <v>0.4</v>
      </c>
      <c r="CH97" s="28">
        <v>0.5</v>
      </c>
      <c r="CI97" s="28"/>
      <c r="CJ97" s="28">
        <v>0.3</v>
      </c>
      <c r="CK97" s="28"/>
      <c r="CL97" s="54"/>
      <c r="CM97" s="54" t="s">
        <v>1590</v>
      </c>
      <c r="CN97" s="28">
        <v>80</v>
      </c>
      <c r="CO97" s="21" t="s">
        <v>440</v>
      </c>
      <c r="CP97" s="54"/>
      <c r="CQ97" s="21" t="s">
        <v>1765</v>
      </c>
    </row>
    <row r="98" spans="1:95" s="21" customFormat="1" ht="20.25">
      <c r="A98" s="21" t="s">
        <v>483</v>
      </c>
      <c r="B98" s="54" t="s">
        <v>1583</v>
      </c>
      <c r="C98" s="21">
        <v>65.28</v>
      </c>
      <c r="D98" s="21">
        <v>126.83</v>
      </c>
      <c r="E98" s="21" t="s">
        <v>1589</v>
      </c>
      <c r="F98" s="21" t="s">
        <v>174</v>
      </c>
      <c r="G98" s="21" t="s">
        <v>1708</v>
      </c>
      <c r="H98" s="21" t="s">
        <v>1581</v>
      </c>
      <c r="I98" s="28">
        <v>-6.2</v>
      </c>
      <c r="J98" s="4" t="s">
        <v>171</v>
      </c>
      <c r="K98" s="4" t="s">
        <v>171</v>
      </c>
      <c r="L98" s="4" t="s">
        <v>171</v>
      </c>
      <c r="M98" s="4" t="s">
        <v>171</v>
      </c>
      <c r="N98" s="28"/>
      <c r="P98" s="54"/>
      <c r="R98" s="21">
        <v>0.01</v>
      </c>
      <c r="S98" s="28"/>
      <c r="T98" s="28">
        <v>30.5</v>
      </c>
      <c r="U98" s="28"/>
      <c r="V98" s="28">
        <v>-12</v>
      </c>
      <c r="W98" s="28"/>
      <c r="X98" s="28">
        <v>0.15</v>
      </c>
      <c r="Y98" s="28">
        <v>-0.3</v>
      </c>
      <c r="Z98" s="28">
        <v>9.6</v>
      </c>
      <c r="AA98" s="28"/>
      <c r="AB98" s="28">
        <v>-10.2</v>
      </c>
      <c r="AC98" s="28"/>
      <c r="AD98" s="28">
        <v>0.3</v>
      </c>
      <c r="AE98" s="28">
        <v>-1.4</v>
      </c>
      <c r="AF98" s="28">
        <v>6</v>
      </c>
      <c r="AG98" s="28"/>
      <c r="AH98" s="28">
        <v>-8.8</v>
      </c>
      <c r="AI98" s="28"/>
      <c r="AJ98" s="28">
        <v>0.61</v>
      </c>
      <c r="AK98" s="28">
        <v>-3</v>
      </c>
      <c r="AL98" s="28">
        <v>1.4</v>
      </c>
      <c r="AM98" s="28"/>
      <c r="AN98" s="28">
        <v>-7.5</v>
      </c>
      <c r="AO98" s="28"/>
      <c r="AP98" s="28">
        <v>0.91</v>
      </c>
      <c r="AQ98" s="28">
        <v>-3.4</v>
      </c>
      <c r="AR98" s="28">
        <v>0.2</v>
      </c>
      <c r="AS98" s="28"/>
      <c r="AT98" s="28">
        <v>-7</v>
      </c>
      <c r="AU98" s="28"/>
      <c r="AV98" s="28">
        <v>1.52</v>
      </c>
      <c r="AW98" s="28">
        <v>-2.75</v>
      </c>
      <c r="AX98" s="28">
        <v>-0.5</v>
      </c>
      <c r="AY98" s="28"/>
      <c r="AZ98" s="28">
        <v>-6</v>
      </c>
      <c r="BA98" s="28"/>
      <c r="BB98" s="28">
        <v>3.05</v>
      </c>
      <c r="BC98" s="28">
        <v>-2.6</v>
      </c>
      <c r="BD98" s="28">
        <v>-1.1</v>
      </c>
      <c r="BE98" s="28"/>
      <c r="BF98" s="28">
        <v>-4.1</v>
      </c>
      <c r="BG98" s="28"/>
      <c r="BH98" s="28">
        <v>10.67</v>
      </c>
      <c r="BI98" s="28">
        <v>-1.75</v>
      </c>
      <c r="BJ98" s="28">
        <v>-1.6</v>
      </c>
      <c r="BK98" s="28"/>
      <c r="BL98" s="28">
        <v>-1.9</v>
      </c>
      <c r="BM98" s="28"/>
      <c r="BN98" s="28">
        <v>19.81</v>
      </c>
      <c r="BO98" s="28">
        <v>-1</v>
      </c>
      <c r="BP98" s="28">
        <v>-0.7</v>
      </c>
      <c r="BQ98" s="28"/>
      <c r="BR98" s="28">
        <v>-1.3</v>
      </c>
      <c r="BS98" s="28"/>
      <c r="BT98" s="28">
        <v>30.48</v>
      </c>
      <c r="BU98" s="28">
        <v>0</v>
      </c>
      <c r="BV98" s="28">
        <v>0.1</v>
      </c>
      <c r="BW98" s="28"/>
      <c r="BX98" s="28">
        <v>-0.1</v>
      </c>
      <c r="BY98" s="28"/>
      <c r="BZ98" s="28">
        <v>45.72</v>
      </c>
      <c r="CA98" s="28">
        <v>0.85</v>
      </c>
      <c r="CB98" s="28">
        <v>1.1</v>
      </c>
      <c r="CC98" s="28"/>
      <c r="CD98" s="28">
        <v>0.6</v>
      </c>
      <c r="CE98" s="28"/>
      <c r="CF98" s="28">
        <v>60.96</v>
      </c>
      <c r="CG98" s="28">
        <v>1.85</v>
      </c>
      <c r="CH98" s="28">
        <v>2.1</v>
      </c>
      <c r="CI98" s="28"/>
      <c r="CJ98" s="28">
        <v>1.6</v>
      </c>
      <c r="CK98" s="28"/>
      <c r="CL98" s="54"/>
      <c r="CM98" s="54" t="s">
        <v>1590</v>
      </c>
      <c r="CN98" s="28">
        <v>80</v>
      </c>
      <c r="CO98" s="21" t="s">
        <v>440</v>
      </c>
      <c r="CP98" s="54"/>
      <c r="CQ98" s="21" t="s">
        <v>1765</v>
      </c>
    </row>
    <row r="99" spans="1:95" s="21" customFormat="1" ht="20.25">
      <c r="A99" s="21" t="s">
        <v>483</v>
      </c>
      <c r="B99" s="54" t="s">
        <v>1584</v>
      </c>
      <c r="C99" s="21">
        <v>65.28</v>
      </c>
      <c r="D99" s="21">
        <v>126.83</v>
      </c>
      <c r="E99" s="21" t="s">
        <v>1589</v>
      </c>
      <c r="F99" s="21" t="s">
        <v>174</v>
      </c>
      <c r="G99" s="21" t="s">
        <v>1708</v>
      </c>
      <c r="H99" s="21" t="s">
        <v>1585</v>
      </c>
      <c r="I99" s="28">
        <v>-6.2</v>
      </c>
      <c r="J99" s="4" t="s">
        <v>171</v>
      </c>
      <c r="K99" s="4" t="s">
        <v>171</v>
      </c>
      <c r="L99" s="4" t="s">
        <v>171</v>
      </c>
      <c r="M99" s="4" t="s">
        <v>171</v>
      </c>
      <c r="N99" s="28"/>
      <c r="P99" s="54"/>
      <c r="R99" s="21">
        <v>0.076</v>
      </c>
      <c r="S99" s="28"/>
      <c r="T99" s="28">
        <v>26.5</v>
      </c>
      <c r="U99" s="28"/>
      <c r="V99" s="28">
        <v>-7.2</v>
      </c>
      <c r="W99" s="28"/>
      <c r="X99" s="28">
        <v>6.17</v>
      </c>
      <c r="Y99" s="28">
        <v>-1.2</v>
      </c>
      <c r="Z99" s="28">
        <v>-1</v>
      </c>
      <c r="AA99" s="28"/>
      <c r="AB99" s="28">
        <v>-1.3</v>
      </c>
      <c r="AC99" s="28"/>
      <c r="AD99" s="28">
        <v>12.27</v>
      </c>
      <c r="AE99" s="28">
        <v>-0.4</v>
      </c>
      <c r="AF99" s="28">
        <v>-0.4</v>
      </c>
      <c r="AG99" s="28"/>
      <c r="AH99" s="28">
        <v>-0.5</v>
      </c>
      <c r="AI99" s="28"/>
      <c r="AJ99" s="28">
        <v>18.36</v>
      </c>
      <c r="AK99" s="28">
        <v>0.05</v>
      </c>
      <c r="AL99" s="28">
        <v>0.1</v>
      </c>
      <c r="AM99" s="28"/>
      <c r="AN99" s="28">
        <v>0</v>
      </c>
      <c r="AO99" s="28"/>
      <c r="AP99" s="28">
        <v>24.46</v>
      </c>
      <c r="AQ99" s="28">
        <v>0.3</v>
      </c>
      <c r="AR99" s="28">
        <v>0.4</v>
      </c>
      <c r="AS99" s="28"/>
      <c r="AT99" s="28">
        <v>0.2</v>
      </c>
      <c r="AU99" s="28"/>
      <c r="AV99" s="28">
        <v>30.56</v>
      </c>
      <c r="AW99" s="28">
        <v>0.55</v>
      </c>
      <c r="AX99" s="28">
        <v>0.6</v>
      </c>
      <c r="AY99" s="28"/>
      <c r="AZ99" s="28">
        <v>0.5</v>
      </c>
      <c r="BA99" s="28"/>
      <c r="BB99" s="28">
        <v>36.65</v>
      </c>
      <c r="BC99" s="28">
        <v>0.75</v>
      </c>
      <c r="BD99" s="28">
        <v>0.8</v>
      </c>
      <c r="BE99" s="28"/>
      <c r="BF99" s="28">
        <v>0.7</v>
      </c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54"/>
      <c r="CM99" s="54" t="s">
        <v>1590</v>
      </c>
      <c r="CN99" s="28"/>
      <c r="CO99" s="21" t="s">
        <v>440</v>
      </c>
      <c r="CP99" s="54"/>
      <c r="CQ99" s="21" t="s">
        <v>1765</v>
      </c>
    </row>
    <row r="100" spans="1:95" s="21" customFormat="1" ht="20.25">
      <c r="A100" s="21" t="s">
        <v>483</v>
      </c>
      <c r="B100" s="54" t="s">
        <v>1586</v>
      </c>
      <c r="C100" s="21">
        <v>65.28</v>
      </c>
      <c r="D100" s="21">
        <v>126.83</v>
      </c>
      <c r="E100" s="21" t="s">
        <v>1589</v>
      </c>
      <c r="F100" s="21" t="s">
        <v>174</v>
      </c>
      <c r="G100" s="21" t="s">
        <v>1708</v>
      </c>
      <c r="H100" s="21" t="s">
        <v>1585</v>
      </c>
      <c r="I100" s="28">
        <v>-6.2</v>
      </c>
      <c r="J100" s="4" t="s">
        <v>171</v>
      </c>
      <c r="K100" s="4" t="s">
        <v>171</v>
      </c>
      <c r="L100" s="4" t="s">
        <v>171</v>
      </c>
      <c r="M100" s="4" t="s">
        <v>171</v>
      </c>
      <c r="N100" s="28"/>
      <c r="P100" s="54"/>
      <c r="R100" s="21">
        <v>0.076</v>
      </c>
      <c r="S100" s="28"/>
      <c r="T100" s="28">
        <v>12.6</v>
      </c>
      <c r="U100" s="28"/>
      <c r="V100" s="28">
        <v>-2.2</v>
      </c>
      <c r="W100" s="28"/>
      <c r="X100" s="28">
        <v>6.17</v>
      </c>
      <c r="Y100" s="28">
        <v>-0.5</v>
      </c>
      <c r="Z100" s="28">
        <v>-0.4</v>
      </c>
      <c r="AA100" s="28"/>
      <c r="AB100" s="28">
        <v>-0.6</v>
      </c>
      <c r="AC100" s="28"/>
      <c r="AD100" s="28">
        <v>12.27</v>
      </c>
      <c r="AE100" s="28">
        <v>-0.2</v>
      </c>
      <c r="AF100" s="28">
        <v>-0.1</v>
      </c>
      <c r="AG100" s="28"/>
      <c r="AH100" s="28">
        <v>-0.2</v>
      </c>
      <c r="AI100" s="28"/>
      <c r="AJ100" s="28">
        <v>18.36</v>
      </c>
      <c r="AK100" s="28">
        <v>0.15</v>
      </c>
      <c r="AL100" s="28">
        <v>0.2</v>
      </c>
      <c r="AM100" s="28"/>
      <c r="AN100" s="28">
        <v>0.1</v>
      </c>
      <c r="AO100" s="28"/>
      <c r="AP100" s="28">
        <v>24.46</v>
      </c>
      <c r="AQ100" s="28">
        <v>0.35</v>
      </c>
      <c r="AR100" s="28">
        <v>0.4</v>
      </c>
      <c r="AS100" s="28"/>
      <c r="AT100" s="28">
        <v>0.3</v>
      </c>
      <c r="AU100" s="28"/>
      <c r="AV100" s="28">
        <v>30.56</v>
      </c>
      <c r="AW100" s="28">
        <v>0.55</v>
      </c>
      <c r="AX100" s="28">
        <v>0.6</v>
      </c>
      <c r="AY100" s="28"/>
      <c r="AZ100" s="28">
        <v>0.5</v>
      </c>
      <c r="BA100" s="28"/>
      <c r="BB100" s="28">
        <v>36.65</v>
      </c>
      <c r="BC100" s="28">
        <v>0.75</v>
      </c>
      <c r="BD100" s="28">
        <v>0.8</v>
      </c>
      <c r="BE100" s="28"/>
      <c r="BF100" s="28">
        <v>0.7</v>
      </c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54"/>
      <c r="CM100" s="54" t="s">
        <v>1590</v>
      </c>
      <c r="CN100" s="28"/>
      <c r="CO100" s="21" t="s">
        <v>440</v>
      </c>
      <c r="CP100" s="54"/>
      <c r="CQ100" s="21" t="s">
        <v>1765</v>
      </c>
    </row>
    <row r="101" spans="1:95" s="21" customFormat="1" ht="9.75">
      <c r="A101" s="21" t="s">
        <v>483</v>
      </c>
      <c r="B101" s="54" t="s">
        <v>1766</v>
      </c>
      <c r="C101" s="21">
        <v>65.28</v>
      </c>
      <c r="D101" s="21">
        <v>126.83</v>
      </c>
      <c r="E101" s="21" t="s">
        <v>1589</v>
      </c>
      <c r="F101" s="21" t="s">
        <v>776</v>
      </c>
      <c r="G101" s="21" t="s">
        <v>1001</v>
      </c>
      <c r="H101" s="60">
        <v>1999</v>
      </c>
      <c r="I101" s="28">
        <v>-6.2</v>
      </c>
      <c r="J101" s="4" t="s">
        <v>171</v>
      </c>
      <c r="K101" s="4" t="s">
        <v>171</v>
      </c>
      <c r="L101" s="4" t="s">
        <v>171</v>
      </c>
      <c r="M101" s="4" t="s">
        <v>171</v>
      </c>
      <c r="N101" s="28"/>
      <c r="P101" s="54"/>
      <c r="R101" s="21">
        <v>4</v>
      </c>
      <c r="S101" s="28">
        <v>-0.2</v>
      </c>
      <c r="T101" s="28"/>
      <c r="U101" s="28"/>
      <c r="V101" s="28"/>
      <c r="W101" s="28"/>
      <c r="X101" s="28">
        <v>7</v>
      </c>
      <c r="Y101" s="28">
        <v>-0.1</v>
      </c>
      <c r="Z101" s="28"/>
      <c r="AA101" s="28"/>
      <c r="AB101" s="28"/>
      <c r="AC101" s="28"/>
      <c r="AD101" s="28">
        <v>12</v>
      </c>
      <c r="AE101" s="28">
        <v>-0.05</v>
      </c>
      <c r="AF101" s="28"/>
      <c r="AG101" s="28"/>
      <c r="AH101" s="28"/>
      <c r="AI101" s="28"/>
      <c r="AJ101" s="28">
        <v>20</v>
      </c>
      <c r="AK101" s="28">
        <v>0.11</v>
      </c>
      <c r="AL101" s="28"/>
      <c r="AM101" s="28"/>
      <c r="AN101" s="28"/>
      <c r="AO101" s="28"/>
      <c r="AP101" s="28">
        <v>30</v>
      </c>
      <c r="AQ101" s="28">
        <v>0.5</v>
      </c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54"/>
      <c r="CM101" s="54" t="s">
        <v>1767</v>
      </c>
      <c r="CN101" s="28"/>
      <c r="CO101" s="21" t="s">
        <v>440</v>
      </c>
      <c r="CP101" s="54" t="s">
        <v>1768</v>
      </c>
      <c r="CQ101" s="21" t="s">
        <v>1763</v>
      </c>
    </row>
    <row r="102" spans="1:95" s="21" customFormat="1" ht="20.25">
      <c r="A102" s="21" t="s">
        <v>483</v>
      </c>
      <c r="B102" s="54" t="s">
        <v>1587</v>
      </c>
      <c r="C102" s="21">
        <v>65.28</v>
      </c>
      <c r="D102" s="21">
        <v>126.83</v>
      </c>
      <c r="E102" s="21" t="s">
        <v>1589</v>
      </c>
      <c r="F102" s="21" t="s">
        <v>174</v>
      </c>
      <c r="G102" s="21" t="s">
        <v>1708</v>
      </c>
      <c r="H102" s="21" t="s">
        <v>1585</v>
      </c>
      <c r="I102" s="28">
        <v>-6.2</v>
      </c>
      <c r="J102" s="4" t="s">
        <v>171</v>
      </c>
      <c r="K102" s="4" t="s">
        <v>171</v>
      </c>
      <c r="L102" s="4" t="s">
        <v>171</v>
      </c>
      <c r="M102" s="4" t="s">
        <v>171</v>
      </c>
      <c r="N102" s="28"/>
      <c r="P102" s="54"/>
      <c r="R102" s="21">
        <v>0.076</v>
      </c>
      <c r="S102" s="28"/>
      <c r="T102" s="28">
        <v>15.7</v>
      </c>
      <c r="U102" s="28"/>
      <c r="V102" s="28">
        <v>-4.3</v>
      </c>
      <c r="W102" s="28"/>
      <c r="X102" s="28">
        <v>3.12</v>
      </c>
      <c r="Y102" s="28">
        <v>0.35</v>
      </c>
      <c r="Z102" s="28">
        <v>0.7</v>
      </c>
      <c r="AA102" s="28"/>
      <c r="AB102" s="28">
        <v>0</v>
      </c>
      <c r="AC102" s="28"/>
      <c r="AD102" s="28">
        <v>6.17</v>
      </c>
      <c r="AE102" s="28">
        <v>0.1</v>
      </c>
      <c r="AF102" s="28">
        <v>0.2</v>
      </c>
      <c r="AG102" s="28"/>
      <c r="AH102" s="28">
        <v>0.1</v>
      </c>
      <c r="AI102" s="28"/>
      <c r="AJ102" s="28">
        <v>9.22</v>
      </c>
      <c r="AK102" s="28">
        <v>0.15</v>
      </c>
      <c r="AL102" s="28">
        <v>0.2</v>
      </c>
      <c r="AM102" s="28"/>
      <c r="AN102" s="28">
        <v>0.1</v>
      </c>
      <c r="AO102" s="28"/>
      <c r="AP102" s="28">
        <v>12.27</v>
      </c>
      <c r="AQ102" s="28">
        <v>0.15</v>
      </c>
      <c r="AR102" s="28">
        <v>0.2</v>
      </c>
      <c r="AS102" s="28"/>
      <c r="AT102" s="28">
        <v>0.1</v>
      </c>
      <c r="AU102" s="28"/>
      <c r="AV102" s="28">
        <v>15.32</v>
      </c>
      <c r="AW102" s="28">
        <v>0.15</v>
      </c>
      <c r="AX102" s="28">
        <v>0.2</v>
      </c>
      <c r="AY102" s="28"/>
      <c r="AZ102" s="28">
        <v>0.1</v>
      </c>
      <c r="BA102" s="28"/>
      <c r="BB102" s="28">
        <v>18.36</v>
      </c>
      <c r="BC102" s="28">
        <v>0.3</v>
      </c>
      <c r="BD102" s="28">
        <v>0.4</v>
      </c>
      <c r="BE102" s="28"/>
      <c r="BF102" s="28">
        <v>0.2</v>
      </c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54"/>
      <c r="CM102" s="54" t="s">
        <v>1590</v>
      </c>
      <c r="CN102" s="28" t="s">
        <v>1588</v>
      </c>
      <c r="CO102" s="21" t="s">
        <v>440</v>
      </c>
      <c r="CP102" s="54"/>
      <c r="CQ102" s="21" t="s">
        <v>1765</v>
      </c>
    </row>
    <row r="103" spans="1:95" s="21" customFormat="1" ht="20.25">
      <c r="A103" s="21" t="s">
        <v>483</v>
      </c>
      <c r="B103" s="54" t="s">
        <v>1701</v>
      </c>
      <c r="C103" s="21">
        <v>65.28</v>
      </c>
      <c r="D103" s="21">
        <v>126.84</v>
      </c>
      <c r="F103" s="21" t="s">
        <v>776</v>
      </c>
      <c r="G103" s="21" t="s">
        <v>1001</v>
      </c>
      <c r="H103" s="21" t="s">
        <v>1702</v>
      </c>
      <c r="I103" s="4" t="s">
        <v>171</v>
      </c>
      <c r="J103" s="4" t="s">
        <v>171</v>
      </c>
      <c r="K103" s="4" t="s">
        <v>171</v>
      </c>
      <c r="L103" s="4" t="s">
        <v>171</v>
      </c>
      <c r="M103" s="4" t="s">
        <v>171</v>
      </c>
      <c r="N103" s="28"/>
      <c r="P103" s="54"/>
      <c r="R103" s="21">
        <v>2</v>
      </c>
      <c r="S103" s="28">
        <v>-0.26</v>
      </c>
      <c r="T103" s="28"/>
      <c r="U103" s="28"/>
      <c r="V103" s="28"/>
      <c r="W103" s="28"/>
      <c r="X103" s="28">
        <v>4</v>
      </c>
      <c r="Y103" s="28">
        <v>-0.755</v>
      </c>
      <c r="Z103" s="28">
        <v>7</v>
      </c>
      <c r="AA103" s="28"/>
      <c r="AB103" s="28"/>
      <c r="AC103" s="28"/>
      <c r="AD103" s="28">
        <v>7</v>
      </c>
      <c r="AE103" s="28">
        <v>-1.005</v>
      </c>
      <c r="AF103" s="28"/>
      <c r="AG103" s="28"/>
      <c r="AH103" s="28"/>
      <c r="AI103" s="28"/>
      <c r="AJ103" s="28">
        <v>12</v>
      </c>
      <c r="AK103" s="28">
        <v>-1.12</v>
      </c>
      <c r="AL103" s="28"/>
      <c r="AM103" s="28"/>
      <c r="AN103" s="28"/>
      <c r="AO103" s="28"/>
      <c r="AP103" s="28">
        <v>20</v>
      </c>
      <c r="AQ103" s="28">
        <v>-1.155</v>
      </c>
      <c r="AR103" s="28"/>
      <c r="AS103" s="28"/>
      <c r="AT103" s="28"/>
      <c r="AU103" s="28"/>
      <c r="AV103" s="28">
        <v>30</v>
      </c>
      <c r="AW103" s="28">
        <v>-1.11</v>
      </c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54"/>
      <c r="CM103" s="54"/>
      <c r="CN103" s="28" t="s">
        <v>1704</v>
      </c>
      <c r="CO103" s="21" t="s">
        <v>440</v>
      </c>
      <c r="CP103" s="54"/>
      <c r="CQ103" s="21" t="s">
        <v>1763</v>
      </c>
    </row>
    <row r="104" spans="1:95" s="21" customFormat="1" ht="9.75">
      <c r="A104" s="21" t="s">
        <v>483</v>
      </c>
      <c r="B104" s="54" t="s">
        <v>1703</v>
      </c>
      <c r="C104" s="21">
        <v>65.28</v>
      </c>
      <c r="D104" s="21">
        <v>126.83</v>
      </c>
      <c r="F104" s="21" t="s">
        <v>776</v>
      </c>
      <c r="G104" s="21" t="s">
        <v>1001</v>
      </c>
      <c r="H104" s="21" t="s">
        <v>1702</v>
      </c>
      <c r="I104" s="4" t="s">
        <v>171</v>
      </c>
      <c r="J104" s="4" t="s">
        <v>171</v>
      </c>
      <c r="K104" s="4" t="s">
        <v>171</v>
      </c>
      <c r="L104" s="4" t="s">
        <v>171</v>
      </c>
      <c r="M104" s="4" t="s">
        <v>171</v>
      </c>
      <c r="N104" s="28"/>
      <c r="P104" s="54"/>
      <c r="R104" s="21">
        <v>2</v>
      </c>
      <c r="S104" s="28">
        <v>-0.695</v>
      </c>
      <c r="T104" s="28"/>
      <c r="U104" s="28"/>
      <c r="V104" s="28"/>
      <c r="W104" s="28"/>
      <c r="X104" s="28">
        <v>4</v>
      </c>
      <c r="Y104" s="28">
        <v>-1.06</v>
      </c>
      <c r="Z104" s="28"/>
      <c r="AA104" s="28"/>
      <c r="AB104" s="28"/>
      <c r="AC104" s="28"/>
      <c r="AD104" s="28">
        <v>6</v>
      </c>
      <c r="AE104" s="28">
        <v>-1.245</v>
      </c>
      <c r="AF104" s="28"/>
      <c r="AG104" s="28"/>
      <c r="AH104" s="28"/>
      <c r="AI104" s="28"/>
      <c r="AJ104" s="28">
        <v>8</v>
      </c>
      <c r="AK104" s="28">
        <v>-1.37</v>
      </c>
      <c r="AL104" s="28"/>
      <c r="AM104" s="28"/>
      <c r="AN104" s="28"/>
      <c r="AO104" s="28"/>
      <c r="AP104" s="28">
        <v>10</v>
      </c>
      <c r="AQ104" s="28">
        <v>-1.415</v>
      </c>
      <c r="AR104" s="28"/>
      <c r="AS104" s="28"/>
      <c r="AT104" s="28"/>
      <c r="AU104" s="28"/>
      <c r="AV104" s="28">
        <v>12</v>
      </c>
      <c r="AW104" s="28">
        <v>-1.35</v>
      </c>
      <c r="AX104" s="28"/>
      <c r="AY104" s="28"/>
      <c r="AZ104" s="28"/>
      <c r="BA104" s="28"/>
      <c r="BB104" s="28">
        <v>15</v>
      </c>
      <c r="BC104" s="28">
        <v>-1.34</v>
      </c>
      <c r="BD104" s="28"/>
      <c r="BE104" s="28"/>
      <c r="BF104" s="28"/>
      <c r="BG104" s="28"/>
      <c r="BH104" s="28">
        <v>18</v>
      </c>
      <c r="BI104" s="28">
        <v>-1.41</v>
      </c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54"/>
      <c r="CM104" s="54"/>
      <c r="CN104" s="28" t="s">
        <v>1705</v>
      </c>
      <c r="CO104" s="21" t="s">
        <v>440</v>
      </c>
      <c r="CP104" s="54"/>
      <c r="CQ104" s="21" t="s">
        <v>1763</v>
      </c>
    </row>
    <row r="105" spans="1:95" s="21" customFormat="1" ht="9.75">
      <c r="A105" s="21" t="s">
        <v>865</v>
      </c>
      <c r="B105" s="54" t="s">
        <v>1709</v>
      </c>
      <c r="C105" s="21">
        <v>61.6</v>
      </c>
      <c r="D105" s="21">
        <v>120.87</v>
      </c>
      <c r="F105" s="21" t="s">
        <v>1475</v>
      </c>
      <c r="G105" s="21" t="s">
        <v>1001</v>
      </c>
      <c r="H105" s="21" t="s">
        <v>1710</v>
      </c>
      <c r="I105" s="28">
        <v>-3.4</v>
      </c>
      <c r="J105" s="28">
        <v>16.7</v>
      </c>
      <c r="K105" s="21" t="s">
        <v>698</v>
      </c>
      <c r="L105" s="28">
        <v>-25.2</v>
      </c>
      <c r="M105" s="21" t="s">
        <v>771</v>
      </c>
      <c r="N105" s="28"/>
      <c r="P105" s="54" t="s">
        <v>1711</v>
      </c>
      <c r="R105" s="21">
        <v>0</v>
      </c>
      <c r="S105" s="28">
        <v>0.2</v>
      </c>
      <c r="T105" s="28"/>
      <c r="U105" s="28"/>
      <c r="V105" s="28"/>
      <c r="W105" s="28"/>
      <c r="X105" s="28">
        <v>0.025</v>
      </c>
      <c r="Y105" s="28">
        <v>0.4</v>
      </c>
      <c r="Z105" s="28">
        <v>14.7</v>
      </c>
      <c r="AA105" s="28" t="s">
        <v>698</v>
      </c>
      <c r="AB105" s="28">
        <v>-11.3</v>
      </c>
      <c r="AC105" s="28" t="s">
        <v>771</v>
      </c>
      <c r="AD105" s="28">
        <v>0.5</v>
      </c>
      <c r="AE105" s="28">
        <v>0.2</v>
      </c>
      <c r="AF105" s="28">
        <v>3.1</v>
      </c>
      <c r="AG105" s="28" t="s">
        <v>703</v>
      </c>
      <c r="AH105" s="28">
        <v>-1.6</v>
      </c>
      <c r="AI105" s="28" t="s">
        <v>1712</v>
      </c>
      <c r="AJ105" s="28">
        <v>1.5</v>
      </c>
      <c r="AK105" s="28">
        <v>-0.25</v>
      </c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54"/>
      <c r="CM105" s="54"/>
      <c r="CN105" s="28">
        <v>105</v>
      </c>
      <c r="CO105" s="21" t="s">
        <v>440</v>
      </c>
      <c r="CP105" s="54"/>
      <c r="CQ105" s="21" t="s">
        <v>1756</v>
      </c>
    </row>
    <row r="106" spans="2:95" ht="9.75">
      <c r="B106" s="39"/>
      <c r="C106" s="6"/>
      <c r="D106" s="6"/>
      <c r="E106" s="4"/>
      <c r="F106" s="2"/>
      <c r="G106" s="2"/>
      <c r="H106" s="2"/>
      <c r="I106" s="26"/>
      <c r="J106" s="26"/>
      <c r="K106" s="10"/>
      <c r="L106" s="26"/>
      <c r="M106" s="10"/>
      <c r="N106" s="26"/>
      <c r="O106" s="10"/>
      <c r="P106" s="81"/>
      <c r="Q106" s="10"/>
      <c r="R106" s="8"/>
      <c r="S106" s="22"/>
      <c r="T106" s="22"/>
      <c r="U106" s="6"/>
      <c r="V106" s="22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53"/>
      <c r="CM106" s="40"/>
      <c r="CN106" s="5"/>
      <c r="CO106" s="10"/>
      <c r="CP106" s="40"/>
      <c r="CQ106" s="11"/>
    </row>
    <row r="107" spans="1:95" ht="12.75">
      <c r="A107" s="31" t="s">
        <v>489</v>
      </c>
      <c r="B107" s="39"/>
      <c r="C107" s="6"/>
      <c r="D107" s="6"/>
      <c r="E107" s="4"/>
      <c r="F107" s="2"/>
      <c r="G107" s="2"/>
      <c r="H107" s="2"/>
      <c r="I107" s="26"/>
      <c r="J107" s="26"/>
      <c r="K107" s="10"/>
      <c r="L107" s="26"/>
      <c r="M107" s="10"/>
      <c r="N107" s="26"/>
      <c r="O107" s="10"/>
      <c r="P107" s="81"/>
      <c r="Q107" s="10"/>
      <c r="R107" s="8"/>
      <c r="S107" s="22"/>
      <c r="T107" s="22"/>
      <c r="U107" s="6"/>
      <c r="V107" s="22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53"/>
      <c r="CM107" s="40"/>
      <c r="CN107" s="5"/>
      <c r="CO107" s="10"/>
      <c r="CP107" s="40"/>
      <c r="CQ107" s="11"/>
    </row>
    <row r="108" spans="1:95" ht="9.75">
      <c r="A108" s="1" t="s">
        <v>110</v>
      </c>
      <c r="B108" s="39" t="s">
        <v>171</v>
      </c>
      <c r="C108" s="6">
        <v>60.75</v>
      </c>
      <c r="D108" s="6">
        <v>137.58333333333334</v>
      </c>
      <c r="E108" s="4">
        <v>599</v>
      </c>
      <c r="F108" s="2" t="s">
        <v>696</v>
      </c>
      <c r="G108" s="2" t="s">
        <v>1708</v>
      </c>
      <c r="H108" s="2" t="s">
        <v>697</v>
      </c>
      <c r="I108" s="26">
        <v>-3.2</v>
      </c>
      <c r="J108" s="26">
        <v>12.5</v>
      </c>
      <c r="K108" s="10" t="s">
        <v>698</v>
      </c>
      <c r="L108" s="26">
        <v>-22.9</v>
      </c>
      <c r="M108" s="10" t="s">
        <v>771</v>
      </c>
      <c r="N108" s="26">
        <v>140.7</v>
      </c>
      <c r="O108" s="10" t="s">
        <v>731</v>
      </c>
      <c r="P108" s="81" t="s">
        <v>171</v>
      </c>
      <c r="Q108" s="10" t="s">
        <v>171</v>
      </c>
      <c r="R108" s="8">
        <v>0</v>
      </c>
      <c r="S108" s="22" t="s">
        <v>171</v>
      </c>
      <c r="T108" s="22" t="s">
        <v>171</v>
      </c>
      <c r="U108" s="6" t="s">
        <v>171</v>
      </c>
      <c r="V108" s="22" t="s">
        <v>171</v>
      </c>
      <c r="W108" s="6" t="s">
        <v>171</v>
      </c>
      <c r="X108" s="6">
        <v>0.01</v>
      </c>
      <c r="Y108" s="6">
        <v>2.3</v>
      </c>
      <c r="Z108" s="6">
        <v>14.8</v>
      </c>
      <c r="AA108" s="6" t="s">
        <v>698</v>
      </c>
      <c r="AB108" s="6">
        <v>-6.5</v>
      </c>
      <c r="AC108" s="6" t="s">
        <v>771</v>
      </c>
      <c r="AD108" s="6">
        <v>0.05</v>
      </c>
      <c r="AE108" s="6">
        <v>2.2</v>
      </c>
      <c r="AF108" s="6">
        <v>13.9</v>
      </c>
      <c r="AG108" s="6" t="s">
        <v>698</v>
      </c>
      <c r="AH108" s="6">
        <v>-6.4</v>
      </c>
      <c r="AI108" s="6" t="s">
        <v>771</v>
      </c>
      <c r="AJ108" s="6">
        <v>0.1</v>
      </c>
      <c r="AK108" s="6">
        <v>2</v>
      </c>
      <c r="AL108" s="6">
        <v>13</v>
      </c>
      <c r="AM108" s="6" t="s">
        <v>698</v>
      </c>
      <c r="AN108" s="6">
        <v>-6</v>
      </c>
      <c r="AO108" s="6" t="s">
        <v>771</v>
      </c>
      <c r="AP108" s="6">
        <v>0.2</v>
      </c>
      <c r="AQ108" s="6">
        <v>2</v>
      </c>
      <c r="AR108" s="6">
        <v>11.7</v>
      </c>
      <c r="AS108" s="6" t="s">
        <v>698</v>
      </c>
      <c r="AT108" s="6">
        <v>-5</v>
      </c>
      <c r="AU108" s="6" t="s">
        <v>771</v>
      </c>
      <c r="AV108" s="6">
        <v>0.5</v>
      </c>
      <c r="AW108" s="6">
        <v>2</v>
      </c>
      <c r="AX108" s="6">
        <v>9.5</v>
      </c>
      <c r="AY108" s="6" t="s">
        <v>703</v>
      </c>
      <c r="AZ108" s="6">
        <v>-3.1</v>
      </c>
      <c r="BA108" s="6" t="s">
        <v>699</v>
      </c>
      <c r="BB108" s="6">
        <v>1</v>
      </c>
      <c r="BC108" s="6">
        <v>2</v>
      </c>
      <c r="BD108" s="6">
        <v>6.9</v>
      </c>
      <c r="BE108" s="6" t="s">
        <v>703</v>
      </c>
      <c r="BF108" s="6">
        <v>-1</v>
      </c>
      <c r="BG108" s="6" t="s">
        <v>702</v>
      </c>
      <c r="BH108" s="6">
        <v>1.5</v>
      </c>
      <c r="BI108" s="6">
        <v>2</v>
      </c>
      <c r="BJ108" s="6">
        <v>5.2</v>
      </c>
      <c r="BK108" s="6" t="s">
        <v>704</v>
      </c>
      <c r="BL108" s="6">
        <v>-0.1</v>
      </c>
      <c r="BM108" s="6" t="s">
        <v>705</v>
      </c>
      <c r="BN108" s="6" t="s">
        <v>171</v>
      </c>
      <c r="BO108" s="6" t="s">
        <v>171</v>
      </c>
      <c r="BP108" s="6" t="s">
        <v>171</v>
      </c>
      <c r="BQ108" s="6" t="s">
        <v>171</v>
      </c>
      <c r="BR108" s="6" t="s">
        <v>171</v>
      </c>
      <c r="BS108" s="6" t="s">
        <v>171</v>
      </c>
      <c r="BT108" s="6" t="s">
        <v>706</v>
      </c>
      <c r="BU108" s="6">
        <v>2.1</v>
      </c>
      <c r="BV108" s="6" t="s">
        <v>171</v>
      </c>
      <c r="BW108" s="6" t="s">
        <v>171</v>
      </c>
      <c r="BX108" s="6" t="s">
        <v>171</v>
      </c>
      <c r="BY108" s="6" t="s">
        <v>171</v>
      </c>
      <c r="BZ108" s="6" t="s">
        <v>171</v>
      </c>
      <c r="CA108" s="6" t="s">
        <v>171</v>
      </c>
      <c r="CB108" s="6" t="s">
        <v>171</v>
      </c>
      <c r="CC108" s="6" t="s">
        <v>171</v>
      </c>
      <c r="CD108" s="6" t="s">
        <v>171</v>
      </c>
      <c r="CE108" s="6" t="s">
        <v>171</v>
      </c>
      <c r="CF108" s="6" t="s">
        <v>171</v>
      </c>
      <c r="CG108" s="6" t="s">
        <v>171</v>
      </c>
      <c r="CH108" s="6" t="s">
        <v>171</v>
      </c>
      <c r="CI108" s="6" t="s">
        <v>171</v>
      </c>
      <c r="CJ108" s="6" t="s">
        <v>171</v>
      </c>
      <c r="CK108" s="6" t="s">
        <v>171</v>
      </c>
      <c r="CL108" s="53" t="s">
        <v>707</v>
      </c>
      <c r="CM108" s="40" t="s">
        <v>175</v>
      </c>
      <c r="CN108" s="5" t="s">
        <v>171</v>
      </c>
      <c r="CO108" s="10" t="s">
        <v>440</v>
      </c>
      <c r="CP108" s="40"/>
      <c r="CQ108" s="2" t="s">
        <v>924</v>
      </c>
    </row>
    <row r="109" spans="1:95" ht="9.75">
      <c r="A109" s="1" t="s">
        <v>111</v>
      </c>
      <c r="B109" s="39" t="s">
        <v>171</v>
      </c>
      <c r="C109" s="6">
        <v>60.06666666666667</v>
      </c>
      <c r="D109" s="6">
        <v>128.7</v>
      </c>
      <c r="E109" s="4" t="s">
        <v>171</v>
      </c>
      <c r="F109" s="2" t="s">
        <v>696</v>
      </c>
      <c r="G109" s="2" t="s">
        <v>1708</v>
      </c>
      <c r="H109" s="2" t="s">
        <v>697</v>
      </c>
      <c r="I109" s="26">
        <v>-3.3</v>
      </c>
      <c r="J109" s="26">
        <v>14.5</v>
      </c>
      <c r="K109" s="10" t="s">
        <v>698</v>
      </c>
      <c r="L109" s="26">
        <v>-20.9</v>
      </c>
      <c r="M109" s="10" t="s">
        <v>771</v>
      </c>
      <c r="N109" s="26">
        <v>228.8</v>
      </c>
      <c r="O109" s="10" t="s">
        <v>757</v>
      </c>
      <c r="P109" s="81">
        <v>69.9</v>
      </c>
      <c r="Q109" s="10" t="s">
        <v>925</v>
      </c>
      <c r="R109" s="8">
        <v>0</v>
      </c>
      <c r="S109" s="22" t="s">
        <v>171</v>
      </c>
      <c r="T109" s="22" t="s">
        <v>171</v>
      </c>
      <c r="U109" s="6" t="s">
        <v>171</v>
      </c>
      <c r="V109" s="22" t="s">
        <v>171</v>
      </c>
      <c r="W109" s="6" t="s">
        <v>171</v>
      </c>
      <c r="X109" s="6">
        <v>0.01</v>
      </c>
      <c r="Y109" s="6" t="s">
        <v>171</v>
      </c>
      <c r="Z109" s="6" t="s">
        <v>171</v>
      </c>
      <c r="AA109" s="6" t="s">
        <v>171</v>
      </c>
      <c r="AB109" s="6" t="s">
        <v>171</v>
      </c>
      <c r="AC109" s="6" t="s">
        <v>171</v>
      </c>
      <c r="AD109" s="6">
        <v>0.05</v>
      </c>
      <c r="AE109" s="6">
        <v>3.9</v>
      </c>
      <c r="AF109" s="6">
        <v>18.2</v>
      </c>
      <c r="AG109" s="6" t="s">
        <v>698</v>
      </c>
      <c r="AH109" s="6">
        <v>-6</v>
      </c>
      <c r="AI109" s="6" t="s">
        <v>771</v>
      </c>
      <c r="AJ109" s="6">
        <v>0.1</v>
      </c>
      <c r="AK109" s="6">
        <v>3.8</v>
      </c>
      <c r="AL109" s="6">
        <v>17.5</v>
      </c>
      <c r="AM109" s="6" t="s">
        <v>698</v>
      </c>
      <c r="AN109" s="6">
        <v>-5.6</v>
      </c>
      <c r="AO109" s="6" t="s">
        <v>771</v>
      </c>
      <c r="AP109" s="6">
        <v>0.2</v>
      </c>
      <c r="AQ109" s="6">
        <v>3.8</v>
      </c>
      <c r="AR109" s="6">
        <v>16.9</v>
      </c>
      <c r="AS109" s="6" t="s">
        <v>698</v>
      </c>
      <c r="AT109" s="6">
        <v>-5.2</v>
      </c>
      <c r="AU109" s="6" t="s">
        <v>771</v>
      </c>
      <c r="AV109" s="6">
        <v>0.5</v>
      </c>
      <c r="AW109" s="6">
        <v>3.7</v>
      </c>
      <c r="AX109" s="6">
        <v>15.2</v>
      </c>
      <c r="AY109" s="6" t="s">
        <v>698</v>
      </c>
      <c r="AZ109" s="6">
        <v>-4.3</v>
      </c>
      <c r="BA109" s="6" t="s">
        <v>699</v>
      </c>
      <c r="BB109" s="6">
        <v>1</v>
      </c>
      <c r="BC109" s="6">
        <v>3.9</v>
      </c>
      <c r="BD109" s="6">
        <v>13.8</v>
      </c>
      <c r="BE109" s="6" t="s">
        <v>703</v>
      </c>
      <c r="BF109" s="6">
        <v>-2.9</v>
      </c>
      <c r="BG109" s="6" t="s">
        <v>699</v>
      </c>
      <c r="BH109" s="6">
        <v>1.5</v>
      </c>
      <c r="BI109" s="6">
        <v>4</v>
      </c>
      <c r="BJ109" s="6">
        <v>12.2</v>
      </c>
      <c r="BK109" s="6" t="s">
        <v>703</v>
      </c>
      <c r="BL109" s="6">
        <v>-1.4</v>
      </c>
      <c r="BM109" s="6" t="s">
        <v>702</v>
      </c>
      <c r="BN109" s="6">
        <v>3</v>
      </c>
      <c r="BO109" s="6">
        <v>3.9</v>
      </c>
      <c r="BP109" s="6">
        <v>8.1</v>
      </c>
      <c r="BQ109" s="6" t="s">
        <v>704</v>
      </c>
      <c r="BR109" s="6">
        <v>0.8</v>
      </c>
      <c r="BS109" s="6" t="s">
        <v>705</v>
      </c>
      <c r="BT109" s="6" t="s">
        <v>706</v>
      </c>
      <c r="BU109" s="6">
        <v>3.9</v>
      </c>
      <c r="BV109" s="6" t="s">
        <v>171</v>
      </c>
      <c r="BW109" s="6" t="s">
        <v>171</v>
      </c>
      <c r="BX109" s="6" t="s">
        <v>171</v>
      </c>
      <c r="BY109" s="6" t="s">
        <v>171</v>
      </c>
      <c r="BZ109" s="6" t="s">
        <v>171</v>
      </c>
      <c r="CA109" s="6" t="s">
        <v>171</v>
      </c>
      <c r="CB109" s="6" t="s">
        <v>171</v>
      </c>
      <c r="CC109" s="6" t="s">
        <v>171</v>
      </c>
      <c r="CD109" s="6" t="s">
        <v>171</v>
      </c>
      <c r="CE109" s="6" t="s">
        <v>171</v>
      </c>
      <c r="CF109" s="6" t="s">
        <v>171</v>
      </c>
      <c r="CG109" s="6" t="s">
        <v>171</v>
      </c>
      <c r="CH109" s="6" t="s">
        <v>171</v>
      </c>
      <c r="CI109" s="6" t="s">
        <v>171</v>
      </c>
      <c r="CJ109" s="6" t="s">
        <v>171</v>
      </c>
      <c r="CK109" s="6" t="s">
        <v>171</v>
      </c>
      <c r="CL109" s="53" t="s">
        <v>707</v>
      </c>
      <c r="CM109" s="40" t="s">
        <v>175</v>
      </c>
      <c r="CN109" s="5" t="s">
        <v>171</v>
      </c>
      <c r="CO109" s="10" t="s">
        <v>440</v>
      </c>
      <c r="CP109" s="40"/>
      <c r="CQ109" s="2" t="s">
        <v>793</v>
      </c>
    </row>
    <row r="110" spans="1:95" ht="9.75">
      <c r="A110" s="1" t="s">
        <v>161</v>
      </c>
      <c r="B110" s="39" t="s">
        <v>927</v>
      </c>
      <c r="C110" s="8">
        <v>61.5</v>
      </c>
      <c r="D110" s="8">
        <v>131</v>
      </c>
      <c r="E110" s="4" t="s">
        <v>171</v>
      </c>
      <c r="F110" s="2" t="s">
        <v>174</v>
      </c>
      <c r="G110" s="2" t="s">
        <v>1001</v>
      </c>
      <c r="H110" s="2" t="s">
        <v>928</v>
      </c>
      <c r="I110" s="4" t="s">
        <v>171</v>
      </c>
      <c r="J110" s="4" t="s">
        <v>171</v>
      </c>
      <c r="K110" s="2" t="s">
        <v>171</v>
      </c>
      <c r="L110" s="4" t="s">
        <v>171</v>
      </c>
      <c r="M110" s="2" t="s">
        <v>171</v>
      </c>
      <c r="N110" s="26" t="s">
        <v>171</v>
      </c>
      <c r="O110" s="2" t="s">
        <v>171</v>
      </c>
      <c r="P110" s="41" t="s">
        <v>929</v>
      </c>
      <c r="Q110" s="2" t="s">
        <v>930</v>
      </c>
      <c r="R110" s="8">
        <v>0.1</v>
      </c>
      <c r="S110" s="22">
        <v>5.6</v>
      </c>
      <c r="T110" s="22" t="s">
        <v>171</v>
      </c>
      <c r="U110" s="6" t="s">
        <v>171</v>
      </c>
      <c r="V110" s="22" t="s">
        <v>171</v>
      </c>
      <c r="W110" s="6" t="s">
        <v>171</v>
      </c>
      <c r="X110" s="6">
        <v>1.1</v>
      </c>
      <c r="Y110" s="6">
        <v>-0.12</v>
      </c>
      <c r="Z110" s="6" t="s">
        <v>171</v>
      </c>
      <c r="AA110" s="6" t="s">
        <v>171</v>
      </c>
      <c r="AB110" s="6" t="s">
        <v>171</v>
      </c>
      <c r="AC110" s="6" t="s">
        <v>171</v>
      </c>
      <c r="AD110" s="6" t="s">
        <v>171</v>
      </c>
      <c r="AE110" s="6" t="s">
        <v>171</v>
      </c>
      <c r="AF110" s="6" t="s">
        <v>171</v>
      </c>
      <c r="AG110" s="6" t="s">
        <v>171</v>
      </c>
      <c r="AH110" s="6" t="s">
        <v>171</v>
      </c>
      <c r="AI110" s="6" t="s">
        <v>171</v>
      </c>
      <c r="AJ110" s="6" t="s">
        <v>171</v>
      </c>
      <c r="AK110" s="6" t="s">
        <v>171</v>
      </c>
      <c r="AL110" s="6" t="s">
        <v>171</v>
      </c>
      <c r="AM110" s="6" t="s">
        <v>171</v>
      </c>
      <c r="AN110" s="6" t="s">
        <v>171</v>
      </c>
      <c r="AO110" s="6" t="s">
        <v>171</v>
      </c>
      <c r="AP110" s="6" t="s">
        <v>171</v>
      </c>
      <c r="AQ110" s="6" t="s">
        <v>171</v>
      </c>
      <c r="AR110" s="6" t="s">
        <v>171</v>
      </c>
      <c r="AS110" s="6" t="s">
        <v>171</v>
      </c>
      <c r="AT110" s="6" t="s">
        <v>171</v>
      </c>
      <c r="AU110" s="6" t="s">
        <v>171</v>
      </c>
      <c r="AV110" s="6" t="s">
        <v>171</v>
      </c>
      <c r="AW110" s="6" t="s">
        <v>171</v>
      </c>
      <c r="AX110" s="6" t="s">
        <v>171</v>
      </c>
      <c r="AY110" s="6" t="s">
        <v>171</v>
      </c>
      <c r="AZ110" s="6" t="s">
        <v>171</v>
      </c>
      <c r="BA110" s="6" t="s">
        <v>171</v>
      </c>
      <c r="BB110" s="6" t="s">
        <v>171</v>
      </c>
      <c r="BC110" s="6" t="s">
        <v>171</v>
      </c>
      <c r="BD110" s="6" t="s">
        <v>171</v>
      </c>
      <c r="BE110" s="6" t="s">
        <v>171</v>
      </c>
      <c r="BF110" s="6" t="s">
        <v>171</v>
      </c>
      <c r="BG110" s="6" t="s">
        <v>171</v>
      </c>
      <c r="BH110" s="6" t="s">
        <v>171</v>
      </c>
      <c r="BI110" s="6" t="s">
        <v>171</v>
      </c>
      <c r="BJ110" s="6" t="s">
        <v>171</v>
      </c>
      <c r="BK110" s="6" t="s">
        <v>171</v>
      </c>
      <c r="BL110" s="6" t="s">
        <v>171</v>
      </c>
      <c r="BM110" s="6" t="s">
        <v>171</v>
      </c>
      <c r="BN110" s="6" t="s">
        <v>171</v>
      </c>
      <c r="BO110" s="6" t="s">
        <v>171</v>
      </c>
      <c r="BP110" s="6" t="s">
        <v>171</v>
      </c>
      <c r="BQ110" s="6" t="s">
        <v>171</v>
      </c>
      <c r="BR110" s="6" t="s">
        <v>171</v>
      </c>
      <c r="BS110" s="6" t="s">
        <v>171</v>
      </c>
      <c r="BT110" s="6" t="s">
        <v>171</v>
      </c>
      <c r="BU110" s="6" t="s">
        <v>171</v>
      </c>
      <c r="BV110" s="6" t="s">
        <v>171</v>
      </c>
      <c r="BW110" s="6" t="s">
        <v>171</v>
      </c>
      <c r="BX110" s="6" t="s">
        <v>171</v>
      </c>
      <c r="BY110" s="6" t="s">
        <v>171</v>
      </c>
      <c r="BZ110" s="6" t="s">
        <v>171</v>
      </c>
      <c r="CA110" s="6" t="s">
        <v>171</v>
      </c>
      <c r="CB110" s="6" t="s">
        <v>171</v>
      </c>
      <c r="CC110" s="6" t="s">
        <v>171</v>
      </c>
      <c r="CD110" s="6" t="s">
        <v>171</v>
      </c>
      <c r="CE110" s="6" t="s">
        <v>171</v>
      </c>
      <c r="CF110" s="6" t="s">
        <v>171</v>
      </c>
      <c r="CG110" s="6" t="s">
        <v>171</v>
      </c>
      <c r="CH110" s="6" t="s">
        <v>171</v>
      </c>
      <c r="CI110" s="6" t="s">
        <v>171</v>
      </c>
      <c r="CJ110" s="6" t="s">
        <v>171</v>
      </c>
      <c r="CK110" s="6" t="s">
        <v>171</v>
      </c>
      <c r="CL110" s="53" t="s">
        <v>175</v>
      </c>
      <c r="CM110" s="39" t="s">
        <v>898</v>
      </c>
      <c r="CN110" s="5">
        <v>80</v>
      </c>
      <c r="CO110" s="10" t="s">
        <v>440</v>
      </c>
      <c r="CP110" s="40"/>
      <c r="CQ110" s="2">
        <v>35</v>
      </c>
    </row>
    <row r="111" spans="1:95" ht="20.25">
      <c r="A111" s="1" t="s">
        <v>931</v>
      </c>
      <c r="B111" s="39" t="s">
        <v>932</v>
      </c>
      <c r="C111" s="8">
        <v>63.58</v>
      </c>
      <c r="D111" s="8">
        <v>135.58</v>
      </c>
      <c r="E111" s="4" t="s">
        <v>171</v>
      </c>
      <c r="F111" s="2" t="s">
        <v>174</v>
      </c>
      <c r="G111" s="2" t="s">
        <v>1001</v>
      </c>
      <c r="H111" s="2" t="s">
        <v>933</v>
      </c>
      <c r="I111" s="4">
        <v>-4</v>
      </c>
      <c r="J111" s="4" t="s">
        <v>171</v>
      </c>
      <c r="K111" s="2" t="s">
        <v>171</v>
      </c>
      <c r="L111" s="4" t="s">
        <v>171</v>
      </c>
      <c r="M111" s="2" t="s">
        <v>171</v>
      </c>
      <c r="N111" s="26" t="s">
        <v>171</v>
      </c>
      <c r="O111" s="2" t="s">
        <v>171</v>
      </c>
      <c r="P111" s="81" t="s">
        <v>171</v>
      </c>
      <c r="Q111" s="10" t="s">
        <v>171</v>
      </c>
      <c r="R111" s="8">
        <v>2</v>
      </c>
      <c r="S111" s="22">
        <v>-2.3</v>
      </c>
      <c r="T111" s="22" t="s">
        <v>171</v>
      </c>
      <c r="U111" s="6" t="s">
        <v>171</v>
      </c>
      <c r="V111" s="22" t="s">
        <v>171</v>
      </c>
      <c r="W111" s="6" t="s">
        <v>171</v>
      </c>
      <c r="X111" s="6">
        <v>3</v>
      </c>
      <c r="Y111" s="6">
        <v>-2.3</v>
      </c>
      <c r="Z111" s="6" t="s">
        <v>171</v>
      </c>
      <c r="AA111" s="6" t="s">
        <v>171</v>
      </c>
      <c r="AB111" s="6" t="s">
        <v>171</v>
      </c>
      <c r="AC111" s="6" t="s">
        <v>171</v>
      </c>
      <c r="AD111" s="6">
        <v>4</v>
      </c>
      <c r="AE111" s="6">
        <v>-2</v>
      </c>
      <c r="AF111" s="6" t="s">
        <v>171</v>
      </c>
      <c r="AG111" s="6" t="s">
        <v>171</v>
      </c>
      <c r="AH111" s="6" t="s">
        <v>171</v>
      </c>
      <c r="AI111" s="6" t="s">
        <v>171</v>
      </c>
      <c r="AJ111" s="6">
        <v>5</v>
      </c>
      <c r="AK111" s="6">
        <v>-1.7</v>
      </c>
      <c r="AL111" s="6" t="s">
        <v>171</v>
      </c>
      <c r="AM111" s="6" t="s">
        <v>171</v>
      </c>
      <c r="AN111" s="6" t="s">
        <v>171</v>
      </c>
      <c r="AO111" s="6" t="s">
        <v>171</v>
      </c>
      <c r="AP111" s="6" t="s">
        <v>171</v>
      </c>
      <c r="AQ111" s="6" t="s">
        <v>171</v>
      </c>
      <c r="AR111" s="6" t="s">
        <v>171</v>
      </c>
      <c r="AS111" s="6" t="s">
        <v>171</v>
      </c>
      <c r="AT111" s="6" t="s">
        <v>171</v>
      </c>
      <c r="AU111" s="6" t="s">
        <v>171</v>
      </c>
      <c r="AV111" s="6" t="s">
        <v>171</v>
      </c>
      <c r="AW111" s="6" t="s">
        <v>171</v>
      </c>
      <c r="AX111" s="6" t="s">
        <v>171</v>
      </c>
      <c r="AY111" s="6" t="s">
        <v>171</v>
      </c>
      <c r="AZ111" s="6" t="s">
        <v>171</v>
      </c>
      <c r="BA111" s="6" t="s">
        <v>171</v>
      </c>
      <c r="BB111" s="6" t="s">
        <v>171</v>
      </c>
      <c r="BC111" s="6" t="s">
        <v>171</v>
      </c>
      <c r="BD111" s="6" t="s">
        <v>171</v>
      </c>
      <c r="BE111" s="6" t="s">
        <v>171</v>
      </c>
      <c r="BF111" s="6" t="s">
        <v>171</v>
      </c>
      <c r="BG111" s="6" t="s">
        <v>171</v>
      </c>
      <c r="BH111" s="6" t="s">
        <v>171</v>
      </c>
      <c r="BI111" s="6" t="s">
        <v>171</v>
      </c>
      <c r="BJ111" s="6" t="s">
        <v>171</v>
      </c>
      <c r="BK111" s="6" t="s">
        <v>171</v>
      </c>
      <c r="BL111" s="6" t="s">
        <v>171</v>
      </c>
      <c r="BM111" s="6" t="s">
        <v>171</v>
      </c>
      <c r="BN111" s="6" t="s">
        <v>171</v>
      </c>
      <c r="BO111" s="6" t="s">
        <v>171</v>
      </c>
      <c r="BP111" s="6" t="s">
        <v>171</v>
      </c>
      <c r="BQ111" s="6" t="s">
        <v>171</v>
      </c>
      <c r="BR111" s="6" t="s">
        <v>171</v>
      </c>
      <c r="BS111" s="6" t="s">
        <v>171</v>
      </c>
      <c r="BT111" s="6" t="s">
        <v>171</v>
      </c>
      <c r="BU111" s="6" t="s">
        <v>171</v>
      </c>
      <c r="BV111" s="6" t="s">
        <v>171</v>
      </c>
      <c r="BW111" s="6" t="s">
        <v>171</v>
      </c>
      <c r="BX111" s="6" t="s">
        <v>171</v>
      </c>
      <c r="BY111" s="6" t="s">
        <v>171</v>
      </c>
      <c r="BZ111" s="6" t="s">
        <v>171</v>
      </c>
      <c r="CA111" s="6" t="s">
        <v>171</v>
      </c>
      <c r="CB111" s="6" t="s">
        <v>171</v>
      </c>
      <c r="CC111" s="6" t="s">
        <v>171</v>
      </c>
      <c r="CD111" s="6" t="s">
        <v>171</v>
      </c>
      <c r="CE111" s="6" t="s">
        <v>171</v>
      </c>
      <c r="CF111" s="6" t="s">
        <v>171</v>
      </c>
      <c r="CG111" s="6" t="s">
        <v>171</v>
      </c>
      <c r="CH111" s="6" t="s">
        <v>171</v>
      </c>
      <c r="CI111" s="6" t="s">
        <v>171</v>
      </c>
      <c r="CJ111" s="6" t="s">
        <v>171</v>
      </c>
      <c r="CK111" s="6" t="s">
        <v>171</v>
      </c>
      <c r="CL111" s="41" t="s">
        <v>934</v>
      </c>
      <c r="CM111" s="39" t="s">
        <v>935</v>
      </c>
      <c r="CN111" s="5">
        <v>80</v>
      </c>
      <c r="CO111" s="10" t="s">
        <v>440</v>
      </c>
      <c r="CP111" s="40"/>
      <c r="CQ111" s="2">
        <v>20</v>
      </c>
    </row>
    <row r="112" spans="1:95" ht="20.25">
      <c r="A112" s="1" t="s">
        <v>931</v>
      </c>
      <c r="B112" s="39" t="s">
        <v>936</v>
      </c>
      <c r="C112" s="8">
        <v>63.58</v>
      </c>
      <c r="D112" s="8">
        <v>135.58</v>
      </c>
      <c r="E112" s="4" t="s">
        <v>171</v>
      </c>
      <c r="F112" s="2" t="s">
        <v>174</v>
      </c>
      <c r="G112" s="2" t="s">
        <v>1001</v>
      </c>
      <c r="H112" s="2" t="s">
        <v>933</v>
      </c>
      <c r="I112" s="4">
        <v>-4</v>
      </c>
      <c r="J112" s="4" t="s">
        <v>171</v>
      </c>
      <c r="K112" s="2" t="s">
        <v>171</v>
      </c>
      <c r="L112" s="4" t="s">
        <v>171</v>
      </c>
      <c r="M112" s="2" t="s">
        <v>171</v>
      </c>
      <c r="N112" s="26" t="s">
        <v>171</v>
      </c>
      <c r="O112" s="2" t="s">
        <v>171</v>
      </c>
      <c r="P112" s="81" t="s">
        <v>171</v>
      </c>
      <c r="Q112" s="10" t="s">
        <v>171</v>
      </c>
      <c r="R112" s="8">
        <v>2</v>
      </c>
      <c r="S112" s="22">
        <v>-2</v>
      </c>
      <c r="T112" s="22" t="s">
        <v>171</v>
      </c>
      <c r="U112" s="6" t="s">
        <v>171</v>
      </c>
      <c r="V112" s="22" t="s">
        <v>171</v>
      </c>
      <c r="W112" s="6" t="s">
        <v>171</v>
      </c>
      <c r="X112" s="6">
        <v>3</v>
      </c>
      <c r="Y112" s="6">
        <v>-2</v>
      </c>
      <c r="Z112" s="6" t="s">
        <v>171</v>
      </c>
      <c r="AA112" s="6" t="s">
        <v>171</v>
      </c>
      <c r="AB112" s="6" t="s">
        <v>171</v>
      </c>
      <c r="AC112" s="6" t="s">
        <v>171</v>
      </c>
      <c r="AD112" s="6">
        <v>4</v>
      </c>
      <c r="AE112" s="6">
        <v>-1.9</v>
      </c>
      <c r="AF112" s="6" t="s">
        <v>171</v>
      </c>
      <c r="AG112" s="6" t="s">
        <v>171</v>
      </c>
      <c r="AH112" s="6" t="s">
        <v>171</v>
      </c>
      <c r="AI112" s="6" t="s">
        <v>171</v>
      </c>
      <c r="AJ112" s="6">
        <v>5</v>
      </c>
      <c r="AK112" s="6">
        <v>-1.8</v>
      </c>
      <c r="AL112" s="6" t="s">
        <v>171</v>
      </c>
      <c r="AM112" s="6" t="s">
        <v>171</v>
      </c>
      <c r="AN112" s="6" t="s">
        <v>171</v>
      </c>
      <c r="AO112" s="6" t="s">
        <v>171</v>
      </c>
      <c r="AP112" s="6" t="s">
        <v>171</v>
      </c>
      <c r="AQ112" s="6" t="s">
        <v>171</v>
      </c>
      <c r="AR112" s="6" t="s">
        <v>171</v>
      </c>
      <c r="AS112" s="6" t="s">
        <v>171</v>
      </c>
      <c r="AT112" s="6" t="s">
        <v>171</v>
      </c>
      <c r="AU112" s="6" t="s">
        <v>171</v>
      </c>
      <c r="AV112" s="6" t="s">
        <v>171</v>
      </c>
      <c r="AW112" s="6" t="s">
        <v>171</v>
      </c>
      <c r="AX112" s="6" t="s">
        <v>171</v>
      </c>
      <c r="AY112" s="6" t="s">
        <v>171</v>
      </c>
      <c r="AZ112" s="6" t="s">
        <v>171</v>
      </c>
      <c r="BA112" s="6" t="s">
        <v>171</v>
      </c>
      <c r="BB112" s="6" t="s">
        <v>171</v>
      </c>
      <c r="BC112" s="6" t="s">
        <v>171</v>
      </c>
      <c r="BD112" s="6" t="s">
        <v>171</v>
      </c>
      <c r="BE112" s="6" t="s">
        <v>171</v>
      </c>
      <c r="BF112" s="6" t="s">
        <v>171</v>
      </c>
      <c r="BG112" s="6" t="s">
        <v>171</v>
      </c>
      <c r="BH112" s="6" t="s">
        <v>171</v>
      </c>
      <c r="BI112" s="6" t="s">
        <v>171</v>
      </c>
      <c r="BJ112" s="6" t="s">
        <v>171</v>
      </c>
      <c r="BK112" s="6" t="s">
        <v>171</v>
      </c>
      <c r="BL112" s="6" t="s">
        <v>171</v>
      </c>
      <c r="BM112" s="6" t="s">
        <v>171</v>
      </c>
      <c r="BN112" s="6" t="s">
        <v>171</v>
      </c>
      <c r="BO112" s="6" t="s">
        <v>171</v>
      </c>
      <c r="BP112" s="6" t="s">
        <v>171</v>
      </c>
      <c r="BQ112" s="6" t="s">
        <v>171</v>
      </c>
      <c r="BR112" s="6" t="s">
        <v>171</v>
      </c>
      <c r="BS112" s="6" t="s">
        <v>171</v>
      </c>
      <c r="BT112" s="6" t="s">
        <v>171</v>
      </c>
      <c r="BU112" s="6" t="s">
        <v>171</v>
      </c>
      <c r="BV112" s="6" t="s">
        <v>171</v>
      </c>
      <c r="BW112" s="6" t="s">
        <v>171</v>
      </c>
      <c r="BX112" s="6" t="s">
        <v>171</v>
      </c>
      <c r="BY112" s="6" t="s">
        <v>171</v>
      </c>
      <c r="BZ112" s="6" t="s">
        <v>171</v>
      </c>
      <c r="CA112" s="6" t="s">
        <v>171</v>
      </c>
      <c r="CB112" s="6" t="s">
        <v>171</v>
      </c>
      <c r="CC112" s="6" t="s">
        <v>171</v>
      </c>
      <c r="CD112" s="6" t="s">
        <v>171</v>
      </c>
      <c r="CE112" s="6" t="s">
        <v>171</v>
      </c>
      <c r="CF112" s="6" t="s">
        <v>171</v>
      </c>
      <c r="CG112" s="6" t="s">
        <v>171</v>
      </c>
      <c r="CH112" s="6" t="s">
        <v>171</v>
      </c>
      <c r="CI112" s="6" t="s">
        <v>171</v>
      </c>
      <c r="CJ112" s="6" t="s">
        <v>171</v>
      </c>
      <c r="CK112" s="6" t="s">
        <v>171</v>
      </c>
      <c r="CL112" s="41" t="s">
        <v>934</v>
      </c>
      <c r="CM112" s="39" t="s">
        <v>935</v>
      </c>
      <c r="CN112" s="5">
        <v>80</v>
      </c>
      <c r="CO112" s="10" t="s">
        <v>440</v>
      </c>
      <c r="CP112" s="40"/>
      <c r="CQ112" s="2">
        <v>20</v>
      </c>
    </row>
    <row r="113" spans="1:95" ht="20.25">
      <c r="A113" s="1" t="s">
        <v>931</v>
      </c>
      <c r="B113" s="39" t="s">
        <v>937</v>
      </c>
      <c r="C113" s="8">
        <v>63.58</v>
      </c>
      <c r="D113" s="8">
        <v>135.58</v>
      </c>
      <c r="E113" s="4" t="s">
        <v>171</v>
      </c>
      <c r="F113" s="2" t="s">
        <v>174</v>
      </c>
      <c r="G113" s="2" t="s">
        <v>1001</v>
      </c>
      <c r="H113" s="2" t="s">
        <v>933</v>
      </c>
      <c r="I113" s="4">
        <v>-4</v>
      </c>
      <c r="J113" s="4" t="s">
        <v>171</v>
      </c>
      <c r="K113" s="2" t="s">
        <v>171</v>
      </c>
      <c r="L113" s="4" t="s">
        <v>171</v>
      </c>
      <c r="M113" s="2" t="s">
        <v>171</v>
      </c>
      <c r="N113" s="26" t="s">
        <v>171</v>
      </c>
      <c r="O113" s="2" t="s">
        <v>171</v>
      </c>
      <c r="P113" s="81" t="s">
        <v>171</v>
      </c>
      <c r="Q113" s="10" t="s">
        <v>171</v>
      </c>
      <c r="R113" s="8">
        <v>2</v>
      </c>
      <c r="S113" s="22">
        <v>-0.7</v>
      </c>
      <c r="T113" s="22" t="s">
        <v>171</v>
      </c>
      <c r="U113" s="6" t="s">
        <v>171</v>
      </c>
      <c r="V113" s="22" t="s">
        <v>171</v>
      </c>
      <c r="W113" s="6" t="s">
        <v>171</v>
      </c>
      <c r="X113" s="6">
        <v>3</v>
      </c>
      <c r="Y113" s="6">
        <v>-0.7</v>
      </c>
      <c r="Z113" s="6" t="s">
        <v>171</v>
      </c>
      <c r="AA113" s="6" t="s">
        <v>171</v>
      </c>
      <c r="AB113" s="6" t="s">
        <v>171</v>
      </c>
      <c r="AC113" s="6" t="s">
        <v>171</v>
      </c>
      <c r="AD113" s="6">
        <v>4</v>
      </c>
      <c r="AE113" s="6">
        <v>-0.5</v>
      </c>
      <c r="AF113" s="6" t="s">
        <v>171</v>
      </c>
      <c r="AG113" s="6" t="s">
        <v>171</v>
      </c>
      <c r="AH113" s="6" t="s">
        <v>171</v>
      </c>
      <c r="AI113" s="6" t="s">
        <v>171</v>
      </c>
      <c r="AJ113" s="6">
        <v>5</v>
      </c>
      <c r="AK113" s="6">
        <v>-0.5</v>
      </c>
      <c r="AL113" s="6" t="s">
        <v>171</v>
      </c>
      <c r="AM113" s="6" t="s">
        <v>171</v>
      </c>
      <c r="AN113" s="6" t="s">
        <v>171</v>
      </c>
      <c r="AO113" s="6" t="s">
        <v>171</v>
      </c>
      <c r="AP113" s="6" t="s">
        <v>171</v>
      </c>
      <c r="AQ113" s="6" t="s">
        <v>171</v>
      </c>
      <c r="AR113" s="6" t="s">
        <v>171</v>
      </c>
      <c r="AS113" s="6" t="s">
        <v>171</v>
      </c>
      <c r="AT113" s="6" t="s">
        <v>171</v>
      </c>
      <c r="AU113" s="6" t="s">
        <v>171</v>
      </c>
      <c r="AV113" s="6" t="s">
        <v>171</v>
      </c>
      <c r="AW113" s="6" t="s">
        <v>171</v>
      </c>
      <c r="AX113" s="6" t="s">
        <v>171</v>
      </c>
      <c r="AY113" s="6" t="s">
        <v>171</v>
      </c>
      <c r="AZ113" s="6" t="s">
        <v>171</v>
      </c>
      <c r="BA113" s="6" t="s">
        <v>171</v>
      </c>
      <c r="BB113" s="6" t="s">
        <v>171</v>
      </c>
      <c r="BC113" s="6" t="s">
        <v>171</v>
      </c>
      <c r="BD113" s="6" t="s">
        <v>171</v>
      </c>
      <c r="BE113" s="6" t="s">
        <v>171</v>
      </c>
      <c r="BF113" s="6" t="s">
        <v>171</v>
      </c>
      <c r="BG113" s="6" t="s">
        <v>171</v>
      </c>
      <c r="BH113" s="6" t="s">
        <v>171</v>
      </c>
      <c r="BI113" s="6" t="s">
        <v>171</v>
      </c>
      <c r="BJ113" s="6" t="s">
        <v>171</v>
      </c>
      <c r="BK113" s="6" t="s">
        <v>171</v>
      </c>
      <c r="BL113" s="6" t="s">
        <v>171</v>
      </c>
      <c r="BM113" s="6" t="s">
        <v>171</v>
      </c>
      <c r="BN113" s="6" t="s">
        <v>171</v>
      </c>
      <c r="BO113" s="6" t="s">
        <v>171</v>
      </c>
      <c r="BP113" s="6" t="s">
        <v>171</v>
      </c>
      <c r="BQ113" s="6" t="s">
        <v>171</v>
      </c>
      <c r="BR113" s="6" t="s">
        <v>171</v>
      </c>
      <c r="BS113" s="6" t="s">
        <v>171</v>
      </c>
      <c r="BT113" s="6" t="s">
        <v>171</v>
      </c>
      <c r="BU113" s="6" t="s">
        <v>171</v>
      </c>
      <c r="BV113" s="6" t="s">
        <v>171</v>
      </c>
      <c r="BW113" s="6" t="s">
        <v>171</v>
      </c>
      <c r="BX113" s="6" t="s">
        <v>171</v>
      </c>
      <c r="BY113" s="6" t="s">
        <v>171</v>
      </c>
      <c r="BZ113" s="6" t="s">
        <v>171</v>
      </c>
      <c r="CA113" s="6" t="s">
        <v>171</v>
      </c>
      <c r="CB113" s="6" t="s">
        <v>171</v>
      </c>
      <c r="CC113" s="6" t="s">
        <v>171</v>
      </c>
      <c r="CD113" s="6" t="s">
        <v>171</v>
      </c>
      <c r="CE113" s="6" t="s">
        <v>171</v>
      </c>
      <c r="CF113" s="6" t="s">
        <v>171</v>
      </c>
      <c r="CG113" s="6" t="s">
        <v>171</v>
      </c>
      <c r="CH113" s="6" t="s">
        <v>171</v>
      </c>
      <c r="CI113" s="6" t="s">
        <v>171</v>
      </c>
      <c r="CJ113" s="6" t="s">
        <v>171</v>
      </c>
      <c r="CK113" s="6" t="s">
        <v>171</v>
      </c>
      <c r="CL113" s="53" t="s">
        <v>175</v>
      </c>
      <c r="CM113" s="39" t="s">
        <v>938</v>
      </c>
      <c r="CN113" s="5">
        <v>80</v>
      </c>
      <c r="CO113" s="10" t="s">
        <v>440</v>
      </c>
      <c r="CP113" s="40"/>
      <c r="CQ113" s="2">
        <v>20</v>
      </c>
    </row>
    <row r="114" spans="2:95" ht="9.75">
      <c r="B114" s="39"/>
      <c r="C114" s="6"/>
      <c r="D114" s="6"/>
      <c r="E114" s="4"/>
      <c r="F114" s="2"/>
      <c r="G114" s="2"/>
      <c r="H114" s="2"/>
      <c r="I114" s="4"/>
      <c r="J114" s="4"/>
      <c r="K114" s="2"/>
      <c r="L114" s="4"/>
      <c r="M114" s="2"/>
      <c r="N114" s="4"/>
      <c r="O114" s="2"/>
      <c r="Q114" s="2"/>
      <c r="R114" s="8"/>
      <c r="S114" s="22"/>
      <c r="T114" s="22"/>
      <c r="U114" s="6"/>
      <c r="V114" s="22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41"/>
      <c r="CM114" s="39"/>
      <c r="CN114" s="5"/>
      <c r="CO114" s="2"/>
      <c r="CP114" s="39"/>
      <c r="CQ114" s="11"/>
    </row>
    <row r="115" spans="1:95" ht="12.75">
      <c r="A115" s="31" t="s">
        <v>583</v>
      </c>
      <c r="B115" s="39"/>
      <c r="C115" s="6"/>
      <c r="D115" s="6"/>
      <c r="E115" s="4"/>
      <c r="F115" s="2"/>
      <c r="G115" s="2"/>
      <c r="H115" s="2"/>
      <c r="I115" s="26"/>
      <c r="J115" s="26"/>
      <c r="K115" s="10"/>
      <c r="L115" s="26"/>
      <c r="M115" s="10"/>
      <c r="N115" s="26"/>
      <c r="O115" s="10"/>
      <c r="P115" s="81"/>
      <c r="Q115" s="10"/>
      <c r="R115" s="8"/>
      <c r="S115" s="22"/>
      <c r="T115" s="22"/>
      <c r="U115" s="6"/>
      <c r="V115" s="22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53"/>
      <c r="CM115" s="40"/>
      <c r="CN115" s="5"/>
      <c r="CO115" s="10"/>
      <c r="CP115" s="40"/>
      <c r="CQ115" s="11"/>
    </row>
    <row r="116" spans="1:95" ht="9.75">
      <c r="A116" s="1" t="s">
        <v>112</v>
      </c>
      <c r="B116" s="39" t="s">
        <v>171</v>
      </c>
      <c r="C116" s="6">
        <v>53.88333333333333</v>
      </c>
      <c r="D116" s="6">
        <v>122.66666666666667</v>
      </c>
      <c r="E116" s="4">
        <v>676</v>
      </c>
      <c r="F116" s="2" t="s">
        <v>696</v>
      </c>
      <c r="G116" s="2" t="s">
        <v>1708</v>
      </c>
      <c r="H116" s="2" t="s">
        <v>697</v>
      </c>
      <c r="I116" s="26">
        <v>3.3</v>
      </c>
      <c r="J116" s="26">
        <v>15.1</v>
      </c>
      <c r="K116" s="10" t="s">
        <v>698</v>
      </c>
      <c r="L116" s="26">
        <v>-12.1</v>
      </c>
      <c r="M116" s="10" t="s">
        <v>771</v>
      </c>
      <c r="N116" s="26">
        <v>241.7</v>
      </c>
      <c r="O116" s="10" t="s">
        <v>771</v>
      </c>
      <c r="P116" s="81">
        <v>39.8</v>
      </c>
      <c r="Q116" s="10" t="s">
        <v>925</v>
      </c>
      <c r="R116" s="8">
        <v>0</v>
      </c>
      <c r="S116" s="22" t="s">
        <v>171</v>
      </c>
      <c r="T116" s="22" t="s">
        <v>171</v>
      </c>
      <c r="U116" s="6" t="s">
        <v>171</v>
      </c>
      <c r="V116" s="22" t="s">
        <v>171</v>
      </c>
      <c r="W116" s="6" t="s">
        <v>171</v>
      </c>
      <c r="X116" s="6" t="s">
        <v>171</v>
      </c>
      <c r="Y116" s="6" t="s">
        <v>171</v>
      </c>
      <c r="Z116" s="6" t="s">
        <v>171</v>
      </c>
      <c r="AA116" s="6" t="s">
        <v>171</v>
      </c>
      <c r="AB116" s="6" t="s">
        <v>171</v>
      </c>
      <c r="AC116" s="6" t="s">
        <v>171</v>
      </c>
      <c r="AD116" s="6">
        <v>0.05</v>
      </c>
      <c r="AE116" s="6">
        <v>6.6</v>
      </c>
      <c r="AF116" s="6">
        <v>17</v>
      </c>
      <c r="AG116" s="6" t="s">
        <v>698</v>
      </c>
      <c r="AH116" s="6">
        <v>-1</v>
      </c>
      <c r="AI116" s="6" t="s">
        <v>771</v>
      </c>
      <c r="AJ116" s="6">
        <v>0.1</v>
      </c>
      <c r="AK116" s="6">
        <v>6.2</v>
      </c>
      <c r="AL116" s="6">
        <v>16</v>
      </c>
      <c r="AM116" s="6" t="s">
        <v>698</v>
      </c>
      <c r="AN116" s="6">
        <v>-0.7</v>
      </c>
      <c r="AO116" s="6" t="s">
        <v>771</v>
      </c>
      <c r="AP116" s="6">
        <v>0.2</v>
      </c>
      <c r="AQ116" s="6">
        <v>5.8</v>
      </c>
      <c r="AR116" s="6">
        <v>15</v>
      </c>
      <c r="AS116" s="6" t="s">
        <v>698</v>
      </c>
      <c r="AT116" s="6">
        <v>-0.6</v>
      </c>
      <c r="AU116" s="6" t="s">
        <v>699</v>
      </c>
      <c r="AV116" s="6">
        <v>0.5</v>
      </c>
      <c r="AW116" s="6">
        <v>6.4</v>
      </c>
      <c r="AX116" s="6">
        <v>14</v>
      </c>
      <c r="AY116" s="6" t="s">
        <v>703</v>
      </c>
      <c r="AZ116" s="6">
        <v>0.8</v>
      </c>
      <c r="BA116" s="6" t="s">
        <v>702</v>
      </c>
      <c r="BB116" s="6" t="s">
        <v>171</v>
      </c>
      <c r="BC116" s="6" t="s">
        <v>171</v>
      </c>
      <c r="BD116" s="6" t="s">
        <v>171</v>
      </c>
      <c r="BE116" s="6" t="s">
        <v>171</v>
      </c>
      <c r="BF116" s="6" t="s">
        <v>171</v>
      </c>
      <c r="BG116" s="6" t="s">
        <v>171</v>
      </c>
      <c r="BH116" s="6">
        <v>1.5</v>
      </c>
      <c r="BI116" s="6">
        <v>6.2</v>
      </c>
      <c r="BJ116" s="6">
        <v>10.6</v>
      </c>
      <c r="BK116" s="6" t="s">
        <v>704</v>
      </c>
      <c r="BL116" s="6">
        <v>2.4</v>
      </c>
      <c r="BM116" s="6" t="s">
        <v>705</v>
      </c>
      <c r="BN116" s="6" t="s">
        <v>171</v>
      </c>
      <c r="BO116" s="6" t="s">
        <v>171</v>
      </c>
      <c r="BP116" s="6" t="s">
        <v>171</v>
      </c>
      <c r="BQ116" s="6" t="s">
        <v>171</v>
      </c>
      <c r="BR116" s="6" t="s">
        <v>171</v>
      </c>
      <c r="BS116" s="6" t="s">
        <v>171</v>
      </c>
      <c r="BT116" s="6" t="s">
        <v>939</v>
      </c>
      <c r="BU116" s="6">
        <v>6.2</v>
      </c>
      <c r="BV116" s="6" t="s">
        <v>171</v>
      </c>
      <c r="BW116" s="6" t="s">
        <v>171</v>
      </c>
      <c r="BX116" s="6" t="s">
        <v>171</v>
      </c>
      <c r="BY116" s="6" t="s">
        <v>171</v>
      </c>
      <c r="BZ116" s="6" t="s">
        <v>171</v>
      </c>
      <c r="CA116" s="6" t="s">
        <v>171</v>
      </c>
      <c r="CB116" s="6" t="s">
        <v>171</v>
      </c>
      <c r="CC116" s="6" t="s">
        <v>171</v>
      </c>
      <c r="CD116" s="6" t="s">
        <v>171</v>
      </c>
      <c r="CE116" s="6" t="s">
        <v>171</v>
      </c>
      <c r="CF116" s="6"/>
      <c r="CG116" s="6"/>
      <c r="CH116" s="6"/>
      <c r="CI116" s="6" t="s">
        <v>171</v>
      </c>
      <c r="CJ116" s="6" t="s">
        <v>171</v>
      </c>
      <c r="CK116" s="6" t="s">
        <v>171</v>
      </c>
      <c r="CL116" s="53" t="s">
        <v>707</v>
      </c>
      <c r="CM116" s="40" t="s">
        <v>175</v>
      </c>
      <c r="CN116" s="5" t="s">
        <v>171</v>
      </c>
      <c r="CO116" s="10" t="s">
        <v>1588</v>
      </c>
      <c r="CP116" s="40"/>
      <c r="CQ116" s="2" t="s">
        <v>924</v>
      </c>
    </row>
    <row r="117" spans="1:95" ht="20.25">
      <c r="A117" s="1" t="s">
        <v>940</v>
      </c>
      <c r="B117" s="39" t="s">
        <v>941</v>
      </c>
      <c r="C117" s="8">
        <v>58.63</v>
      </c>
      <c r="D117" s="8">
        <v>124.7</v>
      </c>
      <c r="E117" s="1">
        <v>1524</v>
      </c>
      <c r="F117" s="2" t="s">
        <v>174</v>
      </c>
      <c r="G117" s="2" t="s">
        <v>1001</v>
      </c>
      <c r="H117" s="2" t="s">
        <v>928</v>
      </c>
      <c r="I117" s="4">
        <v>-3.85</v>
      </c>
      <c r="J117" s="4" t="s">
        <v>171</v>
      </c>
      <c r="K117" s="2" t="s">
        <v>171</v>
      </c>
      <c r="L117" s="4" t="s">
        <v>171</v>
      </c>
      <c r="M117" s="2" t="s">
        <v>171</v>
      </c>
      <c r="N117" s="26" t="s">
        <v>171</v>
      </c>
      <c r="O117" s="2" t="s">
        <v>171</v>
      </c>
      <c r="P117" s="41">
        <v>32</v>
      </c>
      <c r="Q117" s="2" t="s">
        <v>930</v>
      </c>
      <c r="R117" s="8">
        <v>0.2</v>
      </c>
      <c r="S117" s="22">
        <v>-1</v>
      </c>
      <c r="T117" s="22">
        <v>8</v>
      </c>
      <c r="U117" s="6" t="s">
        <v>171</v>
      </c>
      <c r="V117" s="22">
        <v>-10</v>
      </c>
      <c r="W117" s="6" t="s">
        <v>171</v>
      </c>
      <c r="X117" s="6">
        <v>0.5</v>
      </c>
      <c r="Y117" s="6">
        <v>-1.5</v>
      </c>
      <c r="Z117" s="6">
        <v>5</v>
      </c>
      <c r="AA117" s="6" t="s">
        <v>171</v>
      </c>
      <c r="AB117" s="6">
        <v>-8</v>
      </c>
      <c r="AC117" s="6" t="s">
        <v>171</v>
      </c>
      <c r="AD117" s="6">
        <v>1.5</v>
      </c>
      <c r="AE117" s="6">
        <v>-2</v>
      </c>
      <c r="AF117" s="6">
        <v>2</v>
      </c>
      <c r="AG117" s="6" t="s">
        <v>171</v>
      </c>
      <c r="AH117" s="6">
        <v>-6</v>
      </c>
      <c r="AI117" s="6" t="s">
        <v>171</v>
      </c>
      <c r="AJ117" s="6">
        <v>3.5</v>
      </c>
      <c r="AK117" s="6">
        <v>-1.8</v>
      </c>
      <c r="AL117" s="6">
        <v>0</v>
      </c>
      <c r="AM117" s="6" t="s">
        <v>171</v>
      </c>
      <c r="AN117" s="6">
        <v>-3.5</v>
      </c>
      <c r="AO117" s="6" t="s">
        <v>171</v>
      </c>
      <c r="AP117" s="6">
        <v>5.5</v>
      </c>
      <c r="AQ117" s="6">
        <v>-1.8</v>
      </c>
      <c r="AR117" s="6">
        <v>-1</v>
      </c>
      <c r="AS117" s="6" t="s">
        <v>171</v>
      </c>
      <c r="AT117" s="6">
        <v>-2.5</v>
      </c>
      <c r="AU117" s="6" t="s">
        <v>171</v>
      </c>
      <c r="AV117" s="6">
        <v>7.5</v>
      </c>
      <c r="AW117" s="6">
        <v>-1.4</v>
      </c>
      <c r="AX117" s="6">
        <v>-1</v>
      </c>
      <c r="AY117" s="6" t="s">
        <v>171</v>
      </c>
      <c r="AZ117" s="6">
        <v>-1.8</v>
      </c>
      <c r="BA117" s="6" t="s">
        <v>171</v>
      </c>
      <c r="BB117" s="6">
        <v>11.5</v>
      </c>
      <c r="BC117" s="6">
        <v>-0.9</v>
      </c>
      <c r="BD117" s="6">
        <v>-0.8</v>
      </c>
      <c r="BE117" s="6" t="s">
        <v>171</v>
      </c>
      <c r="BF117" s="6">
        <v>-1.1</v>
      </c>
      <c r="BG117" s="6" t="s">
        <v>171</v>
      </c>
      <c r="BH117" s="6">
        <v>15.5</v>
      </c>
      <c r="BI117" s="6">
        <v>-1.01</v>
      </c>
      <c r="BJ117" s="6"/>
      <c r="BK117" s="6" t="s">
        <v>171</v>
      </c>
      <c r="BL117" s="6" t="s">
        <v>171</v>
      </c>
      <c r="BM117" s="6" t="s">
        <v>171</v>
      </c>
      <c r="BN117" s="6">
        <v>17.5</v>
      </c>
      <c r="BO117" s="6">
        <v>-0.91</v>
      </c>
      <c r="BP117" s="6" t="s">
        <v>171</v>
      </c>
      <c r="BQ117" s="6" t="s">
        <v>171</v>
      </c>
      <c r="BR117" s="6" t="s">
        <v>171</v>
      </c>
      <c r="BS117" s="6" t="s">
        <v>171</v>
      </c>
      <c r="BT117" s="6">
        <v>19.5</v>
      </c>
      <c r="BU117" s="6">
        <v>-0.95</v>
      </c>
      <c r="BV117" s="6" t="s">
        <v>171</v>
      </c>
      <c r="BW117" s="6" t="s">
        <v>171</v>
      </c>
      <c r="BX117" s="6" t="s">
        <v>171</v>
      </c>
      <c r="BY117" s="6" t="s">
        <v>171</v>
      </c>
      <c r="BZ117" s="6">
        <v>21.5</v>
      </c>
      <c r="CA117" s="6">
        <v>-1.16</v>
      </c>
      <c r="CB117" s="6" t="s">
        <v>171</v>
      </c>
      <c r="CC117" s="6" t="s">
        <v>171</v>
      </c>
      <c r="CD117" s="6" t="s">
        <v>171</v>
      </c>
      <c r="CE117" s="6" t="s">
        <v>171</v>
      </c>
      <c r="CF117" s="6" t="s">
        <v>728</v>
      </c>
      <c r="CG117" s="6">
        <v>-1.1</v>
      </c>
      <c r="CH117" s="6" t="s">
        <v>171</v>
      </c>
      <c r="CI117" s="6" t="s">
        <v>171</v>
      </c>
      <c r="CJ117" s="6" t="s">
        <v>171</v>
      </c>
      <c r="CK117" s="6" t="s">
        <v>171</v>
      </c>
      <c r="CL117" s="41" t="s">
        <v>942</v>
      </c>
      <c r="CM117" s="39" t="s">
        <v>943</v>
      </c>
      <c r="CN117" s="5">
        <v>350</v>
      </c>
      <c r="CO117" s="10" t="s">
        <v>440</v>
      </c>
      <c r="CP117" s="40"/>
      <c r="CQ117" s="2" t="s">
        <v>944</v>
      </c>
    </row>
    <row r="118" spans="1:95" ht="20.25">
      <c r="A118" s="1" t="s">
        <v>945</v>
      </c>
      <c r="B118" s="39" t="s">
        <v>946</v>
      </c>
      <c r="C118" s="8">
        <v>58.66</v>
      </c>
      <c r="D118" s="8">
        <v>124.58</v>
      </c>
      <c r="E118" s="1">
        <v>1170</v>
      </c>
      <c r="F118" s="2" t="s">
        <v>174</v>
      </c>
      <c r="G118" s="2" t="s">
        <v>1708</v>
      </c>
      <c r="H118" s="2" t="s">
        <v>947</v>
      </c>
      <c r="I118" s="4" t="s">
        <v>171</v>
      </c>
      <c r="J118" s="4" t="s">
        <v>171</v>
      </c>
      <c r="K118" s="2" t="s">
        <v>171</v>
      </c>
      <c r="L118" s="4" t="s">
        <v>171</v>
      </c>
      <c r="M118" s="2" t="s">
        <v>171</v>
      </c>
      <c r="N118" s="26" t="s">
        <v>171</v>
      </c>
      <c r="O118" s="2" t="s">
        <v>171</v>
      </c>
      <c r="P118" s="41">
        <v>75</v>
      </c>
      <c r="Q118" s="10" t="s">
        <v>171</v>
      </c>
      <c r="R118" s="8">
        <v>20.7</v>
      </c>
      <c r="S118" s="22">
        <v>1.77</v>
      </c>
      <c r="T118" s="22" t="s">
        <v>171</v>
      </c>
      <c r="U118" s="6" t="s">
        <v>171</v>
      </c>
      <c r="V118" s="22" t="s">
        <v>171</v>
      </c>
      <c r="W118" s="6" t="s">
        <v>171</v>
      </c>
      <c r="X118" s="6">
        <v>28.7</v>
      </c>
      <c r="Y118" s="6">
        <v>1.74</v>
      </c>
      <c r="Z118" s="6" t="s">
        <v>171</v>
      </c>
      <c r="AA118" s="6" t="s">
        <v>171</v>
      </c>
      <c r="AB118" s="6" t="s">
        <v>171</v>
      </c>
      <c r="AC118" s="6" t="s">
        <v>171</v>
      </c>
      <c r="AD118" s="6">
        <v>30.7</v>
      </c>
      <c r="AE118" s="6">
        <v>1.9</v>
      </c>
      <c r="AF118" s="6" t="s">
        <v>171</v>
      </c>
      <c r="AG118" s="6" t="s">
        <v>171</v>
      </c>
      <c r="AH118" s="6" t="s">
        <v>171</v>
      </c>
      <c r="AI118" s="6" t="s">
        <v>171</v>
      </c>
      <c r="AJ118" s="6" t="s">
        <v>171</v>
      </c>
      <c r="AK118" s="6" t="s">
        <v>171</v>
      </c>
      <c r="AL118" s="6" t="s">
        <v>171</v>
      </c>
      <c r="AM118" s="6" t="s">
        <v>171</v>
      </c>
      <c r="AN118" s="6" t="s">
        <v>171</v>
      </c>
      <c r="AO118" s="6" t="s">
        <v>171</v>
      </c>
      <c r="AP118" s="6" t="s">
        <v>171</v>
      </c>
      <c r="AQ118" s="6" t="s">
        <v>171</v>
      </c>
      <c r="AR118" s="6" t="s">
        <v>171</v>
      </c>
      <c r="AS118" s="6" t="s">
        <v>171</v>
      </c>
      <c r="AT118" s="6" t="s">
        <v>171</v>
      </c>
      <c r="AU118" s="6" t="s">
        <v>171</v>
      </c>
      <c r="AV118" s="6" t="s">
        <v>171</v>
      </c>
      <c r="AW118" s="6" t="s">
        <v>171</v>
      </c>
      <c r="AX118" s="6" t="s">
        <v>171</v>
      </c>
      <c r="AY118" s="6" t="s">
        <v>171</v>
      </c>
      <c r="AZ118" s="6" t="s">
        <v>171</v>
      </c>
      <c r="BA118" s="6" t="s">
        <v>171</v>
      </c>
      <c r="BB118" s="6" t="s">
        <v>171</v>
      </c>
      <c r="BC118" s="6" t="s">
        <v>171</v>
      </c>
      <c r="BD118" s="6" t="s">
        <v>171</v>
      </c>
      <c r="BE118" s="6" t="s">
        <v>171</v>
      </c>
      <c r="BF118" s="6" t="s">
        <v>171</v>
      </c>
      <c r="BG118" s="6" t="s">
        <v>171</v>
      </c>
      <c r="BH118" s="6" t="s">
        <v>171</v>
      </c>
      <c r="BI118" s="6" t="s">
        <v>171</v>
      </c>
      <c r="BJ118" s="6" t="s">
        <v>171</v>
      </c>
      <c r="BK118" s="6" t="s">
        <v>171</v>
      </c>
      <c r="BL118" s="6" t="s">
        <v>171</v>
      </c>
      <c r="BM118" s="6" t="s">
        <v>171</v>
      </c>
      <c r="BN118" s="6" t="s">
        <v>171</v>
      </c>
      <c r="BO118" s="6" t="s">
        <v>171</v>
      </c>
      <c r="BP118" s="6" t="s">
        <v>171</v>
      </c>
      <c r="BQ118" s="6" t="s">
        <v>171</v>
      </c>
      <c r="BR118" s="6" t="s">
        <v>171</v>
      </c>
      <c r="BS118" s="6" t="s">
        <v>171</v>
      </c>
      <c r="BT118" s="6" t="s">
        <v>171</v>
      </c>
      <c r="BU118" s="6" t="s">
        <v>171</v>
      </c>
      <c r="BV118" s="6" t="s">
        <v>171</v>
      </c>
      <c r="BW118" s="6" t="s">
        <v>171</v>
      </c>
      <c r="BX118" s="6" t="s">
        <v>171</v>
      </c>
      <c r="BY118" s="6" t="s">
        <v>171</v>
      </c>
      <c r="BZ118" s="6" t="s">
        <v>171</v>
      </c>
      <c r="CA118" s="6" t="s">
        <v>171</v>
      </c>
      <c r="CB118" s="6" t="s">
        <v>171</v>
      </c>
      <c r="CC118" s="6" t="s">
        <v>171</v>
      </c>
      <c r="CD118" s="6" t="s">
        <v>171</v>
      </c>
      <c r="CE118" s="6" t="s">
        <v>171</v>
      </c>
      <c r="CF118" s="6" t="s">
        <v>728</v>
      </c>
      <c r="CG118" s="6">
        <v>1.8</v>
      </c>
      <c r="CH118" s="6" t="s">
        <v>171</v>
      </c>
      <c r="CI118" s="6" t="s">
        <v>171</v>
      </c>
      <c r="CJ118" s="6" t="s">
        <v>171</v>
      </c>
      <c r="CK118" s="6" t="s">
        <v>171</v>
      </c>
      <c r="CL118" s="41" t="s">
        <v>948</v>
      </c>
      <c r="CM118" s="39" t="s">
        <v>949</v>
      </c>
      <c r="CN118" s="5" t="s">
        <v>171</v>
      </c>
      <c r="CO118" s="10" t="s">
        <v>440</v>
      </c>
      <c r="CP118" s="40"/>
      <c r="CQ118" s="2">
        <v>34</v>
      </c>
    </row>
    <row r="119" spans="1:95" ht="20.25">
      <c r="A119" s="1" t="s">
        <v>950</v>
      </c>
      <c r="B119" s="39" t="s">
        <v>951</v>
      </c>
      <c r="C119" s="8">
        <v>58.67</v>
      </c>
      <c r="D119" s="8">
        <v>124.45</v>
      </c>
      <c r="E119" s="1">
        <v>982</v>
      </c>
      <c r="F119" s="2" t="s">
        <v>174</v>
      </c>
      <c r="G119" s="2" t="s">
        <v>1708</v>
      </c>
      <c r="H119" s="2" t="s">
        <v>952</v>
      </c>
      <c r="I119" s="4" t="s">
        <v>171</v>
      </c>
      <c r="J119" s="4" t="s">
        <v>171</v>
      </c>
      <c r="K119" s="2" t="s">
        <v>171</v>
      </c>
      <c r="L119" s="4" t="s">
        <v>171</v>
      </c>
      <c r="M119" s="2" t="s">
        <v>171</v>
      </c>
      <c r="N119" s="26" t="s">
        <v>171</v>
      </c>
      <c r="O119" s="2" t="s">
        <v>171</v>
      </c>
      <c r="P119" s="41">
        <v>90</v>
      </c>
      <c r="Q119" s="10" t="s">
        <v>171</v>
      </c>
      <c r="R119" s="8">
        <v>14.45</v>
      </c>
      <c r="S119" s="22">
        <v>0.56</v>
      </c>
      <c r="T119" s="22" t="s">
        <v>171</v>
      </c>
      <c r="U119" s="6" t="s">
        <v>171</v>
      </c>
      <c r="V119" s="22" t="s">
        <v>171</v>
      </c>
      <c r="W119" s="6" t="s">
        <v>171</v>
      </c>
      <c r="X119" s="6">
        <v>16.45</v>
      </c>
      <c r="Y119" s="6">
        <v>0.65</v>
      </c>
      <c r="Z119" s="6" t="s">
        <v>171</v>
      </c>
      <c r="AA119" s="6" t="s">
        <v>171</v>
      </c>
      <c r="AB119" s="6" t="s">
        <v>171</v>
      </c>
      <c r="AC119" s="6" t="s">
        <v>171</v>
      </c>
      <c r="AD119" s="6">
        <v>18.45</v>
      </c>
      <c r="AE119" s="6">
        <v>0.48</v>
      </c>
      <c r="AF119" s="6" t="s">
        <v>171</v>
      </c>
      <c r="AG119" s="6" t="s">
        <v>171</v>
      </c>
      <c r="AH119" s="6" t="s">
        <v>171</v>
      </c>
      <c r="AI119" s="6" t="s">
        <v>171</v>
      </c>
      <c r="AJ119" s="6">
        <v>20.45</v>
      </c>
      <c r="AK119" s="6">
        <v>0.52</v>
      </c>
      <c r="AL119" s="6" t="s">
        <v>171</v>
      </c>
      <c r="AM119" s="6" t="s">
        <v>171</v>
      </c>
      <c r="AN119" s="6" t="s">
        <v>171</v>
      </c>
      <c r="AO119" s="6" t="s">
        <v>171</v>
      </c>
      <c r="AP119" s="6">
        <v>22.45</v>
      </c>
      <c r="AQ119" s="6">
        <v>0.6</v>
      </c>
      <c r="AR119" s="6" t="s">
        <v>171</v>
      </c>
      <c r="AS119" s="6" t="s">
        <v>171</v>
      </c>
      <c r="AT119" s="6" t="s">
        <v>171</v>
      </c>
      <c r="AU119" s="6" t="s">
        <v>171</v>
      </c>
      <c r="AV119" s="6" t="s">
        <v>171</v>
      </c>
      <c r="AW119" s="6" t="s">
        <v>171</v>
      </c>
      <c r="AX119" s="6" t="s">
        <v>171</v>
      </c>
      <c r="AY119" s="6" t="s">
        <v>171</v>
      </c>
      <c r="AZ119" s="6" t="s">
        <v>171</v>
      </c>
      <c r="BA119" s="6" t="s">
        <v>171</v>
      </c>
      <c r="BB119" s="6" t="s">
        <v>171</v>
      </c>
      <c r="BC119" s="6" t="s">
        <v>171</v>
      </c>
      <c r="BD119" s="6" t="s">
        <v>171</v>
      </c>
      <c r="BE119" s="6" t="s">
        <v>171</v>
      </c>
      <c r="BF119" s="6" t="s">
        <v>171</v>
      </c>
      <c r="BG119" s="6" t="s">
        <v>171</v>
      </c>
      <c r="BH119" s="6" t="s">
        <v>171</v>
      </c>
      <c r="BI119" s="6" t="s">
        <v>171</v>
      </c>
      <c r="BJ119" s="6" t="s">
        <v>171</v>
      </c>
      <c r="BK119" s="6" t="s">
        <v>171</v>
      </c>
      <c r="BL119" s="6" t="s">
        <v>171</v>
      </c>
      <c r="BM119" s="6" t="s">
        <v>171</v>
      </c>
      <c r="BN119" s="6" t="s">
        <v>171</v>
      </c>
      <c r="BO119" s="6" t="s">
        <v>171</v>
      </c>
      <c r="BP119" s="6" t="s">
        <v>171</v>
      </c>
      <c r="BQ119" s="6" t="s">
        <v>171</v>
      </c>
      <c r="BR119" s="6" t="s">
        <v>171</v>
      </c>
      <c r="BS119" s="6" t="s">
        <v>171</v>
      </c>
      <c r="BT119" s="6" t="s">
        <v>171</v>
      </c>
      <c r="BU119" s="6" t="s">
        <v>171</v>
      </c>
      <c r="BV119" s="6" t="s">
        <v>171</v>
      </c>
      <c r="BW119" s="6" t="s">
        <v>171</v>
      </c>
      <c r="BX119" s="6" t="s">
        <v>171</v>
      </c>
      <c r="BY119" s="6" t="s">
        <v>171</v>
      </c>
      <c r="BZ119" s="6" t="s">
        <v>171</v>
      </c>
      <c r="CA119" s="6" t="s">
        <v>171</v>
      </c>
      <c r="CB119" s="6" t="s">
        <v>171</v>
      </c>
      <c r="CC119" s="6" t="s">
        <v>171</v>
      </c>
      <c r="CD119" s="6" t="s">
        <v>171</v>
      </c>
      <c r="CE119" s="6" t="s">
        <v>171</v>
      </c>
      <c r="CF119" s="6" t="s">
        <v>728</v>
      </c>
      <c r="CG119" s="6">
        <v>0.6</v>
      </c>
      <c r="CH119" s="6" t="s">
        <v>171</v>
      </c>
      <c r="CI119" s="6" t="s">
        <v>171</v>
      </c>
      <c r="CJ119" s="6" t="s">
        <v>171</v>
      </c>
      <c r="CK119" s="6" t="s">
        <v>171</v>
      </c>
      <c r="CL119" s="41" t="s">
        <v>948</v>
      </c>
      <c r="CM119" s="39" t="s">
        <v>953</v>
      </c>
      <c r="CN119" s="5" t="s">
        <v>171</v>
      </c>
      <c r="CO119" s="10" t="s">
        <v>440</v>
      </c>
      <c r="CP119" s="40"/>
      <c r="CQ119" s="2">
        <v>34</v>
      </c>
    </row>
    <row r="120" spans="1:95" ht="20.25">
      <c r="A120" s="1" t="s">
        <v>954</v>
      </c>
      <c r="B120" s="39" t="s">
        <v>955</v>
      </c>
      <c r="C120" s="8">
        <v>58.67</v>
      </c>
      <c r="D120" s="8">
        <v>123.99</v>
      </c>
      <c r="E120" s="1">
        <v>751</v>
      </c>
      <c r="F120" s="2" t="s">
        <v>174</v>
      </c>
      <c r="G120" s="2" t="s">
        <v>1708</v>
      </c>
      <c r="H120" s="2" t="s">
        <v>952</v>
      </c>
      <c r="I120" s="4" t="s">
        <v>171</v>
      </c>
      <c r="J120" s="4" t="s">
        <v>171</v>
      </c>
      <c r="K120" s="2" t="s">
        <v>171</v>
      </c>
      <c r="L120" s="4" t="s">
        <v>171</v>
      </c>
      <c r="M120" s="2" t="s">
        <v>171</v>
      </c>
      <c r="N120" s="26" t="s">
        <v>171</v>
      </c>
      <c r="O120" s="2" t="s">
        <v>171</v>
      </c>
      <c r="P120" s="41">
        <v>70</v>
      </c>
      <c r="Q120" s="10" t="s">
        <v>171</v>
      </c>
      <c r="R120" s="8">
        <v>12.8</v>
      </c>
      <c r="S120" s="22">
        <v>1.71</v>
      </c>
      <c r="T120" s="22" t="s">
        <v>171</v>
      </c>
      <c r="U120" s="6" t="s">
        <v>171</v>
      </c>
      <c r="V120" s="22" t="s">
        <v>171</v>
      </c>
      <c r="W120" s="6" t="s">
        <v>171</v>
      </c>
      <c r="X120" s="6">
        <v>14.8</v>
      </c>
      <c r="Y120" s="6">
        <v>1.85</v>
      </c>
      <c r="Z120" s="6" t="s">
        <v>171</v>
      </c>
      <c r="AA120" s="6" t="s">
        <v>171</v>
      </c>
      <c r="AB120" s="6" t="s">
        <v>171</v>
      </c>
      <c r="AC120" s="6" t="s">
        <v>171</v>
      </c>
      <c r="AD120" s="6">
        <v>16.8</v>
      </c>
      <c r="AE120" s="6">
        <v>0</v>
      </c>
      <c r="AF120" s="6" t="s">
        <v>171</v>
      </c>
      <c r="AG120" s="6" t="s">
        <v>171</v>
      </c>
      <c r="AH120" s="6" t="s">
        <v>171</v>
      </c>
      <c r="AI120" s="6" t="s">
        <v>171</v>
      </c>
      <c r="AJ120" s="6" t="s">
        <v>171</v>
      </c>
      <c r="AK120" s="6" t="s">
        <v>171</v>
      </c>
      <c r="AL120" s="6" t="s">
        <v>171</v>
      </c>
      <c r="AM120" s="6" t="s">
        <v>171</v>
      </c>
      <c r="AN120" s="6" t="s">
        <v>171</v>
      </c>
      <c r="AO120" s="6" t="s">
        <v>171</v>
      </c>
      <c r="AP120" s="6" t="s">
        <v>171</v>
      </c>
      <c r="AQ120" s="6" t="s">
        <v>171</v>
      </c>
      <c r="AR120" s="6" t="s">
        <v>171</v>
      </c>
      <c r="AS120" s="6" t="s">
        <v>171</v>
      </c>
      <c r="AT120" s="6" t="s">
        <v>171</v>
      </c>
      <c r="AU120" s="6" t="s">
        <v>171</v>
      </c>
      <c r="AV120" s="6" t="s">
        <v>171</v>
      </c>
      <c r="AW120" s="6" t="s">
        <v>171</v>
      </c>
      <c r="AX120" s="6" t="s">
        <v>171</v>
      </c>
      <c r="AY120" s="6" t="s">
        <v>171</v>
      </c>
      <c r="AZ120" s="6" t="s">
        <v>171</v>
      </c>
      <c r="BA120" s="6" t="s">
        <v>171</v>
      </c>
      <c r="BB120" s="6" t="s">
        <v>171</v>
      </c>
      <c r="BC120" s="6" t="s">
        <v>171</v>
      </c>
      <c r="BD120" s="6" t="s">
        <v>171</v>
      </c>
      <c r="BE120" s="6" t="s">
        <v>171</v>
      </c>
      <c r="BF120" s="6" t="s">
        <v>171</v>
      </c>
      <c r="BG120" s="6" t="s">
        <v>171</v>
      </c>
      <c r="BH120" s="6" t="s">
        <v>171</v>
      </c>
      <c r="BI120" s="6" t="s">
        <v>171</v>
      </c>
      <c r="BJ120" s="6" t="s">
        <v>171</v>
      </c>
      <c r="BK120" s="6" t="s">
        <v>171</v>
      </c>
      <c r="BL120" s="6" t="s">
        <v>171</v>
      </c>
      <c r="BM120" s="6" t="s">
        <v>171</v>
      </c>
      <c r="BN120" s="6" t="s">
        <v>171</v>
      </c>
      <c r="BO120" s="6" t="s">
        <v>171</v>
      </c>
      <c r="BP120" s="6" t="s">
        <v>171</v>
      </c>
      <c r="BQ120" s="6" t="s">
        <v>171</v>
      </c>
      <c r="BR120" s="6" t="s">
        <v>171</v>
      </c>
      <c r="BS120" s="6" t="s">
        <v>171</v>
      </c>
      <c r="BT120" s="6" t="s">
        <v>171</v>
      </c>
      <c r="BU120" s="6" t="s">
        <v>171</v>
      </c>
      <c r="BV120" s="6" t="s">
        <v>171</v>
      </c>
      <c r="BW120" s="6" t="s">
        <v>171</v>
      </c>
      <c r="BX120" s="6" t="s">
        <v>171</v>
      </c>
      <c r="BY120" s="6" t="s">
        <v>171</v>
      </c>
      <c r="BZ120" s="6" t="s">
        <v>171</v>
      </c>
      <c r="CA120" s="6" t="s">
        <v>171</v>
      </c>
      <c r="CB120" s="6" t="s">
        <v>171</v>
      </c>
      <c r="CC120" s="6" t="s">
        <v>171</v>
      </c>
      <c r="CD120" s="6" t="s">
        <v>171</v>
      </c>
      <c r="CE120" s="6" t="s">
        <v>171</v>
      </c>
      <c r="CF120" s="6" t="s">
        <v>728</v>
      </c>
      <c r="CG120" s="6">
        <v>1.7</v>
      </c>
      <c r="CH120" s="6" t="s">
        <v>171</v>
      </c>
      <c r="CI120" s="6" t="s">
        <v>171</v>
      </c>
      <c r="CJ120" s="6" t="s">
        <v>171</v>
      </c>
      <c r="CK120" s="6" t="s">
        <v>171</v>
      </c>
      <c r="CL120" s="41" t="s">
        <v>956</v>
      </c>
      <c r="CM120" s="39" t="s">
        <v>957</v>
      </c>
      <c r="CN120" s="5" t="s">
        <v>171</v>
      </c>
      <c r="CO120" s="10" t="s">
        <v>440</v>
      </c>
      <c r="CP120" s="40"/>
      <c r="CQ120" s="2">
        <v>34</v>
      </c>
    </row>
    <row r="121" spans="1:95" ht="30">
      <c r="A121" s="1" t="s">
        <v>958</v>
      </c>
      <c r="B121" s="39" t="s">
        <v>959</v>
      </c>
      <c r="C121" s="8">
        <v>58.68</v>
      </c>
      <c r="D121" s="8">
        <v>123.77</v>
      </c>
      <c r="E121" s="1">
        <v>1094</v>
      </c>
      <c r="F121" s="2" t="s">
        <v>174</v>
      </c>
      <c r="G121" s="2" t="s">
        <v>1708</v>
      </c>
      <c r="H121" s="2" t="s">
        <v>960</v>
      </c>
      <c r="I121" s="4" t="s">
        <v>171</v>
      </c>
      <c r="J121" s="4" t="s">
        <v>171</v>
      </c>
      <c r="K121" s="2" t="s">
        <v>171</v>
      </c>
      <c r="L121" s="4" t="s">
        <v>171</v>
      </c>
      <c r="M121" s="2" t="s">
        <v>171</v>
      </c>
      <c r="N121" s="26" t="s">
        <v>171</v>
      </c>
      <c r="O121" s="2" t="s">
        <v>171</v>
      </c>
      <c r="P121" s="81" t="s">
        <v>171</v>
      </c>
      <c r="Q121" s="10" t="s">
        <v>171</v>
      </c>
      <c r="R121" s="8">
        <v>11</v>
      </c>
      <c r="S121" s="22">
        <v>1.55</v>
      </c>
      <c r="T121" s="22" t="s">
        <v>171</v>
      </c>
      <c r="U121" s="6" t="s">
        <v>171</v>
      </c>
      <c r="V121" s="22" t="s">
        <v>171</v>
      </c>
      <c r="W121" s="6" t="s">
        <v>171</v>
      </c>
      <c r="X121" s="6">
        <v>13</v>
      </c>
      <c r="Y121" s="6">
        <v>1.79</v>
      </c>
      <c r="Z121" s="6" t="s">
        <v>171</v>
      </c>
      <c r="AA121" s="6" t="s">
        <v>171</v>
      </c>
      <c r="AB121" s="6" t="s">
        <v>171</v>
      </c>
      <c r="AC121" s="6" t="s">
        <v>171</v>
      </c>
      <c r="AD121" s="6">
        <v>15</v>
      </c>
      <c r="AE121" s="6">
        <v>1.97</v>
      </c>
      <c r="AF121" s="6" t="s">
        <v>171</v>
      </c>
      <c r="AG121" s="6" t="s">
        <v>171</v>
      </c>
      <c r="AH121" s="6" t="s">
        <v>171</v>
      </c>
      <c r="AI121" s="6" t="s">
        <v>171</v>
      </c>
      <c r="AJ121" s="6">
        <v>17</v>
      </c>
      <c r="AK121" s="6">
        <v>1.94</v>
      </c>
      <c r="AL121" s="6" t="s">
        <v>171</v>
      </c>
      <c r="AM121" s="6" t="s">
        <v>171</v>
      </c>
      <c r="AN121" s="6" t="s">
        <v>171</v>
      </c>
      <c r="AO121" s="6" t="s">
        <v>171</v>
      </c>
      <c r="AP121" s="6" t="s">
        <v>171</v>
      </c>
      <c r="AQ121" s="6" t="s">
        <v>171</v>
      </c>
      <c r="AR121" s="6" t="s">
        <v>171</v>
      </c>
      <c r="AS121" s="6" t="s">
        <v>171</v>
      </c>
      <c r="AT121" s="6" t="s">
        <v>171</v>
      </c>
      <c r="AU121" s="6" t="s">
        <v>171</v>
      </c>
      <c r="AV121" s="6" t="s">
        <v>171</v>
      </c>
      <c r="AW121" s="6" t="s">
        <v>171</v>
      </c>
      <c r="AX121" s="6" t="s">
        <v>171</v>
      </c>
      <c r="AY121" s="6" t="s">
        <v>171</v>
      </c>
      <c r="AZ121" s="6" t="s">
        <v>171</v>
      </c>
      <c r="BA121" s="6" t="s">
        <v>171</v>
      </c>
      <c r="BB121" s="6" t="s">
        <v>171</v>
      </c>
      <c r="BC121" s="6" t="s">
        <v>171</v>
      </c>
      <c r="BD121" s="6" t="s">
        <v>171</v>
      </c>
      <c r="BE121" s="6" t="s">
        <v>171</v>
      </c>
      <c r="BF121" s="6" t="s">
        <v>171</v>
      </c>
      <c r="BG121" s="6" t="s">
        <v>171</v>
      </c>
      <c r="BH121" s="6" t="s">
        <v>171</v>
      </c>
      <c r="BI121" s="6" t="s">
        <v>171</v>
      </c>
      <c r="BJ121" s="6" t="s">
        <v>171</v>
      </c>
      <c r="BK121" s="6" t="s">
        <v>171</v>
      </c>
      <c r="BL121" s="6" t="s">
        <v>171</v>
      </c>
      <c r="BM121" s="6" t="s">
        <v>171</v>
      </c>
      <c r="BN121" s="6" t="s">
        <v>171</v>
      </c>
      <c r="BO121" s="6" t="s">
        <v>171</v>
      </c>
      <c r="BP121" s="6" t="s">
        <v>171</v>
      </c>
      <c r="BQ121" s="6" t="s">
        <v>171</v>
      </c>
      <c r="BR121" s="6" t="s">
        <v>171</v>
      </c>
      <c r="BS121" s="6" t="s">
        <v>171</v>
      </c>
      <c r="BT121" s="6" t="s">
        <v>171</v>
      </c>
      <c r="BU121" s="6" t="s">
        <v>171</v>
      </c>
      <c r="BV121" s="6" t="s">
        <v>171</v>
      </c>
      <c r="BW121" s="6" t="s">
        <v>171</v>
      </c>
      <c r="BX121" s="6" t="s">
        <v>171</v>
      </c>
      <c r="BY121" s="6" t="s">
        <v>171</v>
      </c>
      <c r="BZ121" s="6" t="s">
        <v>171</v>
      </c>
      <c r="CA121" s="6" t="s">
        <v>171</v>
      </c>
      <c r="CB121" s="6" t="s">
        <v>171</v>
      </c>
      <c r="CC121" s="6" t="s">
        <v>171</v>
      </c>
      <c r="CD121" s="6" t="s">
        <v>171</v>
      </c>
      <c r="CE121" s="6" t="s">
        <v>171</v>
      </c>
      <c r="CF121" s="6" t="s">
        <v>728</v>
      </c>
      <c r="CG121" s="6">
        <v>1.9</v>
      </c>
      <c r="CH121" s="6" t="s">
        <v>171</v>
      </c>
      <c r="CI121" s="6" t="s">
        <v>171</v>
      </c>
      <c r="CJ121" s="6" t="s">
        <v>171</v>
      </c>
      <c r="CK121" s="6" t="s">
        <v>171</v>
      </c>
      <c r="CL121" s="41" t="s">
        <v>961</v>
      </c>
      <c r="CM121" s="39" t="s">
        <v>962</v>
      </c>
      <c r="CN121" s="5" t="s">
        <v>171</v>
      </c>
      <c r="CO121" s="10" t="s">
        <v>440</v>
      </c>
      <c r="CP121" s="40"/>
      <c r="CQ121" s="2">
        <v>34</v>
      </c>
    </row>
    <row r="122" spans="2:95" ht="9.75">
      <c r="B122" s="39"/>
      <c r="C122" s="6"/>
      <c r="D122" s="6"/>
      <c r="E122" s="4"/>
      <c r="F122" s="2"/>
      <c r="G122" s="2"/>
      <c r="H122" s="2"/>
      <c r="I122" s="26"/>
      <c r="J122" s="26"/>
      <c r="K122" s="10"/>
      <c r="L122" s="26"/>
      <c r="M122" s="10"/>
      <c r="N122" s="26"/>
      <c r="O122" s="10"/>
      <c r="P122" s="81"/>
      <c r="Q122" s="10"/>
      <c r="R122" s="8"/>
      <c r="S122" s="22"/>
      <c r="T122" s="22"/>
      <c r="U122" s="6"/>
      <c r="V122" s="22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53"/>
      <c r="CM122" s="40"/>
      <c r="CN122" s="5"/>
      <c r="CO122" s="10"/>
      <c r="CP122" s="40"/>
      <c r="CQ122" s="11"/>
    </row>
    <row r="123" spans="1:95" ht="12.75">
      <c r="A123" s="31" t="s">
        <v>599</v>
      </c>
      <c r="B123" s="39"/>
      <c r="C123" s="6"/>
      <c r="D123" s="6"/>
      <c r="E123" s="4"/>
      <c r="F123" s="2"/>
      <c r="G123" s="2"/>
      <c r="H123" s="2"/>
      <c r="I123" s="26"/>
      <c r="J123" s="26"/>
      <c r="K123" s="10"/>
      <c r="L123" s="26"/>
      <c r="M123" s="10"/>
      <c r="N123" s="26"/>
      <c r="O123" s="10"/>
      <c r="P123" s="81"/>
      <c r="Q123" s="10"/>
      <c r="R123" s="8"/>
      <c r="S123" s="22"/>
      <c r="T123" s="22"/>
      <c r="U123" s="6"/>
      <c r="V123" s="22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53"/>
      <c r="CM123" s="40"/>
      <c r="CN123" s="5"/>
      <c r="CO123" s="10"/>
      <c r="CP123" s="40"/>
      <c r="CQ123" s="11"/>
    </row>
    <row r="124" spans="1:95" ht="9.75">
      <c r="A124" s="1" t="s">
        <v>114</v>
      </c>
      <c r="B124" s="39" t="s">
        <v>171</v>
      </c>
      <c r="C124" s="6">
        <v>49.7</v>
      </c>
      <c r="D124" s="6">
        <v>112.78333333333333</v>
      </c>
      <c r="E124" s="4">
        <v>899</v>
      </c>
      <c r="F124" s="2" t="s">
        <v>696</v>
      </c>
      <c r="G124" s="2" t="s">
        <v>1001</v>
      </c>
      <c r="H124" s="2" t="s">
        <v>697</v>
      </c>
      <c r="I124" s="26">
        <v>5</v>
      </c>
      <c r="J124" s="26">
        <v>18</v>
      </c>
      <c r="K124" s="10" t="s">
        <v>698</v>
      </c>
      <c r="L124" s="26">
        <v>-10.6</v>
      </c>
      <c r="M124" s="10" t="s">
        <v>771</v>
      </c>
      <c r="N124" s="26">
        <v>163.5</v>
      </c>
      <c r="O124" s="10" t="s">
        <v>771</v>
      </c>
      <c r="P124" s="81">
        <v>14.9</v>
      </c>
      <c r="Q124" s="10" t="s">
        <v>925</v>
      </c>
      <c r="R124" s="8">
        <v>0.01</v>
      </c>
      <c r="S124" s="22" t="s">
        <v>171</v>
      </c>
      <c r="T124" s="22" t="s">
        <v>171</v>
      </c>
      <c r="U124" s="6" t="s">
        <v>171</v>
      </c>
      <c r="V124" s="22" t="s">
        <v>171</v>
      </c>
      <c r="W124" s="6" t="s">
        <v>171</v>
      </c>
      <c r="X124" s="6">
        <v>0.05</v>
      </c>
      <c r="Y124" s="6">
        <v>8.2</v>
      </c>
      <c r="Z124" s="6">
        <v>22</v>
      </c>
      <c r="AA124" s="6" t="s">
        <v>698</v>
      </c>
      <c r="AB124" s="6">
        <v>-3.7</v>
      </c>
      <c r="AC124" s="6" t="s">
        <v>771</v>
      </c>
      <c r="AD124" s="6">
        <v>0.1</v>
      </c>
      <c r="AE124" s="6">
        <v>7.9</v>
      </c>
      <c r="AF124" s="6">
        <v>21</v>
      </c>
      <c r="AG124" s="6" t="s">
        <v>698</v>
      </c>
      <c r="AH124" s="6">
        <v>-3.5</v>
      </c>
      <c r="AI124" s="6" t="s">
        <v>771</v>
      </c>
      <c r="AJ124" s="6">
        <v>0.2</v>
      </c>
      <c r="AK124" s="6">
        <v>7.7</v>
      </c>
      <c r="AL124" s="6">
        <v>19.8</v>
      </c>
      <c r="AM124" s="6" t="s">
        <v>698</v>
      </c>
      <c r="AN124" s="6">
        <v>-2.7</v>
      </c>
      <c r="AO124" s="6" t="s">
        <v>771</v>
      </c>
      <c r="AP124" s="6">
        <v>0.5</v>
      </c>
      <c r="AQ124" s="6">
        <v>8</v>
      </c>
      <c r="AR124" s="6">
        <v>18.3</v>
      </c>
      <c r="AS124" s="6" t="s">
        <v>703</v>
      </c>
      <c r="AT124" s="6">
        <v>-0.8</v>
      </c>
      <c r="AU124" s="6" t="s">
        <v>771</v>
      </c>
      <c r="AV124" s="6">
        <v>1</v>
      </c>
      <c r="AW124" s="6">
        <v>7.9</v>
      </c>
      <c r="AX124" s="6">
        <v>15.5</v>
      </c>
      <c r="AY124" s="6" t="s">
        <v>703</v>
      </c>
      <c r="AZ124" s="6">
        <v>1.5</v>
      </c>
      <c r="BA124" s="6" t="s">
        <v>699</v>
      </c>
      <c r="BB124" s="6">
        <v>1.5</v>
      </c>
      <c r="BC124" s="6">
        <v>7.9</v>
      </c>
      <c r="BD124" s="6">
        <v>13.5</v>
      </c>
      <c r="BE124" s="6" t="s">
        <v>703</v>
      </c>
      <c r="BF124" s="6">
        <v>1.5</v>
      </c>
      <c r="BG124" s="6" t="s">
        <v>699</v>
      </c>
      <c r="BH124" s="6">
        <v>3</v>
      </c>
      <c r="BI124" s="6">
        <v>7.1</v>
      </c>
      <c r="BJ124" s="6">
        <v>10.2</v>
      </c>
      <c r="BK124" s="6" t="s">
        <v>704</v>
      </c>
      <c r="BL124" s="6">
        <v>4.2</v>
      </c>
      <c r="BM124" s="6" t="s">
        <v>705</v>
      </c>
      <c r="BN124" s="6" t="s">
        <v>171</v>
      </c>
      <c r="BO124" s="6" t="s">
        <v>171</v>
      </c>
      <c r="BP124" s="6" t="s">
        <v>171</v>
      </c>
      <c r="BQ124" s="6" t="s">
        <v>171</v>
      </c>
      <c r="BR124" s="6" t="s">
        <v>171</v>
      </c>
      <c r="BS124" s="6" t="s">
        <v>171</v>
      </c>
      <c r="BT124" s="6" t="s">
        <v>706</v>
      </c>
      <c r="BU124" s="6">
        <v>7.8</v>
      </c>
      <c r="BV124" s="6" t="s">
        <v>171</v>
      </c>
      <c r="BW124" s="6" t="s">
        <v>171</v>
      </c>
      <c r="BX124" s="6" t="s">
        <v>171</v>
      </c>
      <c r="BY124" s="6" t="s">
        <v>171</v>
      </c>
      <c r="BZ124" s="6" t="s">
        <v>171</v>
      </c>
      <c r="CA124" s="6" t="s">
        <v>171</v>
      </c>
      <c r="CB124" s="6" t="s">
        <v>171</v>
      </c>
      <c r="CC124" s="6" t="s">
        <v>171</v>
      </c>
      <c r="CD124" s="6" t="s">
        <v>171</v>
      </c>
      <c r="CE124" s="6" t="s">
        <v>171</v>
      </c>
      <c r="CF124" s="6" t="s">
        <v>171</v>
      </c>
      <c r="CG124" s="6" t="s">
        <v>171</v>
      </c>
      <c r="CH124" s="6" t="s">
        <v>171</v>
      </c>
      <c r="CI124" s="6" t="s">
        <v>171</v>
      </c>
      <c r="CJ124" s="6" t="s">
        <v>171</v>
      </c>
      <c r="CK124" s="6" t="s">
        <v>171</v>
      </c>
      <c r="CL124" s="53" t="s">
        <v>707</v>
      </c>
      <c r="CM124" s="40" t="s">
        <v>175</v>
      </c>
      <c r="CN124" s="5" t="s">
        <v>171</v>
      </c>
      <c r="CO124" s="10" t="s">
        <v>1588</v>
      </c>
      <c r="CP124" s="40"/>
      <c r="CQ124" s="2" t="s">
        <v>924</v>
      </c>
    </row>
    <row r="125" spans="1:95" ht="9.75">
      <c r="A125" s="1" t="s">
        <v>115</v>
      </c>
      <c r="B125" s="39" t="s">
        <v>171</v>
      </c>
      <c r="C125" s="6">
        <v>50.05</v>
      </c>
      <c r="D125" s="6">
        <v>112.13333333333334</v>
      </c>
      <c r="E125" s="4">
        <v>779</v>
      </c>
      <c r="F125" s="2" t="s">
        <v>696</v>
      </c>
      <c r="G125" s="2" t="s">
        <v>1001</v>
      </c>
      <c r="H125" s="2" t="s">
        <v>697</v>
      </c>
      <c r="I125" s="26">
        <v>4.5</v>
      </c>
      <c r="J125" s="26">
        <v>18.6</v>
      </c>
      <c r="K125" s="10" t="s">
        <v>698</v>
      </c>
      <c r="L125" s="26">
        <v>-12.7</v>
      </c>
      <c r="M125" s="10" t="s">
        <v>771</v>
      </c>
      <c r="N125" s="26">
        <v>118.5</v>
      </c>
      <c r="O125" s="10" t="s">
        <v>757</v>
      </c>
      <c r="P125" s="81" t="s">
        <v>171</v>
      </c>
      <c r="Q125" s="10" t="s">
        <v>925</v>
      </c>
      <c r="R125" s="8">
        <v>0.01</v>
      </c>
      <c r="S125" s="22">
        <v>9</v>
      </c>
      <c r="T125" s="22">
        <v>25.8</v>
      </c>
      <c r="U125" s="6" t="s">
        <v>698</v>
      </c>
      <c r="V125" s="22">
        <v>-5.2</v>
      </c>
      <c r="W125" s="6" t="s">
        <v>171</v>
      </c>
      <c r="X125" s="6">
        <v>0.05</v>
      </c>
      <c r="Y125" s="6">
        <v>8</v>
      </c>
      <c r="Z125" s="6">
        <v>23.6</v>
      </c>
      <c r="AA125" s="6" t="s">
        <v>698</v>
      </c>
      <c r="AB125" s="6">
        <v>-5.4</v>
      </c>
      <c r="AC125" s="6" t="s">
        <v>771</v>
      </c>
      <c r="AD125" s="6">
        <v>0.1</v>
      </c>
      <c r="AE125" s="6">
        <v>7.9</v>
      </c>
      <c r="AF125" s="6">
        <v>22.5</v>
      </c>
      <c r="AG125" s="6" t="s">
        <v>698</v>
      </c>
      <c r="AH125" s="6">
        <v>-4.7</v>
      </c>
      <c r="AI125" s="6" t="s">
        <v>771</v>
      </c>
      <c r="AJ125" s="6">
        <v>0.2</v>
      </c>
      <c r="AK125" s="6">
        <v>7.7</v>
      </c>
      <c r="AL125" s="6">
        <v>21.2</v>
      </c>
      <c r="AM125" s="6" t="s">
        <v>698</v>
      </c>
      <c r="AN125" s="6">
        <v>-4.1</v>
      </c>
      <c r="AO125" s="6" t="s">
        <v>771</v>
      </c>
      <c r="AP125" s="6">
        <v>0.5</v>
      </c>
      <c r="AQ125" s="6">
        <v>8.1</v>
      </c>
      <c r="AR125" s="6">
        <v>19.1</v>
      </c>
      <c r="AS125" s="6" t="s">
        <v>703</v>
      </c>
      <c r="AT125" s="6">
        <v>-1.5</v>
      </c>
      <c r="AU125" s="6" t="s">
        <v>771</v>
      </c>
      <c r="AV125" s="6">
        <v>1</v>
      </c>
      <c r="AW125" s="6">
        <v>8</v>
      </c>
      <c r="AX125" s="6">
        <v>16.9</v>
      </c>
      <c r="AY125" s="6" t="s">
        <v>703</v>
      </c>
      <c r="AZ125" s="6">
        <v>0.5</v>
      </c>
      <c r="BA125" s="6" t="s">
        <v>699</v>
      </c>
      <c r="BB125" s="6">
        <v>1.5</v>
      </c>
      <c r="BC125" s="6">
        <v>7.8</v>
      </c>
      <c r="BD125" s="6">
        <v>14.9</v>
      </c>
      <c r="BE125" s="6" t="s">
        <v>703</v>
      </c>
      <c r="BF125" s="6">
        <v>1.8</v>
      </c>
      <c r="BG125" s="6" t="s">
        <v>702</v>
      </c>
      <c r="BH125" s="6"/>
      <c r="BI125" s="6" t="s">
        <v>171</v>
      </c>
      <c r="BJ125" s="6" t="s">
        <v>171</v>
      </c>
      <c r="BK125" s="6" t="s">
        <v>171</v>
      </c>
      <c r="BL125" s="6" t="s">
        <v>171</v>
      </c>
      <c r="BM125" s="6" t="s">
        <v>171</v>
      </c>
      <c r="BN125" s="6" t="s">
        <v>171</v>
      </c>
      <c r="BO125" s="6" t="s">
        <v>171</v>
      </c>
      <c r="BP125" s="6" t="s">
        <v>171</v>
      </c>
      <c r="BQ125" s="6" t="s">
        <v>171</v>
      </c>
      <c r="BR125" s="6" t="s">
        <v>171</v>
      </c>
      <c r="BS125" s="6" t="s">
        <v>171</v>
      </c>
      <c r="BT125" s="6" t="s">
        <v>706</v>
      </c>
      <c r="BU125" s="6">
        <v>8.1</v>
      </c>
      <c r="BV125" s="6" t="s">
        <v>171</v>
      </c>
      <c r="BW125" s="6" t="s">
        <v>171</v>
      </c>
      <c r="BX125" s="6" t="s">
        <v>171</v>
      </c>
      <c r="BY125" s="6" t="s">
        <v>171</v>
      </c>
      <c r="BZ125" s="6" t="s">
        <v>171</v>
      </c>
      <c r="CA125" s="6" t="s">
        <v>171</v>
      </c>
      <c r="CB125" s="6" t="s">
        <v>171</v>
      </c>
      <c r="CC125" s="6" t="s">
        <v>171</v>
      </c>
      <c r="CD125" s="6" t="s">
        <v>171</v>
      </c>
      <c r="CE125" s="6" t="s">
        <v>171</v>
      </c>
      <c r="CF125" s="6" t="s">
        <v>171</v>
      </c>
      <c r="CG125" s="6" t="s">
        <v>171</v>
      </c>
      <c r="CH125" s="6" t="s">
        <v>171</v>
      </c>
      <c r="CI125" s="6" t="s">
        <v>171</v>
      </c>
      <c r="CJ125" s="6" t="s">
        <v>171</v>
      </c>
      <c r="CK125" s="6" t="s">
        <v>171</v>
      </c>
      <c r="CL125" s="53" t="s">
        <v>707</v>
      </c>
      <c r="CM125" s="40" t="s">
        <v>175</v>
      </c>
      <c r="CN125" s="5" t="s">
        <v>171</v>
      </c>
      <c r="CO125" s="10" t="s">
        <v>1588</v>
      </c>
      <c r="CP125" s="40"/>
      <c r="CQ125" s="2" t="s">
        <v>924</v>
      </c>
    </row>
    <row r="126" spans="1:95" ht="9.75">
      <c r="A126" s="1" t="s">
        <v>116</v>
      </c>
      <c r="B126" s="39" t="s">
        <v>171</v>
      </c>
      <c r="C126" s="6">
        <v>52.46666666666667</v>
      </c>
      <c r="D126" s="6">
        <v>113.73333333333333</v>
      </c>
      <c r="E126" s="4" t="s">
        <v>171</v>
      </c>
      <c r="F126" s="2" t="s">
        <v>696</v>
      </c>
      <c r="G126" s="2" t="s">
        <v>1001</v>
      </c>
      <c r="H126" s="2" t="s">
        <v>697</v>
      </c>
      <c r="I126" s="26">
        <v>2.1</v>
      </c>
      <c r="J126" s="26">
        <v>16.1</v>
      </c>
      <c r="K126" s="10" t="s">
        <v>698</v>
      </c>
      <c r="L126" s="26">
        <v>-15.5</v>
      </c>
      <c r="M126" s="10" t="s">
        <v>771</v>
      </c>
      <c r="N126" s="26">
        <v>122.7</v>
      </c>
      <c r="O126" s="10" t="s">
        <v>771</v>
      </c>
      <c r="P126" s="81">
        <v>31.5</v>
      </c>
      <c r="Q126" s="10" t="s">
        <v>925</v>
      </c>
      <c r="R126" s="8">
        <v>0.01</v>
      </c>
      <c r="S126" s="22" t="s">
        <v>171</v>
      </c>
      <c r="T126" s="22" t="s">
        <v>171</v>
      </c>
      <c r="U126" s="6" t="s">
        <v>171</v>
      </c>
      <c r="V126" s="22" t="s">
        <v>171</v>
      </c>
      <c r="W126" s="6" t="s">
        <v>171</v>
      </c>
      <c r="X126" s="6">
        <v>0.05</v>
      </c>
      <c r="Y126" s="6">
        <v>6.3</v>
      </c>
      <c r="Z126" s="6">
        <v>20</v>
      </c>
      <c r="AA126" s="6" t="s">
        <v>698</v>
      </c>
      <c r="AB126" s="6">
        <v>-3.7</v>
      </c>
      <c r="AC126" s="6" t="s">
        <v>771</v>
      </c>
      <c r="AD126" s="6">
        <v>0.1</v>
      </c>
      <c r="AE126" s="6">
        <v>6.4</v>
      </c>
      <c r="AF126" s="6">
        <v>19.2</v>
      </c>
      <c r="AG126" s="6" t="s">
        <v>698</v>
      </c>
      <c r="AH126" s="6">
        <v>-3</v>
      </c>
      <c r="AI126" s="6" t="s">
        <v>771</v>
      </c>
      <c r="AJ126" s="6">
        <v>0.2</v>
      </c>
      <c r="AK126" s="6">
        <v>6.2</v>
      </c>
      <c r="AL126" s="6">
        <v>17.7</v>
      </c>
      <c r="AM126" s="6" t="s">
        <v>698</v>
      </c>
      <c r="AN126" s="6">
        <v>-2.4</v>
      </c>
      <c r="AO126" s="6" t="s">
        <v>771</v>
      </c>
      <c r="AP126" s="6">
        <v>0.5</v>
      </c>
      <c r="AQ126" s="6">
        <v>6.5</v>
      </c>
      <c r="AR126" s="6">
        <v>16.2</v>
      </c>
      <c r="AS126" s="6" t="s">
        <v>698</v>
      </c>
      <c r="AT126" s="6">
        <v>-0.8</v>
      </c>
      <c r="AU126" s="6" t="s">
        <v>699</v>
      </c>
      <c r="AV126" s="6">
        <v>1</v>
      </c>
      <c r="AW126" s="6">
        <v>6.5</v>
      </c>
      <c r="AX126" s="6">
        <v>14.2</v>
      </c>
      <c r="AY126" s="6" t="s">
        <v>703</v>
      </c>
      <c r="AZ126" s="6">
        <v>0.6</v>
      </c>
      <c r="BA126" s="6" t="s">
        <v>702</v>
      </c>
      <c r="BB126" s="6">
        <v>1.5</v>
      </c>
      <c r="BC126" s="6">
        <v>6.4</v>
      </c>
      <c r="BD126" s="6">
        <v>12.3</v>
      </c>
      <c r="BE126" s="6" t="s">
        <v>703</v>
      </c>
      <c r="BF126" s="6">
        <v>1.6</v>
      </c>
      <c r="BG126" s="6" t="s">
        <v>702</v>
      </c>
      <c r="BH126" s="6">
        <v>3</v>
      </c>
      <c r="BI126" s="6">
        <v>6.1</v>
      </c>
      <c r="BJ126" s="6">
        <v>8.5</v>
      </c>
      <c r="BK126" s="6" t="s">
        <v>700</v>
      </c>
      <c r="BL126" s="6">
        <v>3.8</v>
      </c>
      <c r="BM126" s="6" t="s">
        <v>724</v>
      </c>
      <c r="BN126" s="6" t="s">
        <v>171</v>
      </c>
      <c r="BO126" s="6" t="s">
        <v>171</v>
      </c>
      <c r="BP126" s="6" t="s">
        <v>171</v>
      </c>
      <c r="BQ126" s="6" t="s">
        <v>171</v>
      </c>
      <c r="BR126" s="6" t="s">
        <v>171</v>
      </c>
      <c r="BS126" s="6" t="s">
        <v>171</v>
      </c>
      <c r="BT126" s="6" t="s">
        <v>706</v>
      </c>
      <c r="BU126" s="6">
        <v>6.3</v>
      </c>
      <c r="BV126" s="6" t="s">
        <v>171</v>
      </c>
      <c r="BW126" s="6" t="s">
        <v>171</v>
      </c>
      <c r="BX126" s="6" t="s">
        <v>171</v>
      </c>
      <c r="BY126" s="6" t="s">
        <v>171</v>
      </c>
      <c r="BZ126" s="6" t="s">
        <v>171</v>
      </c>
      <c r="CA126" s="6" t="s">
        <v>171</v>
      </c>
      <c r="CB126" s="6" t="s">
        <v>171</v>
      </c>
      <c r="CC126" s="6" t="s">
        <v>171</v>
      </c>
      <c r="CD126" s="6" t="s">
        <v>171</v>
      </c>
      <c r="CE126" s="6" t="s">
        <v>171</v>
      </c>
      <c r="CF126" s="6" t="s">
        <v>171</v>
      </c>
      <c r="CG126" s="6" t="s">
        <v>171</v>
      </c>
      <c r="CH126" s="6" t="s">
        <v>171</v>
      </c>
      <c r="CI126" s="6" t="s">
        <v>171</v>
      </c>
      <c r="CJ126" s="6" t="s">
        <v>171</v>
      </c>
      <c r="CK126" s="6" t="s">
        <v>171</v>
      </c>
      <c r="CL126" s="53" t="s">
        <v>707</v>
      </c>
      <c r="CM126" s="40" t="s">
        <v>175</v>
      </c>
      <c r="CN126" s="5" t="s">
        <v>171</v>
      </c>
      <c r="CO126" s="10" t="s">
        <v>1588</v>
      </c>
      <c r="CP126" s="40"/>
      <c r="CQ126" s="2" t="s">
        <v>793</v>
      </c>
    </row>
    <row r="127" spans="1:95" ht="9.75">
      <c r="A127" s="1" t="s">
        <v>117</v>
      </c>
      <c r="B127" s="39" t="s">
        <v>171</v>
      </c>
      <c r="C127" s="6">
        <v>53.416666666666664</v>
      </c>
      <c r="D127" s="6">
        <v>113.55</v>
      </c>
      <c r="E127" s="4">
        <v>694</v>
      </c>
      <c r="F127" s="2" t="s">
        <v>696</v>
      </c>
      <c r="G127" s="2" t="s">
        <v>1708</v>
      </c>
      <c r="H127" s="2" t="s">
        <v>697</v>
      </c>
      <c r="I127" s="26">
        <v>1.7</v>
      </c>
      <c r="J127" s="26">
        <v>16</v>
      </c>
      <c r="K127" s="10" t="s">
        <v>698</v>
      </c>
      <c r="L127" s="26">
        <v>-16.6</v>
      </c>
      <c r="M127" s="10" t="s">
        <v>771</v>
      </c>
      <c r="N127" s="26">
        <v>113.6</v>
      </c>
      <c r="O127" s="10" t="s">
        <v>757</v>
      </c>
      <c r="P127" s="81">
        <v>19.1</v>
      </c>
      <c r="Q127" s="10" t="s">
        <v>171</v>
      </c>
      <c r="R127" s="8">
        <v>0</v>
      </c>
      <c r="S127" s="22" t="s">
        <v>171</v>
      </c>
      <c r="T127" s="22" t="s">
        <v>171</v>
      </c>
      <c r="U127" s="6" t="s">
        <v>171</v>
      </c>
      <c r="V127" s="22" t="s">
        <v>171</v>
      </c>
      <c r="W127" s="6" t="s">
        <v>171</v>
      </c>
      <c r="X127" s="6">
        <v>0.01</v>
      </c>
      <c r="Y127" s="6">
        <v>5.3</v>
      </c>
      <c r="Z127" s="6">
        <v>18.3</v>
      </c>
      <c r="AA127" s="6" t="s">
        <v>703</v>
      </c>
      <c r="AB127" s="6">
        <v>-5.8</v>
      </c>
      <c r="AC127" s="6" t="s">
        <v>771</v>
      </c>
      <c r="AD127" s="6">
        <v>0.05</v>
      </c>
      <c r="AE127" s="6">
        <v>4.5</v>
      </c>
      <c r="AF127" s="6">
        <v>17</v>
      </c>
      <c r="AG127" s="6" t="s">
        <v>698</v>
      </c>
      <c r="AH127" s="6">
        <v>-5.3</v>
      </c>
      <c r="AI127" s="6" t="s">
        <v>771</v>
      </c>
      <c r="AJ127" s="6">
        <v>0.1</v>
      </c>
      <c r="AK127" s="6">
        <v>5</v>
      </c>
      <c r="AL127" s="6">
        <v>17.5</v>
      </c>
      <c r="AM127" s="6" t="s">
        <v>698</v>
      </c>
      <c r="AN127" s="6">
        <v>-5.1</v>
      </c>
      <c r="AO127" s="6" t="s">
        <v>771</v>
      </c>
      <c r="AP127" s="6">
        <v>0.2</v>
      </c>
      <c r="AQ127" s="6">
        <v>4.9</v>
      </c>
      <c r="AR127" s="6">
        <v>16.6</v>
      </c>
      <c r="AS127" s="6" t="s">
        <v>698</v>
      </c>
      <c r="AT127" s="6">
        <v>-4.3</v>
      </c>
      <c r="AU127" s="6" t="s">
        <v>771</v>
      </c>
      <c r="AV127" s="6">
        <v>0.5</v>
      </c>
      <c r="AW127" s="6">
        <v>5</v>
      </c>
      <c r="AX127" s="6">
        <v>14.5</v>
      </c>
      <c r="AY127" s="6" t="s">
        <v>703</v>
      </c>
      <c r="AZ127" s="6">
        <v>-2.5</v>
      </c>
      <c r="BA127" s="6" t="s">
        <v>699</v>
      </c>
      <c r="BB127" s="6">
        <v>1</v>
      </c>
      <c r="BC127" s="6">
        <v>4.9</v>
      </c>
      <c r="BD127" s="6">
        <v>12.9</v>
      </c>
      <c r="BE127" s="6" t="s">
        <v>703</v>
      </c>
      <c r="BF127" s="6">
        <v>-1.2</v>
      </c>
      <c r="BG127" s="6" t="s">
        <v>702</v>
      </c>
      <c r="BH127" s="6">
        <v>1.5</v>
      </c>
      <c r="BI127" s="6">
        <v>4.9</v>
      </c>
      <c r="BJ127" s="6">
        <v>11.8</v>
      </c>
      <c r="BK127" s="6" t="s">
        <v>703</v>
      </c>
      <c r="BL127" s="6">
        <v>-0.6</v>
      </c>
      <c r="BM127" s="6" t="s">
        <v>702</v>
      </c>
      <c r="BN127" s="6">
        <v>3</v>
      </c>
      <c r="BO127" s="6">
        <v>4.7</v>
      </c>
      <c r="BP127" s="6">
        <v>7.7</v>
      </c>
      <c r="BQ127" s="6" t="s">
        <v>703</v>
      </c>
      <c r="BR127" s="6">
        <v>2</v>
      </c>
      <c r="BS127" s="6" t="s">
        <v>702</v>
      </c>
      <c r="BT127" s="6" t="s">
        <v>706</v>
      </c>
      <c r="BU127" s="6">
        <v>4.9</v>
      </c>
      <c r="BV127" s="6" t="s">
        <v>171</v>
      </c>
      <c r="BW127" s="6" t="s">
        <v>171</v>
      </c>
      <c r="BX127" s="6" t="s">
        <v>171</v>
      </c>
      <c r="BY127" s="6" t="s">
        <v>171</v>
      </c>
      <c r="BZ127" s="6" t="s">
        <v>171</v>
      </c>
      <c r="CA127" s="6" t="s">
        <v>171</v>
      </c>
      <c r="CB127" s="6" t="s">
        <v>171</v>
      </c>
      <c r="CC127" s="6" t="s">
        <v>171</v>
      </c>
      <c r="CD127" s="6" t="s">
        <v>171</v>
      </c>
      <c r="CE127" s="6" t="s">
        <v>171</v>
      </c>
      <c r="CF127" s="6" t="s">
        <v>171</v>
      </c>
      <c r="CG127" s="6" t="s">
        <v>171</v>
      </c>
      <c r="CH127" s="6" t="s">
        <v>171</v>
      </c>
      <c r="CI127" s="6" t="s">
        <v>171</v>
      </c>
      <c r="CJ127" s="6" t="s">
        <v>171</v>
      </c>
      <c r="CK127" s="6" t="s">
        <v>171</v>
      </c>
      <c r="CL127" s="53" t="s">
        <v>707</v>
      </c>
      <c r="CM127" s="40" t="s">
        <v>175</v>
      </c>
      <c r="CN127" s="5" t="s">
        <v>171</v>
      </c>
      <c r="CO127" s="10" t="s">
        <v>1588</v>
      </c>
      <c r="CP127" s="40"/>
      <c r="CQ127" s="2" t="s">
        <v>924</v>
      </c>
    </row>
    <row r="128" spans="1:95" ht="20.25">
      <c r="A128" s="1" t="s">
        <v>963</v>
      </c>
      <c r="B128" s="39" t="s">
        <v>964</v>
      </c>
      <c r="C128" s="6">
        <v>53.416666666666664</v>
      </c>
      <c r="D128" s="6">
        <v>113.46666666666667</v>
      </c>
      <c r="E128" s="4" t="s">
        <v>171</v>
      </c>
      <c r="F128" s="2" t="s">
        <v>174</v>
      </c>
      <c r="G128" s="2" t="s">
        <v>1708</v>
      </c>
      <c r="H128" s="2" t="s">
        <v>965</v>
      </c>
      <c r="I128" s="26" t="s">
        <v>966</v>
      </c>
      <c r="J128" s="26" t="s">
        <v>175</v>
      </c>
      <c r="K128" s="10" t="s">
        <v>175</v>
      </c>
      <c r="L128" s="26" t="s">
        <v>175</v>
      </c>
      <c r="M128" s="10" t="s">
        <v>175</v>
      </c>
      <c r="N128" s="26" t="s">
        <v>175</v>
      </c>
      <c r="O128" s="10" t="s">
        <v>175</v>
      </c>
      <c r="P128" s="81" t="s">
        <v>967</v>
      </c>
      <c r="Q128" s="10" t="s">
        <v>171</v>
      </c>
      <c r="R128" s="8">
        <v>2</v>
      </c>
      <c r="S128" s="22">
        <v>5.5</v>
      </c>
      <c r="T128" s="22">
        <v>10</v>
      </c>
      <c r="U128" s="6" t="s">
        <v>704</v>
      </c>
      <c r="V128" s="22">
        <v>1.5</v>
      </c>
      <c r="W128" s="6" t="s">
        <v>705</v>
      </c>
      <c r="X128" s="6">
        <v>6</v>
      </c>
      <c r="Y128" s="6">
        <v>5.3</v>
      </c>
      <c r="Z128" s="6">
        <v>6.3</v>
      </c>
      <c r="AA128" s="6" t="s">
        <v>757</v>
      </c>
      <c r="AB128" s="6">
        <v>4.3</v>
      </c>
      <c r="AC128" s="6" t="s">
        <v>698</v>
      </c>
      <c r="AD128" s="6">
        <v>9</v>
      </c>
      <c r="AE128" s="6" t="s">
        <v>968</v>
      </c>
      <c r="AF128" s="6" t="s">
        <v>171</v>
      </c>
      <c r="AG128" s="6" t="s">
        <v>171</v>
      </c>
      <c r="AH128" s="6" t="s">
        <v>171</v>
      </c>
      <c r="AI128" s="6" t="s">
        <v>171</v>
      </c>
      <c r="AJ128" s="6">
        <v>12</v>
      </c>
      <c r="AK128" s="6" t="s">
        <v>969</v>
      </c>
      <c r="AL128" s="6" t="s">
        <v>171</v>
      </c>
      <c r="AM128" s="6" t="s">
        <v>171</v>
      </c>
      <c r="AN128" s="6" t="s">
        <v>171</v>
      </c>
      <c r="AO128" s="6" t="s">
        <v>171</v>
      </c>
      <c r="AP128" s="6">
        <v>15</v>
      </c>
      <c r="AQ128" s="6" t="s">
        <v>969</v>
      </c>
      <c r="AR128" s="6" t="s">
        <v>171</v>
      </c>
      <c r="AS128" s="6" t="s">
        <v>171</v>
      </c>
      <c r="AT128" s="6" t="s">
        <v>171</v>
      </c>
      <c r="AU128" s="6" t="s">
        <v>171</v>
      </c>
      <c r="AV128" s="6" t="s">
        <v>171</v>
      </c>
      <c r="AW128" s="6" t="s">
        <v>171</v>
      </c>
      <c r="AX128" s="6" t="s">
        <v>171</v>
      </c>
      <c r="AY128" s="6" t="s">
        <v>171</v>
      </c>
      <c r="AZ128" s="6" t="s">
        <v>171</v>
      </c>
      <c r="BA128" s="6" t="s">
        <v>171</v>
      </c>
      <c r="BB128" s="6" t="s">
        <v>171</v>
      </c>
      <c r="BC128" s="6" t="s">
        <v>171</v>
      </c>
      <c r="BD128" s="6" t="s">
        <v>171</v>
      </c>
      <c r="BE128" s="6" t="s">
        <v>171</v>
      </c>
      <c r="BF128" s="6" t="s">
        <v>171</v>
      </c>
      <c r="BG128" s="6" t="s">
        <v>171</v>
      </c>
      <c r="BH128" s="6" t="s">
        <v>171</v>
      </c>
      <c r="BI128" s="6" t="s">
        <v>171</v>
      </c>
      <c r="BJ128" s="6" t="s">
        <v>171</v>
      </c>
      <c r="BK128" s="6" t="s">
        <v>171</v>
      </c>
      <c r="BL128" s="6" t="s">
        <v>171</v>
      </c>
      <c r="BM128" s="6" t="s">
        <v>171</v>
      </c>
      <c r="BN128" s="6" t="s">
        <v>171</v>
      </c>
      <c r="BO128" s="6" t="s">
        <v>171</v>
      </c>
      <c r="BP128" s="6" t="s">
        <v>171</v>
      </c>
      <c r="BQ128" s="6" t="s">
        <v>171</v>
      </c>
      <c r="BR128" s="6" t="s">
        <v>171</v>
      </c>
      <c r="BS128" s="6" t="s">
        <v>171</v>
      </c>
      <c r="BT128" s="6" t="s">
        <v>760</v>
      </c>
      <c r="BU128" s="6">
        <v>5.4</v>
      </c>
      <c r="BV128" s="6" t="s">
        <v>171</v>
      </c>
      <c r="BW128" s="6" t="s">
        <v>171</v>
      </c>
      <c r="BX128" s="6" t="s">
        <v>171</v>
      </c>
      <c r="BY128" s="6" t="s">
        <v>171</v>
      </c>
      <c r="BZ128" s="6" t="s">
        <v>171</v>
      </c>
      <c r="CA128" s="6" t="s">
        <v>171</v>
      </c>
      <c r="CB128" s="6" t="s">
        <v>171</v>
      </c>
      <c r="CC128" s="6" t="s">
        <v>171</v>
      </c>
      <c r="CD128" s="6" t="s">
        <v>171</v>
      </c>
      <c r="CE128" s="6" t="s">
        <v>171</v>
      </c>
      <c r="CF128" s="6" t="s">
        <v>171</v>
      </c>
      <c r="CG128" s="6" t="s">
        <v>171</v>
      </c>
      <c r="CH128" s="6" t="s">
        <v>171</v>
      </c>
      <c r="CI128" s="6" t="s">
        <v>171</v>
      </c>
      <c r="CJ128" s="6" t="s">
        <v>171</v>
      </c>
      <c r="CK128" s="6" t="s">
        <v>171</v>
      </c>
      <c r="CL128" s="53" t="s">
        <v>707</v>
      </c>
      <c r="CM128" s="40" t="s">
        <v>381</v>
      </c>
      <c r="CN128" s="5" t="s">
        <v>175</v>
      </c>
      <c r="CO128" s="10" t="s">
        <v>1588</v>
      </c>
      <c r="CP128" s="40"/>
      <c r="CQ128" s="2">
        <v>65</v>
      </c>
    </row>
    <row r="129" spans="1:95" ht="9.75">
      <c r="A129" s="1" t="s">
        <v>34</v>
      </c>
      <c r="B129" s="39" t="s">
        <v>171</v>
      </c>
      <c r="C129" s="6">
        <v>53.483333333333334</v>
      </c>
      <c r="D129" s="6">
        <v>112.03333333333333</v>
      </c>
      <c r="E129" s="4">
        <v>636</v>
      </c>
      <c r="F129" s="2" t="s">
        <v>696</v>
      </c>
      <c r="G129" s="2" t="s">
        <v>1708</v>
      </c>
      <c r="H129" s="2" t="s">
        <v>697</v>
      </c>
      <c r="I129" s="26">
        <v>1.1</v>
      </c>
      <c r="J129" s="26">
        <v>16.3</v>
      </c>
      <c r="K129" s="10" t="s">
        <v>698</v>
      </c>
      <c r="L129" s="26">
        <v>-18.1</v>
      </c>
      <c r="M129" s="10" t="s">
        <v>771</v>
      </c>
      <c r="N129" s="26">
        <v>83.8</v>
      </c>
      <c r="O129" s="10" t="s">
        <v>757</v>
      </c>
      <c r="P129" s="81">
        <v>27.9</v>
      </c>
      <c r="Q129" s="10" t="s">
        <v>925</v>
      </c>
      <c r="R129" s="8">
        <v>0.01</v>
      </c>
      <c r="S129" s="22" t="s">
        <v>171</v>
      </c>
      <c r="T129" s="22" t="s">
        <v>171</v>
      </c>
      <c r="U129" s="6" t="s">
        <v>171</v>
      </c>
      <c r="V129" s="22" t="s">
        <v>171</v>
      </c>
      <c r="W129" s="6" t="s">
        <v>171</v>
      </c>
      <c r="X129" s="6">
        <v>0.05</v>
      </c>
      <c r="Y129" s="6">
        <v>4.9</v>
      </c>
      <c r="Z129" s="6">
        <v>18</v>
      </c>
      <c r="AA129" s="6" t="s">
        <v>698</v>
      </c>
      <c r="AB129" s="6">
        <v>-6.3</v>
      </c>
      <c r="AC129" s="6" t="s">
        <v>771</v>
      </c>
      <c r="AD129" s="6">
        <v>0.1</v>
      </c>
      <c r="AE129" s="6">
        <v>4.5</v>
      </c>
      <c r="AF129" s="6">
        <v>16.8</v>
      </c>
      <c r="AG129" s="6" t="s">
        <v>698</v>
      </c>
      <c r="AH129" s="6">
        <v>-5.8</v>
      </c>
      <c r="AI129" s="6" t="s">
        <v>771</v>
      </c>
      <c r="AJ129" s="6">
        <v>0.2</v>
      </c>
      <c r="AK129" s="6">
        <v>4.6</v>
      </c>
      <c r="AL129" s="6">
        <v>16.1</v>
      </c>
      <c r="AM129" s="6" t="s">
        <v>698</v>
      </c>
      <c r="AN129" s="6">
        <v>-4.9</v>
      </c>
      <c r="AO129" s="6" t="s">
        <v>771</v>
      </c>
      <c r="AP129" s="6">
        <v>0.5</v>
      </c>
      <c r="AQ129" s="6">
        <v>4.5</v>
      </c>
      <c r="AR129" s="6">
        <v>14</v>
      </c>
      <c r="AS129" s="6" t="s">
        <v>703</v>
      </c>
      <c r="AT129" s="6">
        <v>-2.7</v>
      </c>
      <c r="AU129" s="6" t="s">
        <v>699</v>
      </c>
      <c r="AV129" s="6">
        <v>1</v>
      </c>
      <c r="AW129" s="6">
        <v>4.5</v>
      </c>
      <c r="AX129" s="6">
        <v>11.6</v>
      </c>
      <c r="AY129" s="6" t="s">
        <v>703</v>
      </c>
      <c r="AZ129" s="6">
        <v>-0.3</v>
      </c>
      <c r="BA129" s="6" t="s">
        <v>702</v>
      </c>
      <c r="BB129" s="6">
        <v>1.5</v>
      </c>
      <c r="BC129" s="6">
        <v>4.6</v>
      </c>
      <c r="BD129" s="6">
        <v>9.9</v>
      </c>
      <c r="BE129" s="6" t="s">
        <v>703</v>
      </c>
      <c r="BF129" s="6">
        <v>0.7</v>
      </c>
      <c r="BG129" s="6" t="s">
        <v>705</v>
      </c>
      <c r="BH129" s="6">
        <v>3</v>
      </c>
      <c r="BI129" s="6">
        <v>4.6</v>
      </c>
      <c r="BJ129" s="6">
        <v>7.7</v>
      </c>
      <c r="BK129" s="6" t="s">
        <v>704</v>
      </c>
      <c r="BL129" s="6">
        <v>1.9</v>
      </c>
      <c r="BM129" s="6" t="s">
        <v>724</v>
      </c>
      <c r="BN129" s="6" t="s">
        <v>171</v>
      </c>
      <c r="BO129" s="6" t="s">
        <v>171</v>
      </c>
      <c r="BP129" s="6" t="s">
        <v>171</v>
      </c>
      <c r="BQ129" s="6" t="s">
        <v>171</v>
      </c>
      <c r="BR129" s="6" t="s">
        <v>171</v>
      </c>
      <c r="BS129" s="6" t="s">
        <v>171</v>
      </c>
      <c r="BT129" s="6" t="s">
        <v>706</v>
      </c>
      <c r="BU129" s="6">
        <v>4.6</v>
      </c>
      <c r="BV129" s="6" t="s">
        <v>171</v>
      </c>
      <c r="BW129" s="6" t="s">
        <v>171</v>
      </c>
      <c r="BX129" s="6" t="s">
        <v>171</v>
      </c>
      <c r="BY129" s="6" t="s">
        <v>171</v>
      </c>
      <c r="BZ129" s="6" t="s">
        <v>171</v>
      </c>
      <c r="CA129" s="6" t="s">
        <v>171</v>
      </c>
      <c r="CB129" s="6" t="s">
        <v>171</v>
      </c>
      <c r="CC129" s="6" t="s">
        <v>171</v>
      </c>
      <c r="CD129" s="6" t="s">
        <v>171</v>
      </c>
      <c r="CE129" s="6" t="s">
        <v>171</v>
      </c>
      <c r="CF129" s="6" t="s">
        <v>171</v>
      </c>
      <c r="CG129" s="6" t="s">
        <v>171</v>
      </c>
      <c r="CH129" s="6" t="s">
        <v>171</v>
      </c>
      <c r="CI129" s="6" t="s">
        <v>171</v>
      </c>
      <c r="CJ129" s="6" t="s">
        <v>171</v>
      </c>
      <c r="CK129" s="6" t="s">
        <v>171</v>
      </c>
      <c r="CL129" s="53" t="s">
        <v>707</v>
      </c>
      <c r="CM129" s="40" t="s">
        <v>175</v>
      </c>
      <c r="CN129" s="5" t="s">
        <v>171</v>
      </c>
      <c r="CO129" s="10" t="s">
        <v>1588</v>
      </c>
      <c r="CP129" s="40"/>
      <c r="CQ129" s="2" t="s">
        <v>924</v>
      </c>
    </row>
    <row r="130" spans="1:95" ht="9.75">
      <c r="A130" s="1" t="s">
        <v>162</v>
      </c>
      <c r="B130" s="39" t="s">
        <v>171</v>
      </c>
      <c r="C130" s="6">
        <v>53.583333333333336</v>
      </c>
      <c r="D130" s="6">
        <v>116.43333333333334</v>
      </c>
      <c r="E130" s="4" t="s">
        <v>171</v>
      </c>
      <c r="F130" s="2" t="s">
        <v>696</v>
      </c>
      <c r="G130" s="2" t="s">
        <v>1708</v>
      </c>
      <c r="H130" s="2" t="s">
        <v>697</v>
      </c>
      <c r="I130" s="26">
        <v>0.9</v>
      </c>
      <c r="J130" s="26">
        <v>14.4</v>
      </c>
      <c r="K130" s="10" t="s">
        <v>698</v>
      </c>
      <c r="L130" s="26">
        <v>-15.4</v>
      </c>
      <c r="M130" s="10" t="s">
        <v>771</v>
      </c>
      <c r="N130" s="26">
        <v>196.4</v>
      </c>
      <c r="O130" s="10" t="s">
        <v>771</v>
      </c>
      <c r="P130" s="81">
        <v>40.3</v>
      </c>
      <c r="Q130" s="10" t="s">
        <v>925</v>
      </c>
      <c r="R130" s="8">
        <v>0</v>
      </c>
      <c r="S130" s="22" t="s">
        <v>171</v>
      </c>
      <c r="T130" s="22" t="s">
        <v>171</v>
      </c>
      <c r="U130" s="6" t="s">
        <v>171</v>
      </c>
      <c r="V130" s="22" t="s">
        <v>171</v>
      </c>
      <c r="W130" s="6" t="s">
        <v>171</v>
      </c>
      <c r="X130" s="6">
        <v>0.01</v>
      </c>
      <c r="Y130" s="6" t="s">
        <v>171</v>
      </c>
      <c r="Z130" s="6" t="s">
        <v>171</v>
      </c>
      <c r="AA130" s="6" t="s">
        <v>171</v>
      </c>
      <c r="AB130" s="6" t="s">
        <v>171</v>
      </c>
      <c r="AC130" s="6" t="s">
        <v>171</v>
      </c>
      <c r="AD130" s="6">
        <v>0.05</v>
      </c>
      <c r="AE130" s="6">
        <v>4.1</v>
      </c>
      <c r="AF130" s="6">
        <v>14.6</v>
      </c>
      <c r="AG130" s="6" t="s">
        <v>698</v>
      </c>
      <c r="AH130" s="6">
        <v>-3.8</v>
      </c>
      <c r="AI130" s="6" t="s">
        <v>771</v>
      </c>
      <c r="AJ130" s="6">
        <v>0.1</v>
      </c>
      <c r="AK130" s="6">
        <v>5.4</v>
      </c>
      <c r="AL130" s="6">
        <v>16</v>
      </c>
      <c r="AM130" s="6" t="s">
        <v>698</v>
      </c>
      <c r="AN130" s="6">
        <v>-2.3</v>
      </c>
      <c r="AO130" s="6" t="s">
        <v>699</v>
      </c>
      <c r="AP130" s="6">
        <v>0.2</v>
      </c>
      <c r="AQ130" s="6">
        <v>5.3</v>
      </c>
      <c r="AR130" s="6">
        <v>15.2</v>
      </c>
      <c r="AS130" s="6" t="s">
        <v>698</v>
      </c>
      <c r="AT130" s="6">
        <v>-1.9</v>
      </c>
      <c r="AU130" s="6" t="s">
        <v>699</v>
      </c>
      <c r="AV130" s="6">
        <v>0.5</v>
      </c>
      <c r="AW130" s="6">
        <v>5.4</v>
      </c>
      <c r="AX130" s="6">
        <v>14.3</v>
      </c>
      <c r="AY130" s="6" t="s">
        <v>703</v>
      </c>
      <c r="AZ130" s="6">
        <v>-1</v>
      </c>
      <c r="BA130" s="6" t="s">
        <v>699</v>
      </c>
      <c r="BB130" s="6">
        <v>1</v>
      </c>
      <c r="BC130" s="6">
        <v>5.3</v>
      </c>
      <c r="BD130" s="6">
        <v>12.5</v>
      </c>
      <c r="BE130" s="6" t="s">
        <v>703</v>
      </c>
      <c r="BF130" s="6">
        <v>0.2</v>
      </c>
      <c r="BG130" s="6" t="s">
        <v>702</v>
      </c>
      <c r="BH130" s="6">
        <v>1.5</v>
      </c>
      <c r="BI130" s="6">
        <v>5.2</v>
      </c>
      <c r="BJ130" s="6">
        <v>10.6</v>
      </c>
      <c r="BK130" s="6" t="s">
        <v>703</v>
      </c>
      <c r="BL130" s="6">
        <v>1.1</v>
      </c>
      <c r="BM130" s="6" t="s">
        <v>705</v>
      </c>
      <c r="BN130" s="6">
        <v>3</v>
      </c>
      <c r="BO130" s="6">
        <v>6.1</v>
      </c>
      <c r="BP130" s="6">
        <v>8.5</v>
      </c>
      <c r="BQ130" s="6" t="s">
        <v>700</v>
      </c>
      <c r="BR130" s="6">
        <v>3.9</v>
      </c>
      <c r="BS130" s="6" t="s">
        <v>724</v>
      </c>
      <c r="BT130" s="6" t="s">
        <v>706</v>
      </c>
      <c r="BU130" s="6">
        <v>5.3</v>
      </c>
      <c r="BV130" s="6" t="s">
        <v>171</v>
      </c>
      <c r="BW130" s="6" t="s">
        <v>171</v>
      </c>
      <c r="BX130" s="6" t="s">
        <v>171</v>
      </c>
      <c r="BY130" s="6" t="s">
        <v>171</v>
      </c>
      <c r="BZ130" s="6" t="s">
        <v>171</v>
      </c>
      <c r="CA130" s="6" t="s">
        <v>171</v>
      </c>
      <c r="CB130" s="6" t="s">
        <v>171</v>
      </c>
      <c r="CC130" s="6" t="s">
        <v>171</v>
      </c>
      <c r="CD130" s="6" t="s">
        <v>171</v>
      </c>
      <c r="CE130" s="6" t="s">
        <v>171</v>
      </c>
      <c r="CF130" s="6" t="s">
        <v>171</v>
      </c>
      <c r="CG130" s="6" t="s">
        <v>171</v>
      </c>
      <c r="CH130" s="6" t="s">
        <v>171</v>
      </c>
      <c r="CI130" s="6" t="s">
        <v>171</v>
      </c>
      <c r="CJ130" s="6" t="s">
        <v>171</v>
      </c>
      <c r="CK130" s="6" t="s">
        <v>171</v>
      </c>
      <c r="CL130" s="53" t="s">
        <v>707</v>
      </c>
      <c r="CM130" s="40" t="s">
        <v>175</v>
      </c>
      <c r="CN130" s="5" t="s">
        <v>171</v>
      </c>
      <c r="CO130" s="10" t="s">
        <v>1588</v>
      </c>
      <c r="CP130" s="40"/>
      <c r="CQ130" s="2" t="s">
        <v>793</v>
      </c>
    </row>
    <row r="131" spans="1:95" ht="9.75">
      <c r="A131" s="1" t="s">
        <v>119</v>
      </c>
      <c r="B131" s="39" t="s">
        <v>171</v>
      </c>
      <c r="C131" s="6">
        <v>55.18333333333333</v>
      </c>
      <c r="D131" s="6">
        <v>119.38333333333334</v>
      </c>
      <c r="E131" s="4">
        <v>735</v>
      </c>
      <c r="F131" s="2" t="s">
        <v>696</v>
      </c>
      <c r="G131" s="2" t="s">
        <v>1001</v>
      </c>
      <c r="H131" s="2" t="s">
        <v>970</v>
      </c>
      <c r="I131" s="26">
        <v>5.5</v>
      </c>
      <c r="J131" s="26" t="s">
        <v>175</v>
      </c>
      <c r="K131" s="10" t="s">
        <v>175</v>
      </c>
      <c r="L131" s="26" t="s">
        <v>175</v>
      </c>
      <c r="M131" s="10" t="s">
        <v>175</v>
      </c>
      <c r="N131" s="26" t="s">
        <v>175</v>
      </c>
      <c r="O131" s="10" t="s">
        <v>175</v>
      </c>
      <c r="P131" s="81" t="s">
        <v>171</v>
      </c>
      <c r="Q131" s="10" t="s">
        <v>171</v>
      </c>
      <c r="R131" s="8">
        <v>0</v>
      </c>
      <c r="S131" s="22">
        <v>5.3</v>
      </c>
      <c r="T131" s="22">
        <v>18</v>
      </c>
      <c r="U131" s="6" t="s">
        <v>698</v>
      </c>
      <c r="V131" s="22">
        <v>-2.1</v>
      </c>
      <c r="W131" s="6" t="s">
        <v>702</v>
      </c>
      <c r="X131" s="6">
        <v>0.25</v>
      </c>
      <c r="Y131" s="6">
        <v>5.2</v>
      </c>
      <c r="Z131" s="6">
        <v>14.5</v>
      </c>
      <c r="AA131" s="6" t="s">
        <v>698</v>
      </c>
      <c r="AB131" s="6">
        <v>-1.1</v>
      </c>
      <c r="AC131" s="6" t="s">
        <v>699</v>
      </c>
      <c r="AD131" s="6" t="s">
        <v>171</v>
      </c>
      <c r="AE131" s="6" t="s">
        <v>171</v>
      </c>
      <c r="AF131" s="6" t="s">
        <v>171</v>
      </c>
      <c r="AG131" s="6" t="s">
        <v>171</v>
      </c>
      <c r="AH131" s="6" t="s">
        <v>171</v>
      </c>
      <c r="AI131" s="6" t="s">
        <v>171</v>
      </c>
      <c r="AJ131" s="6" t="s">
        <v>171</v>
      </c>
      <c r="AK131" s="6" t="s">
        <v>171</v>
      </c>
      <c r="AL131" s="6" t="s">
        <v>171</v>
      </c>
      <c r="AM131" s="6" t="s">
        <v>171</v>
      </c>
      <c r="AN131" s="6" t="s">
        <v>171</v>
      </c>
      <c r="AO131" s="6" t="s">
        <v>171</v>
      </c>
      <c r="AP131" s="6">
        <v>0.5</v>
      </c>
      <c r="AQ131" s="6">
        <v>5.2</v>
      </c>
      <c r="AR131" s="6">
        <v>13.7</v>
      </c>
      <c r="AS131" s="6" t="s">
        <v>703</v>
      </c>
      <c r="AT131" s="6">
        <v>-0.7</v>
      </c>
      <c r="AU131" s="6" t="s">
        <v>699</v>
      </c>
      <c r="AV131" s="6">
        <v>0.75</v>
      </c>
      <c r="AW131" s="6">
        <v>5.1</v>
      </c>
      <c r="AX131" s="6">
        <v>12.6</v>
      </c>
      <c r="AY131" s="6" t="s">
        <v>703</v>
      </c>
      <c r="AZ131" s="6">
        <v>-0.7</v>
      </c>
      <c r="BA131" s="6" t="s">
        <v>699</v>
      </c>
      <c r="BB131" s="6">
        <v>1</v>
      </c>
      <c r="BC131" s="6">
        <v>4.9</v>
      </c>
      <c r="BD131" s="6">
        <v>11.2</v>
      </c>
      <c r="BE131" s="6" t="s">
        <v>703</v>
      </c>
      <c r="BF131" s="6">
        <v>-0.7</v>
      </c>
      <c r="BG131" s="6" t="s">
        <v>699</v>
      </c>
      <c r="BH131" s="6">
        <v>1.25</v>
      </c>
      <c r="BI131" s="6">
        <v>5</v>
      </c>
      <c r="BJ131" s="6">
        <v>10.6</v>
      </c>
      <c r="BK131" s="6" t="s">
        <v>703</v>
      </c>
      <c r="BL131" s="6">
        <v>0.4</v>
      </c>
      <c r="BM131" s="6" t="s">
        <v>699</v>
      </c>
      <c r="BN131" s="6">
        <v>1.5</v>
      </c>
      <c r="BO131" s="6">
        <v>5.1</v>
      </c>
      <c r="BP131" s="6">
        <v>10.1</v>
      </c>
      <c r="BQ131" s="6" t="s">
        <v>703</v>
      </c>
      <c r="BR131" s="6">
        <v>1.3</v>
      </c>
      <c r="BS131" s="6" t="s">
        <v>705</v>
      </c>
      <c r="BT131" s="6" t="s">
        <v>939</v>
      </c>
      <c r="BU131" s="6">
        <v>5.1</v>
      </c>
      <c r="BV131" s="6" t="s">
        <v>171</v>
      </c>
      <c r="BW131" s="6" t="s">
        <v>171</v>
      </c>
      <c r="BX131" s="6" t="s">
        <v>171</v>
      </c>
      <c r="BY131" s="6" t="s">
        <v>171</v>
      </c>
      <c r="BZ131" s="6" t="s">
        <v>171</v>
      </c>
      <c r="CA131" s="6" t="s">
        <v>171</v>
      </c>
      <c r="CB131" s="6" t="s">
        <v>171</v>
      </c>
      <c r="CC131" s="6" t="s">
        <v>171</v>
      </c>
      <c r="CD131" s="6" t="s">
        <v>171</v>
      </c>
      <c r="CE131" s="6" t="s">
        <v>171</v>
      </c>
      <c r="CF131" s="6" t="s">
        <v>171</v>
      </c>
      <c r="CG131" s="6" t="s">
        <v>171</v>
      </c>
      <c r="CH131" s="6" t="s">
        <v>171</v>
      </c>
      <c r="CI131" s="6" t="s">
        <v>171</v>
      </c>
      <c r="CJ131" s="6" t="s">
        <v>171</v>
      </c>
      <c r="CK131" s="6" t="s">
        <v>171</v>
      </c>
      <c r="CL131" s="53" t="s">
        <v>707</v>
      </c>
      <c r="CM131" s="40" t="s">
        <v>749</v>
      </c>
      <c r="CN131" s="5" t="s">
        <v>171</v>
      </c>
      <c r="CO131" s="10" t="s">
        <v>1588</v>
      </c>
      <c r="CP131" s="40"/>
      <c r="CQ131" s="11">
        <v>30</v>
      </c>
    </row>
    <row r="132" spans="1:95" ht="9.75">
      <c r="A132" s="1" t="s">
        <v>119</v>
      </c>
      <c r="B132" s="39" t="s">
        <v>171</v>
      </c>
      <c r="C132" s="6">
        <v>55.18333333333333</v>
      </c>
      <c r="D132" s="6">
        <v>119.36666666666666</v>
      </c>
      <c r="E132" s="4">
        <v>762</v>
      </c>
      <c r="F132" s="2" t="s">
        <v>696</v>
      </c>
      <c r="G132" s="2" t="s">
        <v>1708</v>
      </c>
      <c r="H132" s="2" t="s">
        <v>697</v>
      </c>
      <c r="I132" s="26">
        <v>1.6</v>
      </c>
      <c r="J132" s="26">
        <v>15.2</v>
      </c>
      <c r="K132" s="10" t="s">
        <v>698</v>
      </c>
      <c r="L132" s="26">
        <v>-15.9</v>
      </c>
      <c r="M132" s="10" t="s">
        <v>771</v>
      </c>
      <c r="N132" s="26">
        <v>195.2</v>
      </c>
      <c r="O132" s="10" t="s">
        <v>771</v>
      </c>
      <c r="P132" s="81" t="s">
        <v>171</v>
      </c>
      <c r="Q132" s="10" t="s">
        <v>171</v>
      </c>
      <c r="R132" s="8">
        <v>0</v>
      </c>
      <c r="S132" s="22" t="s">
        <v>171</v>
      </c>
      <c r="T132" s="22" t="s">
        <v>171</v>
      </c>
      <c r="U132" s="6" t="s">
        <v>171</v>
      </c>
      <c r="V132" s="22" t="s">
        <v>171</v>
      </c>
      <c r="W132" s="6" t="s">
        <v>171</v>
      </c>
      <c r="X132" s="6">
        <v>0.01</v>
      </c>
      <c r="Y132" s="6" t="s">
        <v>171</v>
      </c>
      <c r="Z132" s="6" t="s">
        <v>171</v>
      </c>
      <c r="AA132" s="6" t="s">
        <v>171</v>
      </c>
      <c r="AB132" s="6" t="s">
        <v>171</v>
      </c>
      <c r="AC132" s="6" t="s">
        <v>171</v>
      </c>
      <c r="AD132" s="6">
        <v>0.05</v>
      </c>
      <c r="AE132" s="6">
        <v>4.7</v>
      </c>
      <c r="AF132" s="6">
        <v>15.8</v>
      </c>
      <c r="AG132" s="6" t="s">
        <v>698</v>
      </c>
      <c r="AH132" s="6">
        <v>-4.1</v>
      </c>
      <c r="AI132" s="6" t="s">
        <v>771</v>
      </c>
      <c r="AJ132" s="6">
        <v>0.1</v>
      </c>
      <c r="AK132" s="6">
        <v>4.5</v>
      </c>
      <c r="AL132" s="6">
        <v>15</v>
      </c>
      <c r="AM132" s="6" t="s">
        <v>698</v>
      </c>
      <c r="AN132" s="6">
        <v>-3.5</v>
      </c>
      <c r="AO132" s="6" t="s">
        <v>771</v>
      </c>
      <c r="AP132" s="6">
        <v>0.2</v>
      </c>
      <c r="AQ132" s="6">
        <v>4.6</v>
      </c>
      <c r="AR132" s="6">
        <v>14.3</v>
      </c>
      <c r="AS132" s="6" t="s">
        <v>698</v>
      </c>
      <c r="AT132" s="6">
        <v>-2.9</v>
      </c>
      <c r="AU132" s="6" t="s">
        <v>771</v>
      </c>
      <c r="AV132" s="6">
        <v>0.5</v>
      </c>
      <c r="AW132" s="6">
        <v>4.8</v>
      </c>
      <c r="AX132" s="6">
        <v>13.5</v>
      </c>
      <c r="AY132" s="6" t="s">
        <v>703</v>
      </c>
      <c r="AZ132" s="6">
        <v>-1.7</v>
      </c>
      <c r="BA132" s="6" t="s">
        <v>699</v>
      </c>
      <c r="BB132" s="6">
        <v>1</v>
      </c>
      <c r="BC132" s="6">
        <v>4.8</v>
      </c>
      <c r="BD132" s="6">
        <v>11.1</v>
      </c>
      <c r="BE132" s="6" t="s">
        <v>703</v>
      </c>
      <c r="BF132" s="6">
        <v>0.1</v>
      </c>
      <c r="BG132" s="6" t="s">
        <v>702</v>
      </c>
      <c r="BH132" s="6">
        <v>1.5</v>
      </c>
      <c r="BI132" s="6">
        <v>4.8</v>
      </c>
      <c r="BJ132" s="6">
        <v>9.7</v>
      </c>
      <c r="BK132" s="6" t="s">
        <v>703</v>
      </c>
      <c r="BL132" s="6">
        <v>0.8</v>
      </c>
      <c r="BM132" s="6" t="s">
        <v>705</v>
      </c>
      <c r="BN132" s="6"/>
      <c r="BO132" s="6" t="s">
        <v>171</v>
      </c>
      <c r="BP132" s="6" t="s">
        <v>171</v>
      </c>
      <c r="BQ132" s="6" t="s">
        <v>171</v>
      </c>
      <c r="BR132" s="6" t="s">
        <v>171</v>
      </c>
      <c r="BS132" s="6" t="s">
        <v>171</v>
      </c>
      <c r="BT132" s="6" t="s">
        <v>706</v>
      </c>
      <c r="BU132" s="6">
        <v>4.7</v>
      </c>
      <c r="BV132" s="6" t="s">
        <v>171</v>
      </c>
      <c r="BW132" s="6" t="s">
        <v>171</v>
      </c>
      <c r="BX132" s="6" t="s">
        <v>171</v>
      </c>
      <c r="BY132" s="6" t="s">
        <v>171</v>
      </c>
      <c r="BZ132" s="6" t="s">
        <v>171</v>
      </c>
      <c r="CA132" s="6" t="s">
        <v>171</v>
      </c>
      <c r="CB132" s="6" t="s">
        <v>171</v>
      </c>
      <c r="CC132" s="6" t="s">
        <v>171</v>
      </c>
      <c r="CD132" s="6" t="s">
        <v>171</v>
      </c>
      <c r="CE132" s="6" t="s">
        <v>171</v>
      </c>
      <c r="CF132" s="6" t="s">
        <v>171</v>
      </c>
      <c r="CG132" s="6" t="s">
        <v>171</v>
      </c>
      <c r="CH132" s="6" t="s">
        <v>171</v>
      </c>
      <c r="CI132" s="6" t="s">
        <v>171</v>
      </c>
      <c r="CJ132" s="6" t="s">
        <v>171</v>
      </c>
      <c r="CK132" s="6" t="s">
        <v>171</v>
      </c>
      <c r="CL132" s="53" t="s">
        <v>707</v>
      </c>
      <c r="CM132" s="40" t="s">
        <v>175</v>
      </c>
      <c r="CN132" s="5" t="s">
        <v>171</v>
      </c>
      <c r="CO132" s="10" t="s">
        <v>1588</v>
      </c>
      <c r="CP132" s="40"/>
      <c r="CQ132" s="2" t="s">
        <v>924</v>
      </c>
    </row>
    <row r="133" spans="1:95" ht="9.75">
      <c r="A133" s="1" t="s">
        <v>120</v>
      </c>
      <c r="B133" s="39" t="s">
        <v>171</v>
      </c>
      <c r="C133" s="6">
        <v>55.28333333333333</v>
      </c>
      <c r="D133" s="6">
        <v>114.76666666666667</v>
      </c>
      <c r="E133" s="4" t="s">
        <v>171</v>
      </c>
      <c r="F133" s="2" t="s">
        <v>696</v>
      </c>
      <c r="G133" s="2" t="s">
        <v>1708</v>
      </c>
      <c r="H133" s="2" t="s">
        <v>697</v>
      </c>
      <c r="I133" s="26">
        <v>0.9</v>
      </c>
      <c r="J133" s="26">
        <v>15.6</v>
      </c>
      <c r="K133" s="10" t="s">
        <v>698</v>
      </c>
      <c r="L133" s="26">
        <v>-18</v>
      </c>
      <c r="M133" s="10" t="s">
        <v>771</v>
      </c>
      <c r="N133" s="26">
        <v>170.1</v>
      </c>
      <c r="O133" s="10" t="s">
        <v>771</v>
      </c>
      <c r="P133" s="81" t="s">
        <v>171</v>
      </c>
      <c r="Q133" s="10" t="s">
        <v>171</v>
      </c>
      <c r="R133" s="8">
        <v>0.01</v>
      </c>
      <c r="S133" s="22" t="s">
        <v>171</v>
      </c>
      <c r="T133" s="22" t="s">
        <v>171</v>
      </c>
      <c r="U133" s="6" t="s">
        <v>171</v>
      </c>
      <c r="V133" s="22" t="s">
        <v>171</v>
      </c>
      <c r="W133" s="6" t="s">
        <v>171</v>
      </c>
      <c r="X133" s="6">
        <v>0.05</v>
      </c>
      <c r="Y133" s="6">
        <v>5.4</v>
      </c>
      <c r="Z133" s="6">
        <v>18.1</v>
      </c>
      <c r="AA133" s="6" t="s">
        <v>698</v>
      </c>
      <c r="AB133" s="6">
        <v>-6.1</v>
      </c>
      <c r="AC133" s="6" t="s">
        <v>771</v>
      </c>
      <c r="AD133" s="6">
        <v>0.1</v>
      </c>
      <c r="AE133" s="6">
        <v>5.1</v>
      </c>
      <c r="AF133" s="6">
        <v>16.8</v>
      </c>
      <c r="AG133" s="6" t="s">
        <v>698</v>
      </c>
      <c r="AH133" s="6">
        <v>-5.4</v>
      </c>
      <c r="AI133" s="6" t="s">
        <v>771</v>
      </c>
      <c r="AJ133" s="6">
        <v>0.2</v>
      </c>
      <c r="AK133" s="6">
        <v>5.4</v>
      </c>
      <c r="AL133" s="6">
        <v>16.8</v>
      </c>
      <c r="AM133" s="6" t="s">
        <v>698</v>
      </c>
      <c r="AN133" s="6">
        <v>-4</v>
      </c>
      <c r="AO133" s="6" t="s">
        <v>771</v>
      </c>
      <c r="AP133" s="6">
        <v>0.5</v>
      </c>
      <c r="AQ133" s="6">
        <v>5.5</v>
      </c>
      <c r="AR133" s="6">
        <v>15.3</v>
      </c>
      <c r="AS133" s="6" t="s">
        <v>703</v>
      </c>
      <c r="AT133" s="6">
        <v>-2.3</v>
      </c>
      <c r="AU133" s="6" t="s">
        <v>771</v>
      </c>
      <c r="AV133" s="6">
        <v>1</v>
      </c>
      <c r="AW133" s="6">
        <v>5.7</v>
      </c>
      <c r="AX133" s="6">
        <v>14.1</v>
      </c>
      <c r="AY133" s="6" t="s">
        <v>703</v>
      </c>
      <c r="AZ133" s="6">
        <v>-0.6</v>
      </c>
      <c r="BA133" s="6" t="s">
        <v>699</v>
      </c>
      <c r="BB133" s="6">
        <v>1.5</v>
      </c>
      <c r="BC133" s="6">
        <v>5.6</v>
      </c>
      <c r="BD133" s="6">
        <v>12</v>
      </c>
      <c r="BE133" s="6" t="s">
        <v>703</v>
      </c>
      <c r="BF133" s="6">
        <v>0.7</v>
      </c>
      <c r="BG133" s="6" t="s">
        <v>705</v>
      </c>
      <c r="BH133" s="6">
        <v>3</v>
      </c>
      <c r="BI133" s="6">
        <v>6.4</v>
      </c>
      <c r="BJ133" s="6">
        <v>9.6</v>
      </c>
      <c r="BK133" s="6" t="s">
        <v>704</v>
      </c>
      <c r="BL133" s="6">
        <v>3.5</v>
      </c>
      <c r="BM133" s="6" t="s">
        <v>705</v>
      </c>
      <c r="BN133" s="6" t="s">
        <v>171</v>
      </c>
      <c r="BO133" s="6" t="s">
        <v>171</v>
      </c>
      <c r="BP133" s="6" t="s">
        <v>171</v>
      </c>
      <c r="BQ133" s="6" t="s">
        <v>171</v>
      </c>
      <c r="BR133" s="6" t="s">
        <v>171</v>
      </c>
      <c r="BS133" s="6" t="s">
        <v>171</v>
      </c>
      <c r="BT133" s="6" t="s">
        <v>706</v>
      </c>
      <c r="BU133" s="6">
        <v>5.6</v>
      </c>
      <c r="BV133" s="6" t="s">
        <v>171</v>
      </c>
      <c r="BW133" s="6" t="s">
        <v>171</v>
      </c>
      <c r="BX133" s="6" t="s">
        <v>171</v>
      </c>
      <c r="BY133" s="6" t="s">
        <v>171</v>
      </c>
      <c r="BZ133" s="6" t="s">
        <v>171</v>
      </c>
      <c r="CA133" s="6" t="s">
        <v>171</v>
      </c>
      <c r="CB133" s="6" t="s">
        <v>171</v>
      </c>
      <c r="CC133" s="6" t="s">
        <v>171</v>
      </c>
      <c r="CD133" s="6" t="s">
        <v>171</v>
      </c>
      <c r="CE133" s="6" t="s">
        <v>171</v>
      </c>
      <c r="CF133" s="6" t="s">
        <v>171</v>
      </c>
      <c r="CG133" s="6" t="s">
        <v>171</v>
      </c>
      <c r="CH133" s="6" t="s">
        <v>171</v>
      </c>
      <c r="CI133" s="6" t="s">
        <v>171</v>
      </c>
      <c r="CJ133" s="6" t="s">
        <v>171</v>
      </c>
      <c r="CK133" s="6" t="s">
        <v>171</v>
      </c>
      <c r="CL133" s="53" t="s">
        <v>707</v>
      </c>
      <c r="CM133" s="40" t="s">
        <v>175</v>
      </c>
      <c r="CN133" s="5" t="s">
        <v>171</v>
      </c>
      <c r="CO133" s="10" t="s">
        <v>1588</v>
      </c>
      <c r="CP133" s="40"/>
      <c r="CQ133" s="2" t="s">
        <v>793</v>
      </c>
    </row>
    <row r="134" spans="1:95" ht="9.75">
      <c r="A134" s="1" t="s">
        <v>121</v>
      </c>
      <c r="B134" s="39" t="s">
        <v>171</v>
      </c>
      <c r="C134" s="6">
        <v>56.233333333333334</v>
      </c>
      <c r="D134" s="6">
        <v>117.43333333333334</v>
      </c>
      <c r="E134" s="4">
        <v>569</v>
      </c>
      <c r="F134" s="2" t="s">
        <v>696</v>
      </c>
      <c r="G134" s="2" t="s">
        <v>1708</v>
      </c>
      <c r="H134" s="2" t="s">
        <v>697</v>
      </c>
      <c r="I134" s="26">
        <v>3.5</v>
      </c>
      <c r="J134" s="26">
        <v>16.2</v>
      </c>
      <c r="K134" s="10" t="s">
        <v>698</v>
      </c>
      <c r="L134" s="26">
        <v>-11.4</v>
      </c>
      <c r="M134" s="10" t="s">
        <v>771</v>
      </c>
      <c r="N134" s="26">
        <v>146.4</v>
      </c>
      <c r="O134" s="10" t="s">
        <v>771</v>
      </c>
      <c r="P134" s="81">
        <v>39</v>
      </c>
      <c r="Q134" s="10" t="s">
        <v>925</v>
      </c>
      <c r="R134" s="8">
        <v>0.01</v>
      </c>
      <c r="S134" s="22" t="s">
        <v>171</v>
      </c>
      <c r="T134" s="22" t="s">
        <v>171</v>
      </c>
      <c r="U134" s="6" t="s">
        <v>171</v>
      </c>
      <c r="V134" s="22" t="s">
        <v>171</v>
      </c>
      <c r="W134" s="6" t="s">
        <v>171</v>
      </c>
      <c r="X134" s="6">
        <v>0.05</v>
      </c>
      <c r="Y134" s="6">
        <v>5.5</v>
      </c>
      <c r="Z134" s="6">
        <v>18.3</v>
      </c>
      <c r="AA134" s="6" t="s">
        <v>698</v>
      </c>
      <c r="AB134" s="6">
        <v>-5.1</v>
      </c>
      <c r="AC134" s="6" t="s">
        <v>771</v>
      </c>
      <c r="AD134" s="6">
        <v>0.1</v>
      </c>
      <c r="AE134" s="6">
        <v>5.1</v>
      </c>
      <c r="AF134" s="6">
        <v>17.6</v>
      </c>
      <c r="AG134" s="6" t="s">
        <v>698</v>
      </c>
      <c r="AH134" s="6">
        <v>-4.8</v>
      </c>
      <c r="AI134" s="6" t="s">
        <v>771</v>
      </c>
      <c r="AJ134" s="6">
        <v>0.2</v>
      </c>
      <c r="AK134" s="6">
        <v>5.1</v>
      </c>
      <c r="AL134" s="6">
        <v>16.5</v>
      </c>
      <c r="AM134" s="6" t="s">
        <v>698</v>
      </c>
      <c r="AN134" s="6">
        <v>-3.8</v>
      </c>
      <c r="AO134" s="6" t="s">
        <v>771</v>
      </c>
      <c r="AP134" s="6">
        <v>0.5</v>
      </c>
      <c r="AQ134" s="6">
        <v>4.9</v>
      </c>
      <c r="AR134" s="6">
        <v>15.9</v>
      </c>
      <c r="AS134" s="6" t="s">
        <v>698</v>
      </c>
      <c r="AT134" s="6">
        <v>-3.6</v>
      </c>
      <c r="AU134" s="6" t="s">
        <v>771</v>
      </c>
      <c r="AV134" s="6">
        <v>1</v>
      </c>
      <c r="AW134" s="6">
        <v>4.5</v>
      </c>
      <c r="AX134" s="6">
        <v>12.9</v>
      </c>
      <c r="AY134" s="6" t="s">
        <v>703</v>
      </c>
      <c r="AZ134" s="6">
        <v>-1.6</v>
      </c>
      <c r="BA134" s="6" t="s">
        <v>702</v>
      </c>
      <c r="BB134" s="6">
        <v>1.5</v>
      </c>
      <c r="BC134" s="6">
        <v>4.9</v>
      </c>
      <c r="BD134" s="6">
        <v>10.9</v>
      </c>
      <c r="BE134" s="6" t="s">
        <v>703</v>
      </c>
      <c r="BF134" s="6">
        <v>0.2</v>
      </c>
      <c r="BG134" s="6" t="s">
        <v>702</v>
      </c>
      <c r="BH134" s="6">
        <v>3</v>
      </c>
      <c r="BI134" s="6">
        <v>5.2</v>
      </c>
      <c r="BJ134" s="6">
        <v>8.1</v>
      </c>
      <c r="BK134" s="6" t="s">
        <v>700</v>
      </c>
      <c r="BL134" s="6">
        <v>2.7</v>
      </c>
      <c r="BM134" s="6" t="s">
        <v>705</v>
      </c>
      <c r="BN134" s="6" t="s">
        <v>171</v>
      </c>
      <c r="BO134" s="6" t="s">
        <v>171</v>
      </c>
      <c r="BP134" s="6" t="s">
        <v>171</v>
      </c>
      <c r="BQ134" s="6" t="s">
        <v>171</v>
      </c>
      <c r="BR134" s="6" t="s">
        <v>171</v>
      </c>
      <c r="BS134" s="6" t="s">
        <v>171</v>
      </c>
      <c r="BT134" s="6" t="s">
        <v>706</v>
      </c>
      <c r="BU134" s="6">
        <v>5</v>
      </c>
      <c r="BV134" s="6" t="s">
        <v>171</v>
      </c>
      <c r="BW134" s="6" t="s">
        <v>171</v>
      </c>
      <c r="BX134" s="6" t="s">
        <v>171</v>
      </c>
      <c r="BY134" s="6" t="s">
        <v>171</v>
      </c>
      <c r="BZ134" s="6" t="s">
        <v>171</v>
      </c>
      <c r="CA134" s="6" t="s">
        <v>171</v>
      </c>
      <c r="CB134" s="6" t="s">
        <v>171</v>
      </c>
      <c r="CC134" s="6" t="s">
        <v>171</v>
      </c>
      <c r="CD134" s="6" t="s">
        <v>171</v>
      </c>
      <c r="CE134" s="6" t="s">
        <v>171</v>
      </c>
      <c r="CF134" s="6" t="s">
        <v>171</v>
      </c>
      <c r="CG134" s="6" t="s">
        <v>171</v>
      </c>
      <c r="CH134" s="6" t="s">
        <v>171</v>
      </c>
      <c r="CI134" s="6" t="s">
        <v>171</v>
      </c>
      <c r="CJ134" s="6" t="s">
        <v>171</v>
      </c>
      <c r="CK134" s="6" t="s">
        <v>171</v>
      </c>
      <c r="CL134" s="53" t="s">
        <v>707</v>
      </c>
      <c r="CM134" s="40" t="s">
        <v>175</v>
      </c>
      <c r="CN134" s="5" t="s">
        <v>171</v>
      </c>
      <c r="CO134" s="10" t="s">
        <v>1588</v>
      </c>
      <c r="CP134" s="40"/>
      <c r="CQ134" s="2" t="s">
        <v>924</v>
      </c>
    </row>
    <row r="135" spans="1:95" ht="9.75">
      <c r="A135" s="1" t="s">
        <v>98</v>
      </c>
      <c r="B135" s="39" t="s">
        <v>171</v>
      </c>
      <c r="C135" s="6">
        <v>58.38333333333333</v>
      </c>
      <c r="D135" s="6">
        <v>116.05</v>
      </c>
      <c r="E135" s="4">
        <v>279</v>
      </c>
      <c r="F135" s="2" t="s">
        <v>696</v>
      </c>
      <c r="G135" s="2" t="s">
        <v>1708</v>
      </c>
      <c r="H135" s="2" t="s">
        <v>697</v>
      </c>
      <c r="I135" s="26">
        <v>-1.2</v>
      </c>
      <c r="J135" s="26">
        <v>16.5</v>
      </c>
      <c r="K135" s="10" t="s">
        <v>698</v>
      </c>
      <c r="L135" s="26">
        <v>-23.8</v>
      </c>
      <c r="M135" s="10" t="s">
        <v>771</v>
      </c>
      <c r="N135" s="26">
        <v>130.3</v>
      </c>
      <c r="O135" s="10" t="s">
        <v>175</v>
      </c>
      <c r="P135" s="81">
        <v>46</v>
      </c>
      <c r="Q135" s="10" t="s">
        <v>925</v>
      </c>
      <c r="R135" s="8">
        <v>0.01</v>
      </c>
      <c r="S135" s="22">
        <v>5.2</v>
      </c>
      <c r="T135" s="22">
        <v>21</v>
      </c>
      <c r="U135" s="6" t="s">
        <v>698</v>
      </c>
      <c r="V135" s="22">
        <v>-6.3</v>
      </c>
      <c r="W135" s="6" t="s">
        <v>771</v>
      </c>
      <c r="X135" s="6">
        <v>0.05</v>
      </c>
      <c r="Y135" s="6">
        <v>6.4</v>
      </c>
      <c r="Z135" s="6">
        <v>20.9</v>
      </c>
      <c r="AA135" s="6" t="s">
        <v>698</v>
      </c>
      <c r="AB135" s="6">
        <v>-4.1</v>
      </c>
      <c r="AC135" s="6" t="s">
        <v>771</v>
      </c>
      <c r="AD135" s="6">
        <v>0.1</v>
      </c>
      <c r="AE135" s="6">
        <v>5.4</v>
      </c>
      <c r="AF135" s="6">
        <v>19.4</v>
      </c>
      <c r="AG135" s="6" t="s">
        <v>698</v>
      </c>
      <c r="AH135" s="6">
        <v>-4.7</v>
      </c>
      <c r="AI135" s="6" t="s">
        <v>771</v>
      </c>
      <c r="AJ135" s="6">
        <v>0.2</v>
      </c>
      <c r="AK135" s="6">
        <v>5.4</v>
      </c>
      <c r="AL135" s="6">
        <v>18.2</v>
      </c>
      <c r="AM135" s="6" t="s">
        <v>698</v>
      </c>
      <c r="AN135" s="6">
        <v>-3.8</v>
      </c>
      <c r="AO135" s="6" t="s">
        <v>771</v>
      </c>
      <c r="AP135" s="6">
        <v>0.5</v>
      </c>
      <c r="AQ135" s="6">
        <v>5.5</v>
      </c>
      <c r="AR135" s="6">
        <v>16.5</v>
      </c>
      <c r="AS135" s="6" t="s">
        <v>703</v>
      </c>
      <c r="AT135" s="6">
        <v>-2.2</v>
      </c>
      <c r="AU135" s="6" t="s">
        <v>699</v>
      </c>
      <c r="AV135" s="6">
        <v>1</v>
      </c>
      <c r="AW135" s="6">
        <v>5.4</v>
      </c>
      <c r="AX135" s="6">
        <v>14.3</v>
      </c>
      <c r="AY135" s="6" t="s">
        <v>703</v>
      </c>
      <c r="AZ135" s="6">
        <v>-0.1</v>
      </c>
      <c r="BA135" s="6" t="s">
        <v>702</v>
      </c>
      <c r="BB135" s="6">
        <v>1.5</v>
      </c>
      <c r="BC135" s="6">
        <v>5.3</v>
      </c>
      <c r="BD135" s="6">
        <v>12.3</v>
      </c>
      <c r="BE135" s="6" t="s">
        <v>703</v>
      </c>
      <c r="BF135" s="6">
        <v>1</v>
      </c>
      <c r="BG135" s="6" t="s">
        <v>705</v>
      </c>
      <c r="BH135" s="6"/>
      <c r="BI135" s="6" t="s">
        <v>171</v>
      </c>
      <c r="BJ135" s="6" t="s">
        <v>171</v>
      </c>
      <c r="BK135" s="6" t="s">
        <v>171</v>
      </c>
      <c r="BL135" s="6" t="s">
        <v>171</v>
      </c>
      <c r="BM135" s="6" t="s">
        <v>171</v>
      </c>
      <c r="BN135" s="6" t="s">
        <v>171</v>
      </c>
      <c r="BO135" s="6" t="s">
        <v>171</v>
      </c>
      <c r="BP135" s="6" t="s">
        <v>171</v>
      </c>
      <c r="BQ135" s="6" t="s">
        <v>171</v>
      </c>
      <c r="BR135" s="6" t="s">
        <v>171</v>
      </c>
      <c r="BS135" s="6" t="s">
        <v>171</v>
      </c>
      <c r="BT135" s="6" t="s">
        <v>706</v>
      </c>
      <c r="BU135" s="6">
        <v>5.5</v>
      </c>
      <c r="BV135" s="6" t="s">
        <v>171</v>
      </c>
      <c r="BW135" s="6" t="s">
        <v>171</v>
      </c>
      <c r="BX135" s="6" t="s">
        <v>171</v>
      </c>
      <c r="BY135" s="6" t="s">
        <v>171</v>
      </c>
      <c r="BZ135" s="6" t="s">
        <v>171</v>
      </c>
      <c r="CA135" s="6" t="s">
        <v>171</v>
      </c>
      <c r="CB135" s="6" t="s">
        <v>171</v>
      </c>
      <c r="CC135" s="6" t="s">
        <v>171</v>
      </c>
      <c r="CD135" s="6" t="s">
        <v>171</v>
      </c>
      <c r="CE135" s="6" t="s">
        <v>171</v>
      </c>
      <c r="CF135" s="6" t="s">
        <v>171</v>
      </c>
      <c r="CG135" s="6" t="s">
        <v>171</v>
      </c>
      <c r="CH135" s="6" t="s">
        <v>171</v>
      </c>
      <c r="CI135" s="6" t="s">
        <v>171</v>
      </c>
      <c r="CJ135" s="6" t="s">
        <v>171</v>
      </c>
      <c r="CK135" s="6" t="s">
        <v>171</v>
      </c>
      <c r="CL135" s="53" t="s">
        <v>707</v>
      </c>
      <c r="CM135" s="40" t="s">
        <v>175</v>
      </c>
      <c r="CN135" s="5" t="s">
        <v>171</v>
      </c>
      <c r="CO135" s="10" t="s">
        <v>440</v>
      </c>
      <c r="CP135" s="40"/>
      <c r="CQ135" s="2" t="s">
        <v>924</v>
      </c>
    </row>
    <row r="136" spans="1:95" ht="9.75">
      <c r="A136" s="1" t="s">
        <v>971</v>
      </c>
      <c r="B136" s="39" t="s">
        <v>382</v>
      </c>
      <c r="C136" s="8">
        <v>50.2</v>
      </c>
      <c r="D136" s="8">
        <v>114.53</v>
      </c>
      <c r="E136" s="1">
        <v>2499</v>
      </c>
      <c r="F136" s="2" t="s">
        <v>174</v>
      </c>
      <c r="G136" s="2" t="s">
        <v>1001</v>
      </c>
      <c r="H136" s="2" t="s">
        <v>972</v>
      </c>
      <c r="I136" s="4">
        <v>-1.97</v>
      </c>
      <c r="J136" s="4" t="s">
        <v>171</v>
      </c>
      <c r="K136" s="2" t="s">
        <v>171</v>
      </c>
      <c r="L136" s="4" t="s">
        <v>171</v>
      </c>
      <c r="M136" s="2" t="s">
        <v>171</v>
      </c>
      <c r="N136" s="26" t="s">
        <v>171</v>
      </c>
      <c r="O136" s="2" t="s">
        <v>171</v>
      </c>
      <c r="P136" s="41" t="s">
        <v>973</v>
      </c>
      <c r="Q136" s="2" t="s">
        <v>930</v>
      </c>
      <c r="R136" s="8">
        <v>0.75</v>
      </c>
      <c r="S136" s="22">
        <v>-1</v>
      </c>
      <c r="T136" s="22">
        <v>5</v>
      </c>
      <c r="U136" s="6" t="s">
        <v>171</v>
      </c>
      <c r="V136" s="22">
        <v>-1</v>
      </c>
      <c r="W136" s="6" t="s">
        <v>171</v>
      </c>
      <c r="X136" s="6">
        <v>1.5</v>
      </c>
      <c r="Y136" s="6">
        <v>-0.5</v>
      </c>
      <c r="Z136" s="6">
        <v>4</v>
      </c>
      <c r="AA136" s="6" t="s">
        <v>171</v>
      </c>
      <c r="AB136" s="6">
        <v>-5</v>
      </c>
      <c r="AC136" s="6" t="s">
        <v>171</v>
      </c>
      <c r="AD136" s="6">
        <v>2.25</v>
      </c>
      <c r="AE136" s="6">
        <v>-0.5</v>
      </c>
      <c r="AF136" s="6">
        <v>4</v>
      </c>
      <c r="AG136" s="6" t="s">
        <v>171</v>
      </c>
      <c r="AH136" s="6">
        <v>-4</v>
      </c>
      <c r="AI136" s="6" t="s">
        <v>171</v>
      </c>
      <c r="AJ136" s="6">
        <v>3</v>
      </c>
      <c r="AK136" s="6">
        <v>-0.75</v>
      </c>
      <c r="AL136" s="6">
        <v>2</v>
      </c>
      <c r="AM136" s="6" t="s">
        <v>171</v>
      </c>
      <c r="AN136" s="6">
        <v>-3.5</v>
      </c>
      <c r="AO136" s="6" t="s">
        <v>171</v>
      </c>
      <c r="AP136" s="6">
        <v>6</v>
      </c>
      <c r="AQ136" s="6">
        <v>-1.2</v>
      </c>
      <c r="AR136" s="6">
        <v>-0.5</v>
      </c>
      <c r="AS136" s="6" t="s">
        <v>171</v>
      </c>
      <c r="AT136" s="6">
        <v>-2</v>
      </c>
      <c r="AU136" s="6" t="s">
        <v>171</v>
      </c>
      <c r="AV136" s="6">
        <v>16</v>
      </c>
      <c r="AW136" s="6">
        <v>-1.1</v>
      </c>
      <c r="AX136" s="6" t="s">
        <v>171</v>
      </c>
      <c r="AY136" s="6" t="s">
        <v>171</v>
      </c>
      <c r="AZ136" s="6" t="s">
        <v>171</v>
      </c>
      <c r="BA136" s="6" t="s">
        <v>171</v>
      </c>
      <c r="BB136" s="6">
        <v>30</v>
      </c>
      <c r="BC136" s="6">
        <v>-1.1</v>
      </c>
      <c r="BD136" s="6" t="s">
        <v>171</v>
      </c>
      <c r="BE136" s="6" t="s">
        <v>171</v>
      </c>
      <c r="BF136" s="6" t="s">
        <v>171</v>
      </c>
      <c r="BG136" s="6" t="s">
        <v>171</v>
      </c>
      <c r="BH136" s="6">
        <v>40</v>
      </c>
      <c r="BI136" s="6">
        <v>-1.1</v>
      </c>
      <c r="BJ136" s="6" t="s">
        <v>171</v>
      </c>
      <c r="BK136" s="6" t="s">
        <v>171</v>
      </c>
      <c r="BL136" s="6" t="s">
        <v>171</v>
      </c>
      <c r="BM136" s="6" t="s">
        <v>171</v>
      </c>
      <c r="BN136" s="6">
        <v>60</v>
      </c>
      <c r="BO136" s="6">
        <v>-1.5</v>
      </c>
      <c r="BP136" s="6" t="s">
        <v>171</v>
      </c>
      <c r="BQ136" s="6" t="s">
        <v>171</v>
      </c>
      <c r="BR136" s="6" t="s">
        <v>171</v>
      </c>
      <c r="BS136" s="6" t="s">
        <v>171</v>
      </c>
      <c r="BT136" s="6">
        <v>75</v>
      </c>
      <c r="BU136" s="6">
        <v>-1.3</v>
      </c>
      <c r="BV136" s="6" t="s">
        <v>171</v>
      </c>
      <c r="BW136" s="6" t="s">
        <v>171</v>
      </c>
      <c r="BX136" s="6" t="s">
        <v>171</v>
      </c>
      <c r="BY136" s="6" t="s">
        <v>171</v>
      </c>
      <c r="BZ136" s="6">
        <v>150</v>
      </c>
      <c r="CA136" s="6">
        <v>-1</v>
      </c>
      <c r="CB136" s="6" t="s">
        <v>171</v>
      </c>
      <c r="CC136" s="6" t="s">
        <v>171</v>
      </c>
      <c r="CD136" s="6" t="s">
        <v>171</v>
      </c>
      <c r="CE136" s="6" t="s">
        <v>171</v>
      </c>
      <c r="CF136" s="6" t="s">
        <v>974</v>
      </c>
      <c r="CG136" s="6">
        <v>-1.1</v>
      </c>
      <c r="CH136" s="6" t="s">
        <v>171</v>
      </c>
      <c r="CI136" s="6" t="s">
        <v>171</v>
      </c>
      <c r="CJ136" s="6" t="s">
        <v>171</v>
      </c>
      <c r="CK136" s="6" t="s">
        <v>171</v>
      </c>
      <c r="CL136" s="41" t="s">
        <v>975</v>
      </c>
      <c r="CM136" s="40" t="s">
        <v>175</v>
      </c>
      <c r="CN136" s="5">
        <v>550</v>
      </c>
      <c r="CO136" s="2" t="s">
        <v>976</v>
      </c>
      <c r="CP136" s="39"/>
      <c r="CQ136" s="2">
        <v>35</v>
      </c>
    </row>
    <row r="137" spans="1:95" ht="9.75">
      <c r="A137" s="1" t="s">
        <v>977</v>
      </c>
      <c r="B137" s="39" t="s">
        <v>378</v>
      </c>
      <c r="C137" s="8">
        <v>53</v>
      </c>
      <c r="D137" s="8">
        <v>119</v>
      </c>
      <c r="E137" s="1">
        <v>2286</v>
      </c>
      <c r="F137" s="2" t="s">
        <v>174</v>
      </c>
      <c r="G137" s="2" t="s">
        <v>1001</v>
      </c>
      <c r="H137" s="2" t="s">
        <v>928</v>
      </c>
      <c r="I137" s="4">
        <v>-1.76</v>
      </c>
      <c r="J137" s="4" t="s">
        <v>171</v>
      </c>
      <c r="K137" s="2" t="s">
        <v>171</v>
      </c>
      <c r="L137" s="4" t="s">
        <v>171</v>
      </c>
      <c r="M137" s="2" t="s">
        <v>171</v>
      </c>
      <c r="N137" s="26" t="s">
        <v>171</v>
      </c>
      <c r="O137" s="2" t="s">
        <v>171</v>
      </c>
      <c r="P137" s="41" t="s">
        <v>978</v>
      </c>
      <c r="Q137" s="2" t="s">
        <v>930</v>
      </c>
      <c r="R137" s="8">
        <v>7.92</v>
      </c>
      <c r="S137" s="22">
        <v>-1</v>
      </c>
      <c r="T137" s="22">
        <v>-0.4</v>
      </c>
      <c r="U137" s="6" t="s">
        <v>171</v>
      </c>
      <c r="V137" s="22">
        <v>-1.6</v>
      </c>
      <c r="W137" s="6" t="s">
        <v>171</v>
      </c>
      <c r="X137" s="6">
        <v>14.02</v>
      </c>
      <c r="Y137" s="6">
        <v>-1</v>
      </c>
      <c r="Z137" s="6">
        <v>-0.4</v>
      </c>
      <c r="AA137" s="6" t="s">
        <v>171</v>
      </c>
      <c r="AB137" s="6">
        <v>-1.7</v>
      </c>
      <c r="AC137" s="6" t="s">
        <v>171</v>
      </c>
      <c r="AD137" s="6">
        <v>10.97</v>
      </c>
      <c r="AE137" s="6">
        <v>-1.5</v>
      </c>
      <c r="AF137" s="6">
        <v>-0.4</v>
      </c>
      <c r="AG137" s="6" t="s">
        <v>171</v>
      </c>
      <c r="AH137" s="6">
        <v>-2.6</v>
      </c>
      <c r="AI137" s="6" t="s">
        <v>171</v>
      </c>
      <c r="AJ137" s="6">
        <v>17.07</v>
      </c>
      <c r="AK137" s="6">
        <v>-1.3</v>
      </c>
      <c r="AL137" s="6" t="s">
        <v>171</v>
      </c>
      <c r="AM137" s="6" t="s">
        <v>171</v>
      </c>
      <c r="AN137" s="6" t="s">
        <v>171</v>
      </c>
      <c r="AO137" s="6" t="s">
        <v>171</v>
      </c>
      <c r="AP137" s="6" t="s">
        <v>171</v>
      </c>
      <c r="AQ137" s="6" t="s">
        <v>171</v>
      </c>
      <c r="AR137" s="6"/>
      <c r="AS137" s="6"/>
      <c r="AT137" s="6"/>
      <c r="AU137" s="6"/>
      <c r="AV137" s="6"/>
      <c r="AW137" s="6"/>
      <c r="AX137" s="6"/>
      <c r="AY137" s="6" t="s">
        <v>171</v>
      </c>
      <c r="AZ137" s="6" t="s">
        <v>171</v>
      </c>
      <c r="BA137" s="6" t="s">
        <v>171</v>
      </c>
      <c r="BB137" s="6" t="s">
        <v>171</v>
      </c>
      <c r="BC137" s="6" t="s">
        <v>171</v>
      </c>
      <c r="BD137" s="6" t="s">
        <v>171</v>
      </c>
      <c r="BE137" s="6" t="s">
        <v>171</v>
      </c>
      <c r="BF137" s="6" t="s">
        <v>171</v>
      </c>
      <c r="BG137" s="6" t="s">
        <v>171</v>
      </c>
      <c r="BH137" s="6" t="s">
        <v>171</v>
      </c>
      <c r="BI137" s="6" t="s">
        <v>171</v>
      </c>
      <c r="BJ137" s="6" t="s">
        <v>171</v>
      </c>
      <c r="BK137" s="6" t="s">
        <v>171</v>
      </c>
      <c r="BL137" s="6" t="s">
        <v>171</v>
      </c>
      <c r="BM137" s="6" t="s">
        <v>171</v>
      </c>
      <c r="BN137" s="6" t="s">
        <v>171</v>
      </c>
      <c r="BO137" s="6" t="s">
        <v>171</v>
      </c>
      <c r="BP137" s="6" t="s">
        <v>171</v>
      </c>
      <c r="BQ137" s="6" t="s">
        <v>171</v>
      </c>
      <c r="BR137" s="6" t="s">
        <v>171</v>
      </c>
      <c r="BS137" s="6" t="s">
        <v>171</v>
      </c>
      <c r="BT137" s="6" t="s">
        <v>171</v>
      </c>
      <c r="BU137" s="6" t="s">
        <v>171</v>
      </c>
      <c r="BV137" s="6" t="s">
        <v>171</v>
      </c>
      <c r="BW137" s="6" t="s">
        <v>171</v>
      </c>
      <c r="BX137" s="6" t="s">
        <v>171</v>
      </c>
      <c r="BY137" s="6" t="s">
        <v>171</v>
      </c>
      <c r="BZ137" s="6" t="s">
        <v>171</v>
      </c>
      <c r="CA137" s="6" t="s">
        <v>171</v>
      </c>
      <c r="CB137" s="6" t="s">
        <v>171</v>
      </c>
      <c r="CC137" s="6" t="s">
        <v>171</v>
      </c>
      <c r="CD137" s="6" t="s">
        <v>171</v>
      </c>
      <c r="CE137" s="6" t="s">
        <v>171</v>
      </c>
      <c r="CF137" s="6" t="s">
        <v>974</v>
      </c>
      <c r="CG137" s="6">
        <v>-1.3</v>
      </c>
      <c r="CH137" s="6" t="s">
        <v>171</v>
      </c>
      <c r="CI137" s="6" t="s">
        <v>171</v>
      </c>
      <c r="CJ137" s="6" t="s">
        <v>171</v>
      </c>
      <c r="CK137" s="6" t="s">
        <v>171</v>
      </c>
      <c r="CL137" s="41" t="s">
        <v>975</v>
      </c>
      <c r="CM137" s="39" t="s">
        <v>979</v>
      </c>
      <c r="CN137" s="5" t="s">
        <v>171</v>
      </c>
      <c r="CO137" s="2" t="s">
        <v>976</v>
      </c>
      <c r="CP137" s="39"/>
      <c r="CQ137" s="2">
        <v>35</v>
      </c>
    </row>
    <row r="138" spans="1:95" ht="9.75">
      <c r="A138" s="1" t="s">
        <v>980</v>
      </c>
      <c r="B138" s="39" t="s">
        <v>981</v>
      </c>
      <c r="C138" s="8">
        <v>59.75</v>
      </c>
      <c r="D138" s="8">
        <v>119.5</v>
      </c>
      <c r="E138" s="1">
        <v>552</v>
      </c>
      <c r="F138" s="2" t="s">
        <v>776</v>
      </c>
      <c r="G138" s="2" t="s">
        <v>1001</v>
      </c>
      <c r="H138" s="2" t="s">
        <v>832</v>
      </c>
      <c r="I138" s="4" t="s">
        <v>171</v>
      </c>
      <c r="J138" s="4" t="s">
        <v>171</v>
      </c>
      <c r="K138" s="2" t="s">
        <v>171</v>
      </c>
      <c r="L138" s="4" t="s">
        <v>171</v>
      </c>
      <c r="M138" s="2" t="s">
        <v>171</v>
      </c>
      <c r="N138" s="26" t="s">
        <v>171</v>
      </c>
      <c r="O138" s="2" t="s">
        <v>171</v>
      </c>
      <c r="P138" s="41">
        <v>68</v>
      </c>
      <c r="Q138" s="2" t="s">
        <v>175</v>
      </c>
      <c r="R138" s="8">
        <v>1</v>
      </c>
      <c r="S138" s="22">
        <v>-0.055</v>
      </c>
      <c r="T138" s="22">
        <v>-0.02</v>
      </c>
      <c r="U138" s="6" t="s">
        <v>171</v>
      </c>
      <c r="V138" s="22">
        <v>-0.09</v>
      </c>
      <c r="W138" s="6" t="s">
        <v>171</v>
      </c>
      <c r="X138" s="6">
        <v>2</v>
      </c>
      <c r="Y138" s="6">
        <v>-0.465</v>
      </c>
      <c r="Z138" s="6">
        <v>-0.02</v>
      </c>
      <c r="AA138" s="6" t="s">
        <v>171</v>
      </c>
      <c r="AB138" s="6">
        <v>-0.91</v>
      </c>
      <c r="AC138" s="6" t="s">
        <v>171</v>
      </c>
      <c r="AD138" s="6">
        <v>3</v>
      </c>
      <c r="AE138" s="6">
        <v>-0.2</v>
      </c>
      <c r="AF138" s="6">
        <v>-0.06</v>
      </c>
      <c r="AG138" s="6" t="s">
        <v>171</v>
      </c>
      <c r="AH138" s="6">
        <v>-0.34</v>
      </c>
      <c r="AI138" s="6" t="s">
        <v>171</v>
      </c>
      <c r="AJ138" s="6">
        <v>4</v>
      </c>
      <c r="AK138" s="6">
        <v>-0.185</v>
      </c>
      <c r="AL138" s="6">
        <v>-0.05</v>
      </c>
      <c r="AM138" s="6" t="s">
        <v>171</v>
      </c>
      <c r="AN138" s="6">
        <v>-0.32</v>
      </c>
      <c r="AO138" s="6" t="s">
        <v>171</v>
      </c>
      <c r="AP138" s="6">
        <v>6</v>
      </c>
      <c r="AQ138" s="6">
        <v>-0.225</v>
      </c>
      <c r="AR138" s="6">
        <v>-0.19</v>
      </c>
      <c r="AS138" s="6" t="s">
        <v>171</v>
      </c>
      <c r="AT138" s="6">
        <v>-0.26</v>
      </c>
      <c r="AU138" s="6" t="s">
        <v>171</v>
      </c>
      <c r="AV138" s="6">
        <v>8</v>
      </c>
      <c r="AW138" s="6">
        <v>-0.16</v>
      </c>
      <c r="AX138" s="6">
        <v>-0.13</v>
      </c>
      <c r="AY138" s="6" t="s">
        <v>171</v>
      </c>
      <c r="AZ138" s="6">
        <v>-0.19</v>
      </c>
      <c r="BA138" s="6" t="s">
        <v>171</v>
      </c>
      <c r="BB138" s="6">
        <v>10</v>
      </c>
      <c r="BC138" s="6">
        <v>-0.145</v>
      </c>
      <c r="BD138" s="6">
        <v>-0.12</v>
      </c>
      <c r="BE138" s="6" t="s">
        <v>171</v>
      </c>
      <c r="BF138" s="6">
        <v>-0.17</v>
      </c>
      <c r="BG138" s="6" t="s">
        <v>171</v>
      </c>
      <c r="BH138" s="6">
        <v>12</v>
      </c>
      <c r="BI138" s="6">
        <v>-0.11</v>
      </c>
      <c r="BJ138" s="6">
        <v>-0.08</v>
      </c>
      <c r="BK138" s="6" t="s">
        <v>171</v>
      </c>
      <c r="BL138" s="6">
        <v>-0.14</v>
      </c>
      <c r="BM138" s="6" t="s">
        <v>171</v>
      </c>
      <c r="BN138" s="6">
        <v>15</v>
      </c>
      <c r="BO138" s="6">
        <v>-0.055</v>
      </c>
      <c r="BP138" s="6">
        <v>-0.02</v>
      </c>
      <c r="BQ138" s="6" t="s">
        <v>171</v>
      </c>
      <c r="BR138" s="6">
        <v>-0.09</v>
      </c>
      <c r="BS138" s="6" t="s">
        <v>171</v>
      </c>
      <c r="BT138" s="6">
        <v>18</v>
      </c>
      <c r="BU138" s="6">
        <v>-0.01</v>
      </c>
      <c r="BV138" s="6">
        <v>0.05</v>
      </c>
      <c r="BW138" s="6" t="s">
        <v>171</v>
      </c>
      <c r="BX138" s="6">
        <v>-0.07</v>
      </c>
      <c r="BY138" s="6" t="s">
        <v>171</v>
      </c>
      <c r="BZ138" s="6">
        <v>20.6</v>
      </c>
      <c r="CA138" s="6">
        <v>0.09</v>
      </c>
      <c r="CB138" s="6">
        <v>0.14</v>
      </c>
      <c r="CC138" s="6" t="s">
        <v>171</v>
      </c>
      <c r="CD138" s="6">
        <v>0.04</v>
      </c>
      <c r="CE138" s="6" t="s">
        <v>171</v>
      </c>
      <c r="CF138" s="6" t="s">
        <v>171</v>
      </c>
      <c r="CG138" s="6" t="s">
        <v>171</v>
      </c>
      <c r="CH138" s="6" t="s">
        <v>171</v>
      </c>
      <c r="CI138" s="6" t="s">
        <v>171</v>
      </c>
      <c r="CJ138" s="6" t="s">
        <v>171</v>
      </c>
      <c r="CK138" s="6" t="s">
        <v>171</v>
      </c>
      <c r="CL138" s="53" t="s">
        <v>175</v>
      </c>
      <c r="CM138" s="39" t="s">
        <v>880</v>
      </c>
      <c r="CN138" s="5" t="s">
        <v>849</v>
      </c>
      <c r="CO138" s="10" t="s">
        <v>440</v>
      </c>
      <c r="CP138" s="40"/>
      <c r="CQ138" s="2">
        <v>15</v>
      </c>
    </row>
    <row r="139" spans="1:95" ht="9.75">
      <c r="A139" s="1" t="s">
        <v>980</v>
      </c>
      <c r="B139" s="39" t="s">
        <v>982</v>
      </c>
      <c r="C139" s="8">
        <v>59.75</v>
      </c>
      <c r="D139" s="8">
        <v>119.51</v>
      </c>
      <c r="E139" s="1">
        <v>552</v>
      </c>
      <c r="F139" s="2" t="s">
        <v>776</v>
      </c>
      <c r="G139" s="2" t="s">
        <v>1001</v>
      </c>
      <c r="H139" s="2" t="s">
        <v>983</v>
      </c>
      <c r="I139" s="4" t="s">
        <v>171</v>
      </c>
      <c r="J139" s="4" t="s">
        <v>171</v>
      </c>
      <c r="K139" s="2" t="s">
        <v>171</v>
      </c>
      <c r="L139" s="4" t="s">
        <v>171</v>
      </c>
      <c r="M139" s="2" t="s">
        <v>171</v>
      </c>
      <c r="N139" s="26" t="s">
        <v>171</v>
      </c>
      <c r="O139" s="2" t="s">
        <v>171</v>
      </c>
      <c r="P139" s="41">
        <v>66</v>
      </c>
      <c r="Q139" s="2" t="s">
        <v>175</v>
      </c>
      <c r="R139" s="8">
        <v>1</v>
      </c>
      <c r="S139" s="22">
        <v>-1.205</v>
      </c>
      <c r="T139" s="22">
        <v>-0.06</v>
      </c>
      <c r="U139" s="6" t="s">
        <v>171</v>
      </c>
      <c r="V139" s="22">
        <v>-2.35</v>
      </c>
      <c r="W139" s="6" t="s">
        <v>171</v>
      </c>
      <c r="X139" s="6">
        <v>2</v>
      </c>
      <c r="Y139" s="6">
        <v>-0.785</v>
      </c>
      <c r="Z139" s="6">
        <v>-0.2</v>
      </c>
      <c r="AA139" s="6" t="s">
        <v>171</v>
      </c>
      <c r="AB139" s="6">
        <v>-1.37</v>
      </c>
      <c r="AC139" s="6" t="s">
        <v>171</v>
      </c>
      <c r="AD139" s="6">
        <v>3</v>
      </c>
      <c r="AE139" s="6">
        <v>-0.33</v>
      </c>
      <c r="AF139" s="6">
        <v>-0.2</v>
      </c>
      <c r="AG139" s="6" t="s">
        <v>171</v>
      </c>
      <c r="AH139" s="6">
        <v>-0.46</v>
      </c>
      <c r="AI139" s="6" t="s">
        <v>171</v>
      </c>
      <c r="AJ139" s="6">
        <v>4</v>
      </c>
      <c r="AK139" s="6">
        <v>-0.355</v>
      </c>
      <c r="AL139" s="6">
        <v>-0.24</v>
      </c>
      <c r="AM139" s="6" t="s">
        <v>171</v>
      </c>
      <c r="AN139" s="6">
        <v>-0.47</v>
      </c>
      <c r="AO139" s="6" t="s">
        <v>171</v>
      </c>
      <c r="AP139" s="6">
        <v>6</v>
      </c>
      <c r="AQ139" s="6">
        <v>-0.36</v>
      </c>
      <c r="AR139" s="6">
        <v>-0.27</v>
      </c>
      <c r="AS139" s="6" t="s">
        <v>171</v>
      </c>
      <c r="AT139" s="6">
        <v>-0.45</v>
      </c>
      <c r="AU139" s="6" t="s">
        <v>171</v>
      </c>
      <c r="AV139" s="6">
        <v>8</v>
      </c>
      <c r="AW139" s="6">
        <v>-0.285</v>
      </c>
      <c r="AX139" s="6">
        <v>-0.23</v>
      </c>
      <c r="AY139" s="6" t="s">
        <v>171</v>
      </c>
      <c r="AZ139" s="6">
        <v>-0.34</v>
      </c>
      <c r="BA139" s="6" t="s">
        <v>171</v>
      </c>
      <c r="BB139" s="6">
        <v>10</v>
      </c>
      <c r="BC139" s="6">
        <v>-0.09</v>
      </c>
      <c r="BD139" s="6">
        <v>-0.07</v>
      </c>
      <c r="BE139" s="6" t="s">
        <v>171</v>
      </c>
      <c r="BF139" s="6">
        <v>-0.11</v>
      </c>
      <c r="BG139" s="6" t="s">
        <v>171</v>
      </c>
      <c r="BH139" s="6">
        <v>12</v>
      </c>
      <c r="BI139" s="6">
        <v>-0.09</v>
      </c>
      <c r="BJ139" s="6">
        <v>-0.08</v>
      </c>
      <c r="BK139" s="6" t="s">
        <v>171</v>
      </c>
      <c r="BL139" s="6">
        <v>-0.1</v>
      </c>
      <c r="BM139" s="6" t="s">
        <v>171</v>
      </c>
      <c r="BN139" s="6">
        <v>15</v>
      </c>
      <c r="BO139" s="6">
        <v>0.125</v>
      </c>
      <c r="BP139" s="6">
        <v>0.13</v>
      </c>
      <c r="BQ139" s="6" t="s">
        <v>171</v>
      </c>
      <c r="BR139" s="6">
        <v>0.12</v>
      </c>
      <c r="BS139" s="6" t="s">
        <v>171</v>
      </c>
      <c r="BT139" s="6">
        <v>18</v>
      </c>
      <c r="BU139" s="6">
        <v>0.175</v>
      </c>
      <c r="BV139" s="6">
        <v>0.19</v>
      </c>
      <c r="BW139" s="6" t="s">
        <v>171</v>
      </c>
      <c r="BX139" s="6">
        <v>0.16</v>
      </c>
      <c r="BY139" s="6" t="s">
        <v>171</v>
      </c>
      <c r="BZ139" s="6">
        <v>20.5</v>
      </c>
      <c r="CA139" s="6">
        <v>0.27</v>
      </c>
      <c r="CB139" s="6">
        <v>0.28</v>
      </c>
      <c r="CC139" s="6" t="s">
        <v>171</v>
      </c>
      <c r="CD139" s="6">
        <v>0.26</v>
      </c>
      <c r="CE139" s="6" t="s">
        <v>171</v>
      </c>
      <c r="CF139" s="6" t="s">
        <v>171</v>
      </c>
      <c r="CG139" s="6" t="s">
        <v>171</v>
      </c>
      <c r="CH139" s="6" t="s">
        <v>171</v>
      </c>
      <c r="CI139" s="6" t="s">
        <v>171</v>
      </c>
      <c r="CJ139" s="6" t="s">
        <v>171</v>
      </c>
      <c r="CK139" s="6" t="s">
        <v>171</v>
      </c>
      <c r="CL139" s="53" t="s">
        <v>175</v>
      </c>
      <c r="CM139" s="39" t="s">
        <v>984</v>
      </c>
      <c r="CN139" s="5" t="s">
        <v>849</v>
      </c>
      <c r="CO139" s="10" t="s">
        <v>440</v>
      </c>
      <c r="CP139" s="40"/>
      <c r="CQ139" s="2">
        <v>15</v>
      </c>
    </row>
    <row r="140" spans="1:95" ht="9.75">
      <c r="A140" s="1" t="s">
        <v>985</v>
      </c>
      <c r="B140" s="39" t="s">
        <v>986</v>
      </c>
      <c r="C140" s="8">
        <v>59.45</v>
      </c>
      <c r="D140" s="8">
        <v>119.25</v>
      </c>
      <c r="E140" s="1">
        <v>575</v>
      </c>
      <c r="F140" s="2" t="s">
        <v>776</v>
      </c>
      <c r="G140" s="2" t="s">
        <v>1001</v>
      </c>
      <c r="H140" s="2" t="s">
        <v>832</v>
      </c>
      <c r="I140" s="4" t="s">
        <v>171</v>
      </c>
      <c r="J140" s="4" t="s">
        <v>171</v>
      </c>
      <c r="K140" s="2" t="s">
        <v>171</v>
      </c>
      <c r="L140" s="4" t="s">
        <v>171</v>
      </c>
      <c r="M140" s="2" t="s">
        <v>171</v>
      </c>
      <c r="N140" s="26" t="s">
        <v>171</v>
      </c>
      <c r="O140" s="2" t="s">
        <v>171</v>
      </c>
      <c r="P140" s="41" t="s">
        <v>175</v>
      </c>
      <c r="Q140" s="2" t="s">
        <v>175</v>
      </c>
      <c r="R140" s="8">
        <v>1</v>
      </c>
      <c r="S140" s="22">
        <v>-0.05</v>
      </c>
      <c r="T140" s="22">
        <v>-0.02</v>
      </c>
      <c r="U140" s="6" t="s">
        <v>171</v>
      </c>
      <c r="V140" s="22">
        <v>-0.08</v>
      </c>
      <c r="W140" s="6" t="s">
        <v>171</v>
      </c>
      <c r="X140" s="6">
        <v>2</v>
      </c>
      <c r="Y140" s="6">
        <v>-0.155</v>
      </c>
      <c r="Z140" s="6">
        <v>-0.11</v>
      </c>
      <c r="AA140" s="6" t="s">
        <v>171</v>
      </c>
      <c r="AB140" s="6">
        <v>-0.2</v>
      </c>
      <c r="AC140" s="6" t="s">
        <v>171</v>
      </c>
      <c r="AD140" s="6">
        <v>3</v>
      </c>
      <c r="AE140" s="6">
        <v>-0.22</v>
      </c>
      <c r="AF140" s="6">
        <v>-0.18</v>
      </c>
      <c r="AG140" s="6" t="s">
        <v>171</v>
      </c>
      <c r="AH140" s="6">
        <v>-0.26</v>
      </c>
      <c r="AI140" s="6" t="s">
        <v>171</v>
      </c>
      <c r="AJ140" s="6">
        <v>4</v>
      </c>
      <c r="AK140" s="6">
        <v>-0.15</v>
      </c>
      <c r="AL140" s="6">
        <v>-0.13</v>
      </c>
      <c r="AM140" s="6" t="s">
        <v>171</v>
      </c>
      <c r="AN140" s="6">
        <v>-0.17</v>
      </c>
      <c r="AO140" s="6" t="s">
        <v>171</v>
      </c>
      <c r="AP140" s="6">
        <v>6</v>
      </c>
      <c r="AQ140" s="6">
        <v>0.01</v>
      </c>
      <c r="AR140" s="6">
        <v>0.03</v>
      </c>
      <c r="AS140" s="6" t="s">
        <v>171</v>
      </c>
      <c r="AT140" s="6">
        <v>-0.01</v>
      </c>
      <c r="AU140" s="6" t="s">
        <v>171</v>
      </c>
      <c r="AV140" s="6">
        <v>8</v>
      </c>
      <c r="AW140" s="6">
        <v>0.07</v>
      </c>
      <c r="AX140" s="6">
        <v>0.08</v>
      </c>
      <c r="AY140" s="6" t="s">
        <v>171</v>
      </c>
      <c r="AZ140" s="6">
        <v>0.06</v>
      </c>
      <c r="BA140" s="6" t="s">
        <v>171</v>
      </c>
      <c r="BB140" s="6">
        <v>10</v>
      </c>
      <c r="BC140" s="6">
        <v>0.11</v>
      </c>
      <c r="BD140" s="6">
        <v>0.12</v>
      </c>
      <c r="BE140" s="6" t="s">
        <v>171</v>
      </c>
      <c r="BF140" s="6">
        <v>0.1</v>
      </c>
      <c r="BG140" s="6" t="s">
        <v>171</v>
      </c>
      <c r="BH140" s="6">
        <v>12</v>
      </c>
      <c r="BI140" s="6">
        <v>0.25</v>
      </c>
      <c r="BJ140" s="6">
        <v>0.26</v>
      </c>
      <c r="BK140" s="6" t="s">
        <v>171</v>
      </c>
      <c r="BL140" s="6">
        <v>0.24</v>
      </c>
      <c r="BM140" s="6" t="s">
        <v>171</v>
      </c>
      <c r="BN140" s="6">
        <v>15</v>
      </c>
      <c r="BO140" s="6">
        <v>0.51</v>
      </c>
      <c r="BP140" s="6">
        <v>0.52</v>
      </c>
      <c r="BQ140" s="6" t="s">
        <v>171</v>
      </c>
      <c r="BR140" s="6">
        <v>0.5</v>
      </c>
      <c r="BS140" s="6" t="s">
        <v>171</v>
      </c>
      <c r="BT140" s="6">
        <v>18</v>
      </c>
      <c r="BU140" s="6">
        <v>0.555</v>
      </c>
      <c r="BV140" s="6">
        <v>0.56</v>
      </c>
      <c r="BW140" s="6" t="s">
        <v>171</v>
      </c>
      <c r="BX140" s="6">
        <v>0.55</v>
      </c>
      <c r="BY140" s="6" t="s">
        <v>171</v>
      </c>
      <c r="BZ140" s="6">
        <v>20.7</v>
      </c>
      <c r="CA140" s="6">
        <v>0.71</v>
      </c>
      <c r="CB140" s="6">
        <v>0.75</v>
      </c>
      <c r="CC140" s="6" t="s">
        <v>171</v>
      </c>
      <c r="CD140" s="6">
        <v>0.67</v>
      </c>
      <c r="CE140" s="6" t="s">
        <v>171</v>
      </c>
      <c r="CF140" s="6" t="s">
        <v>171</v>
      </c>
      <c r="CG140" s="6" t="s">
        <v>171</v>
      </c>
      <c r="CH140" s="6" t="s">
        <v>171</v>
      </c>
      <c r="CI140" s="6" t="s">
        <v>171</v>
      </c>
      <c r="CJ140" s="6" t="s">
        <v>171</v>
      </c>
      <c r="CK140" s="6" t="s">
        <v>171</v>
      </c>
      <c r="CL140" s="53" t="s">
        <v>175</v>
      </c>
      <c r="CM140" s="39" t="s">
        <v>984</v>
      </c>
      <c r="CN140" s="5" t="s">
        <v>849</v>
      </c>
      <c r="CO140" s="10" t="s">
        <v>440</v>
      </c>
      <c r="CP140" s="40"/>
      <c r="CQ140" s="2">
        <v>15</v>
      </c>
    </row>
    <row r="141" spans="1:95" s="21" customFormat="1" ht="9.75">
      <c r="A141" s="21" t="s">
        <v>1506</v>
      </c>
      <c r="B141" s="54" t="s">
        <v>1507</v>
      </c>
      <c r="C141" s="21">
        <v>50.182</v>
      </c>
      <c r="D141" s="21">
        <v>114.503</v>
      </c>
      <c r="E141" s="21">
        <v>1950</v>
      </c>
      <c r="G141" s="2" t="s">
        <v>1001</v>
      </c>
      <c r="H141" s="21" t="s">
        <v>1508</v>
      </c>
      <c r="I141" s="28">
        <v>-1.17</v>
      </c>
      <c r="J141" s="4" t="s">
        <v>171</v>
      </c>
      <c r="K141" s="4" t="s">
        <v>171</v>
      </c>
      <c r="L141" s="4" t="s">
        <v>171</v>
      </c>
      <c r="M141" s="4" t="s">
        <v>171</v>
      </c>
      <c r="N141" s="28"/>
      <c r="P141" s="54"/>
      <c r="R141" s="21">
        <v>0.02</v>
      </c>
      <c r="S141" s="28">
        <v>-5.7</v>
      </c>
      <c r="T141" s="28">
        <v>1.2</v>
      </c>
      <c r="U141" s="28" t="s">
        <v>726</v>
      </c>
      <c r="V141" s="28">
        <v>-12</v>
      </c>
      <c r="W141" s="28" t="s">
        <v>699</v>
      </c>
      <c r="X141" s="28">
        <v>0.07</v>
      </c>
      <c r="Y141" s="28">
        <v>-5.9</v>
      </c>
      <c r="Z141" s="28">
        <v>0.8</v>
      </c>
      <c r="AA141" s="28" t="s">
        <v>703</v>
      </c>
      <c r="AB141" s="28">
        <v>-12</v>
      </c>
      <c r="AC141" s="28" t="s">
        <v>699</v>
      </c>
      <c r="AD141" s="28">
        <v>0.27</v>
      </c>
      <c r="AE141" s="28">
        <v>-6</v>
      </c>
      <c r="AF141" s="28">
        <v>-0.3</v>
      </c>
      <c r="AG141" s="28" t="s">
        <v>703</v>
      </c>
      <c r="AH141" s="28">
        <v>-12</v>
      </c>
      <c r="AI141" s="28" t="s">
        <v>699</v>
      </c>
      <c r="AJ141" s="28">
        <v>0.47</v>
      </c>
      <c r="AK141" s="28">
        <v>-5.2</v>
      </c>
      <c r="AL141" s="28">
        <v>-0.5</v>
      </c>
      <c r="AM141" s="28" t="s">
        <v>703</v>
      </c>
      <c r="AN141" s="28">
        <v>-11</v>
      </c>
      <c r="AO141" s="28" t="s">
        <v>699</v>
      </c>
      <c r="AP141" s="28">
        <v>0.57</v>
      </c>
      <c r="AQ141" s="28">
        <v>-5.6</v>
      </c>
      <c r="AR141" s="28">
        <v>-1</v>
      </c>
      <c r="AS141" s="28" t="s">
        <v>703</v>
      </c>
      <c r="AT141" s="28">
        <v>-9.7</v>
      </c>
      <c r="AU141" s="28" t="s">
        <v>699</v>
      </c>
      <c r="AV141" s="28">
        <v>0.75</v>
      </c>
      <c r="AW141" s="28">
        <v>-5.3</v>
      </c>
      <c r="AX141" s="28">
        <v>-2.2</v>
      </c>
      <c r="AY141" s="28" t="s">
        <v>703</v>
      </c>
      <c r="AZ141" s="28">
        <v>-8</v>
      </c>
      <c r="BA141" s="28" t="s">
        <v>699</v>
      </c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54"/>
      <c r="CM141" s="54"/>
      <c r="CN141" s="28">
        <v>45</v>
      </c>
      <c r="CO141" s="21" t="s">
        <v>976</v>
      </c>
      <c r="CP141" s="54"/>
      <c r="CQ141" s="21" t="s">
        <v>1757</v>
      </c>
    </row>
    <row r="142" spans="1:95" s="21" customFormat="1" ht="9.75">
      <c r="A142" s="21" t="s">
        <v>1506</v>
      </c>
      <c r="B142" s="54" t="s">
        <v>1509</v>
      </c>
      <c r="C142" s="21">
        <v>50.182</v>
      </c>
      <c r="D142" s="21">
        <v>114.503</v>
      </c>
      <c r="E142" s="21">
        <v>1950</v>
      </c>
      <c r="G142" s="2" t="s">
        <v>1001</v>
      </c>
      <c r="H142" s="21" t="s">
        <v>1510</v>
      </c>
      <c r="I142" s="28">
        <v>-1.17</v>
      </c>
      <c r="J142" s="4" t="s">
        <v>171</v>
      </c>
      <c r="K142" s="4" t="s">
        <v>171</v>
      </c>
      <c r="L142" s="4" t="s">
        <v>171</v>
      </c>
      <c r="M142" s="4" t="s">
        <v>171</v>
      </c>
      <c r="N142" s="28"/>
      <c r="P142" s="54"/>
      <c r="R142" s="21">
        <v>0.02</v>
      </c>
      <c r="S142" s="28">
        <v>-1.6</v>
      </c>
      <c r="T142" s="28">
        <v>3.8</v>
      </c>
      <c r="U142" s="28" t="s">
        <v>891</v>
      </c>
      <c r="V142" s="28">
        <v>-4.8</v>
      </c>
      <c r="W142" s="28" t="s">
        <v>771</v>
      </c>
      <c r="X142" s="28">
        <v>0.07</v>
      </c>
      <c r="Y142" s="28">
        <v>-2</v>
      </c>
      <c r="Z142" s="28">
        <v>2.1</v>
      </c>
      <c r="AA142" s="28" t="s">
        <v>726</v>
      </c>
      <c r="AB142" s="28">
        <v>-4.3</v>
      </c>
      <c r="AC142" s="28" t="s">
        <v>699</v>
      </c>
      <c r="AD142" s="28">
        <v>0.17</v>
      </c>
      <c r="AE142" s="28">
        <v>-0.8</v>
      </c>
      <c r="AF142" s="28">
        <v>1.4</v>
      </c>
      <c r="AG142" s="28" t="s">
        <v>726</v>
      </c>
      <c r="AH142" s="28">
        <v>-2.3</v>
      </c>
      <c r="AI142" s="28" t="s">
        <v>699</v>
      </c>
      <c r="AJ142" s="28">
        <v>0.27</v>
      </c>
      <c r="AK142" s="28">
        <v>-0.1</v>
      </c>
      <c r="AL142" s="28">
        <v>1</v>
      </c>
      <c r="AM142" s="28" t="s">
        <v>726</v>
      </c>
      <c r="AN142" s="28">
        <v>-0.7</v>
      </c>
      <c r="AO142" s="28" t="s">
        <v>699</v>
      </c>
      <c r="AP142" s="28">
        <v>0.47</v>
      </c>
      <c r="AQ142" s="28">
        <v>0.1</v>
      </c>
      <c r="AR142" s="28">
        <v>1</v>
      </c>
      <c r="AS142" s="28" t="s">
        <v>726</v>
      </c>
      <c r="AT142" s="28">
        <v>-0.3</v>
      </c>
      <c r="AU142" s="28" t="s">
        <v>702</v>
      </c>
      <c r="AV142" s="28">
        <v>0.67</v>
      </c>
      <c r="AW142" s="28">
        <v>0.3</v>
      </c>
      <c r="AX142" s="28">
        <v>1</v>
      </c>
      <c r="AY142" s="28" t="s">
        <v>703</v>
      </c>
      <c r="AZ142" s="28">
        <v>-0.1</v>
      </c>
      <c r="BA142" s="28" t="s">
        <v>724</v>
      </c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54" t="s">
        <v>1511</v>
      </c>
      <c r="CM142" s="54"/>
      <c r="CN142" s="28" t="s">
        <v>1512</v>
      </c>
      <c r="CO142" s="21" t="s">
        <v>1588</v>
      </c>
      <c r="CP142" s="54"/>
      <c r="CQ142" s="21" t="s">
        <v>1757</v>
      </c>
    </row>
    <row r="143" spans="2:95" ht="9.75">
      <c r="B143" s="39"/>
      <c r="C143" s="6"/>
      <c r="D143" s="6"/>
      <c r="E143" s="4"/>
      <c r="F143" s="2"/>
      <c r="G143" s="2"/>
      <c r="H143" s="2"/>
      <c r="I143" s="4"/>
      <c r="J143" s="4"/>
      <c r="K143" s="2"/>
      <c r="L143" s="4"/>
      <c r="M143" s="2"/>
      <c r="N143" s="4"/>
      <c r="O143" s="2"/>
      <c r="Q143" s="2"/>
      <c r="R143" s="8"/>
      <c r="S143" s="22"/>
      <c r="T143" s="22"/>
      <c r="U143" s="6"/>
      <c r="V143" s="22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41"/>
      <c r="CM143" s="39"/>
      <c r="CN143" s="5"/>
      <c r="CO143" s="2"/>
      <c r="CP143" s="39"/>
      <c r="CQ143" s="11"/>
    </row>
    <row r="144" spans="1:95" ht="12.75">
      <c r="A144" s="31" t="s">
        <v>604</v>
      </c>
      <c r="B144" s="39"/>
      <c r="C144" s="6"/>
      <c r="D144" s="6"/>
      <c r="E144" s="4"/>
      <c r="F144" s="2"/>
      <c r="G144" s="2"/>
      <c r="H144" s="2"/>
      <c r="I144" s="26"/>
      <c r="J144" s="26"/>
      <c r="K144" s="10"/>
      <c r="L144" s="26"/>
      <c r="M144" s="10"/>
      <c r="N144" s="26"/>
      <c r="O144" s="10"/>
      <c r="P144" s="81"/>
      <c r="Q144" s="10"/>
      <c r="R144" s="8"/>
      <c r="S144" s="22"/>
      <c r="T144" s="22"/>
      <c r="U144" s="6"/>
      <c r="V144" s="22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53"/>
      <c r="CM144" s="40"/>
      <c r="CN144" s="5"/>
      <c r="CO144" s="10"/>
      <c r="CP144" s="40"/>
      <c r="CQ144" s="11"/>
    </row>
    <row r="145" spans="1:95" ht="9.75">
      <c r="A145" s="1" t="s">
        <v>122</v>
      </c>
      <c r="B145" s="39" t="s">
        <v>171</v>
      </c>
      <c r="C145" s="6">
        <v>50.25</v>
      </c>
      <c r="D145" s="6">
        <v>107.83333333333333</v>
      </c>
      <c r="E145" s="4" t="s">
        <v>171</v>
      </c>
      <c r="F145" s="2" t="s">
        <v>696</v>
      </c>
      <c r="G145" s="2" t="s">
        <v>1708</v>
      </c>
      <c r="H145" s="2" t="s">
        <v>697</v>
      </c>
      <c r="I145" s="26">
        <v>3.2</v>
      </c>
      <c r="J145" s="26">
        <v>18.2</v>
      </c>
      <c r="K145" s="10" t="s">
        <v>698</v>
      </c>
      <c r="L145" s="26">
        <v>-14.7</v>
      </c>
      <c r="M145" s="10" t="s">
        <v>771</v>
      </c>
      <c r="N145" s="26">
        <v>129</v>
      </c>
      <c r="O145" s="10" t="s">
        <v>757</v>
      </c>
      <c r="P145" s="81">
        <v>21</v>
      </c>
      <c r="Q145" s="10" t="s">
        <v>925</v>
      </c>
      <c r="R145" s="8">
        <v>0.01</v>
      </c>
      <c r="S145" s="22" t="s">
        <v>171</v>
      </c>
      <c r="T145" s="22" t="s">
        <v>171</v>
      </c>
      <c r="U145" s="6" t="s">
        <v>171</v>
      </c>
      <c r="V145" s="22" t="s">
        <v>171</v>
      </c>
      <c r="W145" s="6" t="s">
        <v>171</v>
      </c>
      <c r="X145" s="6">
        <v>0.05</v>
      </c>
      <c r="Y145" s="6">
        <v>5.4</v>
      </c>
      <c r="Z145" s="6">
        <v>17.7</v>
      </c>
      <c r="AA145" s="6" t="s">
        <v>698</v>
      </c>
      <c r="AB145" s="6">
        <v>-5.3</v>
      </c>
      <c r="AC145" s="6" t="s">
        <v>771</v>
      </c>
      <c r="AD145" s="6">
        <v>0.1</v>
      </c>
      <c r="AE145" s="6">
        <v>5.3</v>
      </c>
      <c r="AF145" s="6">
        <v>17.1</v>
      </c>
      <c r="AG145" s="6" t="s">
        <v>698</v>
      </c>
      <c r="AH145" s="6">
        <v>-5.3</v>
      </c>
      <c r="AI145" s="6" t="s">
        <v>771</v>
      </c>
      <c r="AJ145" s="6">
        <v>0.2</v>
      </c>
      <c r="AK145" s="6">
        <v>5.4</v>
      </c>
      <c r="AL145" s="6">
        <v>16.1</v>
      </c>
      <c r="AM145" s="6" t="s">
        <v>698</v>
      </c>
      <c r="AN145" s="6">
        <v>-3.5</v>
      </c>
      <c r="AO145" s="6" t="s">
        <v>699</v>
      </c>
      <c r="AP145" s="6">
        <v>0.5</v>
      </c>
      <c r="AQ145" s="6">
        <v>5.9</v>
      </c>
      <c r="AR145" s="6">
        <v>15.3</v>
      </c>
      <c r="AS145" s="6" t="s">
        <v>703</v>
      </c>
      <c r="AT145" s="6">
        <v>-1.6</v>
      </c>
      <c r="AU145" s="6" t="s">
        <v>699</v>
      </c>
      <c r="AV145" s="6">
        <v>1</v>
      </c>
      <c r="AW145" s="6">
        <v>5.4</v>
      </c>
      <c r="AX145" s="6">
        <v>13.2</v>
      </c>
      <c r="AY145" s="6" t="s">
        <v>703</v>
      </c>
      <c r="AZ145" s="6">
        <v>-0.5</v>
      </c>
      <c r="BA145" s="6" t="s">
        <v>699</v>
      </c>
      <c r="BB145" s="6">
        <v>1.5</v>
      </c>
      <c r="BC145" s="6">
        <v>5.5</v>
      </c>
      <c r="BD145" s="6">
        <v>11.6</v>
      </c>
      <c r="BE145" s="6" t="s">
        <v>703</v>
      </c>
      <c r="BF145" s="6">
        <v>0.7</v>
      </c>
      <c r="BG145" s="6" t="s">
        <v>702</v>
      </c>
      <c r="BH145" s="6">
        <v>3</v>
      </c>
      <c r="BI145" s="6">
        <v>5.6</v>
      </c>
      <c r="BJ145" s="6">
        <v>9</v>
      </c>
      <c r="BK145" s="6" t="s">
        <v>704</v>
      </c>
      <c r="BL145" s="6">
        <v>2.6</v>
      </c>
      <c r="BM145" s="6" t="s">
        <v>705</v>
      </c>
      <c r="BN145" s="6" t="s">
        <v>171</v>
      </c>
      <c r="BO145" s="6" t="s">
        <v>171</v>
      </c>
      <c r="BP145" s="6" t="s">
        <v>171</v>
      </c>
      <c r="BQ145" s="6" t="s">
        <v>171</v>
      </c>
      <c r="BR145" s="6" t="s">
        <v>171</v>
      </c>
      <c r="BS145" s="6" t="s">
        <v>171</v>
      </c>
      <c r="BT145" s="6" t="s">
        <v>706</v>
      </c>
      <c r="BU145" s="6">
        <v>5.5</v>
      </c>
      <c r="BV145" s="6" t="s">
        <v>171</v>
      </c>
      <c r="BW145" s="6" t="s">
        <v>171</v>
      </c>
      <c r="BX145" s="6" t="s">
        <v>171</v>
      </c>
      <c r="BY145" s="6" t="s">
        <v>171</v>
      </c>
      <c r="BZ145" s="6" t="s">
        <v>171</v>
      </c>
      <c r="CA145" s="6" t="s">
        <v>171</v>
      </c>
      <c r="CB145" s="6" t="s">
        <v>171</v>
      </c>
      <c r="CC145" s="6" t="s">
        <v>171</v>
      </c>
      <c r="CD145" s="6" t="s">
        <v>171</v>
      </c>
      <c r="CE145" s="6" t="s">
        <v>171</v>
      </c>
      <c r="CF145" s="6" t="s">
        <v>171</v>
      </c>
      <c r="CG145" s="6" t="s">
        <v>171</v>
      </c>
      <c r="CH145" s="6" t="s">
        <v>171</v>
      </c>
      <c r="CI145" s="6" t="s">
        <v>171</v>
      </c>
      <c r="CJ145" s="6" t="s">
        <v>171</v>
      </c>
      <c r="CK145" s="6" t="s">
        <v>171</v>
      </c>
      <c r="CL145" s="53" t="s">
        <v>707</v>
      </c>
      <c r="CM145" s="40" t="s">
        <v>175</v>
      </c>
      <c r="CN145" s="5" t="s">
        <v>171</v>
      </c>
      <c r="CO145" s="10" t="s">
        <v>1588</v>
      </c>
      <c r="CP145" s="40"/>
      <c r="CQ145" s="2" t="s">
        <v>793</v>
      </c>
    </row>
    <row r="146" spans="1:95" ht="9.75">
      <c r="A146" s="1" t="s">
        <v>123</v>
      </c>
      <c r="B146" s="39" t="s">
        <v>171</v>
      </c>
      <c r="C146" s="6">
        <v>50.266666666666666</v>
      </c>
      <c r="D146" s="6">
        <v>107.73333333333333</v>
      </c>
      <c r="E146" s="4">
        <v>825</v>
      </c>
      <c r="F146" s="2" t="s">
        <v>696</v>
      </c>
      <c r="G146" s="2" t="s">
        <v>1001</v>
      </c>
      <c r="H146" s="2" t="s">
        <v>970</v>
      </c>
      <c r="I146" s="26">
        <v>5.7</v>
      </c>
      <c r="J146" s="26" t="s">
        <v>175</v>
      </c>
      <c r="K146" s="10" t="s">
        <v>175</v>
      </c>
      <c r="L146" s="26" t="s">
        <v>175</v>
      </c>
      <c r="M146" s="10" t="s">
        <v>175</v>
      </c>
      <c r="N146" s="26" t="s">
        <v>175</v>
      </c>
      <c r="O146" s="10" t="s">
        <v>175</v>
      </c>
      <c r="P146" s="81">
        <v>14.6</v>
      </c>
      <c r="Q146" s="10" t="s">
        <v>925</v>
      </c>
      <c r="R146" s="8">
        <v>0</v>
      </c>
      <c r="S146" s="22">
        <v>6.9</v>
      </c>
      <c r="T146" s="22">
        <v>26.4</v>
      </c>
      <c r="U146" s="6" t="s">
        <v>698</v>
      </c>
      <c r="V146" s="22">
        <v>-10.5</v>
      </c>
      <c r="W146" s="6" t="s">
        <v>771</v>
      </c>
      <c r="X146" s="6" t="s">
        <v>171</v>
      </c>
      <c r="Y146" s="6" t="s">
        <v>171</v>
      </c>
      <c r="Z146" s="6" t="s">
        <v>171</v>
      </c>
      <c r="AA146" s="6" t="s">
        <v>171</v>
      </c>
      <c r="AB146" s="6" t="s">
        <v>171</v>
      </c>
      <c r="AC146" s="6" t="s">
        <v>171</v>
      </c>
      <c r="AD146" s="6" t="s">
        <v>171</v>
      </c>
      <c r="AE146" s="6" t="s">
        <v>171</v>
      </c>
      <c r="AF146" s="6" t="s">
        <v>171</v>
      </c>
      <c r="AG146" s="6" t="s">
        <v>171</v>
      </c>
      <c r="AH146" s="6" t="s">
        <v>171</v>
      </c>
      <c r="AI146" s="6" t="s">
        <v>171</v>
      </c>
      <c r="AJ146" s="6">
        <v>0.5</v>
      </c>
      <c r="AK146" s="6">
        <v>6.2</v>
      </c>
      <c r="AL146" s="6">
        <v>18.2</v>
      </c>
      <c r="AM146" s="6" t="s">
        <v>703</v>
      </c>
      <c r="AN146" s="6">
        <v>-4</v>
      </c>
      <c r="AO146" s="6" t="s">
        <v>771</v>
      </c>
      <c r="AP146" s="6">
        <v>1</v>
      </c>
      <c r="AQ146" s="6">
        <v>6.1</v>
      </c>
      <c r="AR146" s="6">
        <v>15.4</v>
      </c>
      <c r="AS146" s="6" t="s">
        <v>703</v>
      </c>
      <c r="AT146" s="6">
        <v>-1.42</v>
      </c>
      <c r="AU146" s="6" t="s">
        <v>699</v>
      </c>
      <c r="AV146" s="6">
        <v>1.5</v>
      </c>
      <c r="AW146" s="6">
        <v>6.1</v>
      </c>
      <c r="AX146" s="6">
        <v>13.6</v>
      </c>
      <c r="AY146" s="6" t="s">
        <v>703</v>
      </c>
      <c r="AZ146" s="6">
        <v>0</v>
      </c>
      <c r="BA146" s="6" t="s">
        <v>702</v>
      </c>
      <c r="BB146" s="6">
        <v>2</v>
      </c>
      <c r="BC146" s="6">
        <v>5.9</v>
      </c>
      <c r="BD146" s="6">
        <v>12.3</v>
      </c>
      <c r="BE146" s="6" t="s">
        <v>703</v>
      </c>
      <c r="BF146" s="6">
        <v>0</v>
      </c>
      <c r="BG146" s="6" t="s">
        <v>702</v>
      </c>
      <c r="BH146" s="6">
        <v>2.5</v>
      </c>
      <c r="BI146" s="6">
        <v>5.7</v>
      </c>
      <c r="BJ146" s="6">
        <v>11.9</v>
      </c>
      <c r="BK146" s="6" t="s">
        <v>704</v>
      </c>
      <c r="BL146" s="6">
        <v>0</v>
      </c>
      <c r="BM146" s="6" t="s">
        <v>702</v>
      </c>
      <c r="BN146" s="6">
        <v>3</v>
      </c>
      <c r="BO146" s="6">
        <v>5.6</v>
      </c>
      <c r="BP146" s="6">
        <v>10.9</v>
      </c>
      <c r="BQ146" s="6" t="s">
        <v>704</v>
      </c>
      <c r="BR146" s="6">
        <v>0</v>
      </c>
      <c r="BS146" s="6" t="s">
        <v>702</v>
      </c>
      <c r="BT146" s="6" t="s">
        <v>939</v>
      </c>
      <c r="BU146" s="6">
        <v>5.2</v>
      </c>
      <c r="BV146" s="6" t="s">
        <v>171</v>
      </c>
      <c r="BW146" s="6" t="s">
        <v>171</v>
      </c>
      <c r="BX146" s="6" t="s">
        <v>171</v>
      </c>
      <c r="BY146" s="6" t="s">
        <v>171</v>
      </c>
      <c r="BZ146" s="6" t="s">
        <v>171</v>
      </c>
      <c r="CA146" s="6" t="s">
        <v>171</v>
      </c>
      <c r="CB146" s="6" t="s">
        <v>171</v>
      </c>
      <c r="CC146" s="6" t="s">
        <v>171</v>
      </c>
      <c r="CD146" s="6" t="s">
        <v>171</v>
      </c>
      <c r="CE146" s="6" t="s">
        <v>171</v>
      </c>
      <c r="CF146" s="6" t="s">
        <v>171</v>
      </c>
      <c r="CG146" s="6" t="s">
        <v>171</v>
      </c>
      <c r="CH146" s="6" t="s">
        <v>171</v>
      </c>
      <c r="CI146" s="6" t="s">
        <v>171</v>
      </c>
      <c r="CJ146" s="6" t="s">
        <v>171</v>
      </c>
      <c r="CK146" s="6" t="s">
        <v>171</v>
      </c>
      <c r="CL146" s="53" t="s">
        <v>707</v>
      </c>
      <c r="CM146" s="40" t="s">
        <v>987</v>
      </c>
      <c r="CN146" s="5" t="s">
        <v>171</v>
      </c>
      <c r="CO146" s="10" t="s">
        <v>1588</v>
      </c>
      <c r="CP146" s="40"/>
      <c r="CQ146" s="2">
        <v>30</v>
      </c>
    </row>
    <row r="147" spans="1:95" ht="9.75">
      <c r="A147" s="1" t="s">
        <v>123</v>
      </c>
      <c r="B147" s="39" t="s">
        <v>171</v>
      </c>
      <c r="C147" s="6">
        <v>50.28333333333333</v>
      </c>
      <c r="D147" s="6">
        <v>107.8</v>
      </c>
      <c r="E147" s="4" t="s">
        <v>171</v>
      </c>
      <c r="F147" s="2" t="s">
        <v>696</v>
      </c>
      <c r="G147" s="2" t="s">
        <v>1708</v>
      </c>
      <c r="H147" s="2" t="s">
        <v>697</v>
      </c>
      <c r="I147" s="26">
        <v>3.3</v>
      </c>
      <c r="J147" s="26">
        <v>18.5</v>
      </c>
      <c r="K147" s="10" t="s">
        <v>698</v>
      </c>
      <c r="L147" s="26">
        <v>-14.8</v>
      </c>
      <c r="M147" s="10" t="s">
        <v>771</v>
      </c>
      <c r="N147" s="26">
        <v>105.4</v>
      </c>
      <c r="O147" s="10" t="s">
        <v>771</v>
      </c>
      <c r="P147" s="81" t="s">
        <v>171</v>
      </c>
      <c r="Q147" s="10" t="s">
        <v>171</v>
      </c>
      <c r="R147" s="8">
        <v>0.01</v>
      </c>
      <c r="S147" s="22" t="s">
        <v>171</v>
      </c>
      <c r="T147" s="22" t="s">
        <v>171</v>
      </c>
      <c r="U147" s="6" t="s">
        <v>171</v>
      </c>
      <c r="V147" s="22" t="s">
        <v>171</v>
      </c>
      <c r="W147" s="6" t="s">
        <v>171</v>
      </c>
      <c r="X147" s="6">
        <v>0.05</v>
      </c>
      <c r="Y147" s="6">
        <v>6</v>
      </c>
      <c r="Z147" s="6">
        <v>22.5</v>
      </c>
      <c r="AA147" s="6" t="s">
        <v>698</v>
      </c>
      <c r="AB147" s="6">
        <v>-10.2</v>
      </c>
      <c r="AC147" s="6" t="s">
        <v>771</v>
      </c>
      <c r="AD147" s="6">
        <v>0.1</v>
      </c>
      <c r="AE147" s="6">
        <v>5.8</v>
      </c>
      <c r="AF147" s="6">
        <v>20.9</v>
      </c>
      <c r="AG147" s="6" t="s">
        <v>698</v>
      </c>
      <c r="AH147" s="6">
        <v>-9.2</v>
      </c>
      <c r="AI147" s="6" t="s">
        <v>771</v>
      </c>
      <c r="AJ147" s="6">
        <v>0.2</v>
      </c>
      <c r="AK147" s="6">
        <v>5.6</v>
      </c>
      <c r="AL147" s="6">
        <v>19.6</v>
      </c>
      <c r="AM147" s="6" t="s">
        <v>698</v>
      </c>
      <c r="AN147" s="6">
        <v>-8.4</v>
      </c>
      <c r="AO147" s="6" t="s">
        <v>771</v>
      </c>
      <c r="AP147" s="6">
        <v>0.5</v>
      </c>
      <c r="AQ147" s="6">
        <v>6</v>
      </c>
      <c r="AR147" s="6">
        <v>18.1</v>
      </c>
      <c r="AS147" s="6" t="s">
        <v>703</v>
      </c>
      <c r="AT147" s="6">
        <v>-5.2</v>
      </c>
      <c r="AU147" s="6" t="s">
        <v>771</v>
      </c>
      <c r="AV147" s="6">
        <v>1</v>
      </c>
      <c r="AW147" s="6">
        <v>6</v>
      </c>
      <c r="AX147" s="6">
        <v>15.4</v>
      </c>
      <c r="AY147" s="6" t="s">
        <v>703</v>
      </c>
      <c r="AZ147" s="6">
        <v>-2.4</v>
      </c>
      <c r="BA147" s="6" t="s">
        <v>699</v>
      </c>
      <c r="BB147" s="6">
        <v>1.5</v>
      </c>
      <c r="BC147" s="6">
        <v>5.9</v>
      </c>
      <c r="BD147" s="6">
        <v>13.7</v>
      </c>
      <c r="BE147" s="6" t="s">
        <v>703</v>
      </c>
      <c r="BF147" s="6">
        <v>-0.9</v>
      </c>
      <c r="BG147" s="6" t="s">
        <v>702</v>
      </c>
      <c r="BH147" s="6">
        <v>3</v>
      </c>
      <c r="BI147" s="6">
        <v>6.2</v>
      </c>
      <c r="BJ147" s="6">
        <v>11.2</v>
      </c>
      <c r="BK147" s="6" t="s">
        <v>704</v>
      </c>
      <c r="BL147" s="6">
        <v>1.7</v>
      </c>
      <c r="BM147" s="6" t="s">
        <v>702</v>
      </c>
      <c r="BN147" s="6" t="s">
        <v>171</v>
      </c>
      <c r="BO147" s="6" t="s">
        <v>171</v>
      </c>
      <c r="BP147" s="6" t="s">
        <v>171</v>
      </c>
      <c r="BQ147" s="6" t="s">
        <v>171</v>
      </c>
      <c r="BR147" s="6" t="s">
        <v>171</v>
      </c>
      <c r="BS147" s="6" t="s">
        <v>171</v>
      </c>
      <c r="BT147" s="6" t="s">
        <v>706</v>
      </c>
      <c r="BU147" s="6">
        <v>5.9</v>
      </c>
      <c r="BV147" s="6" t="s">
        <v>171</v>
      </c>
      <c r="BW147" s="6" t="s">
        <v>171</v>
      </c>
      <c r="BX147" s="6" t="s">
        <v>171</v>
      </c>
      <c r="BY147" s="6" t="s">
        <v>171</v>
      </c>
      <c r="BZ147" s="6" t="s">
        <v>171</v>
      </c>
      <c r="CA147" s="6" t="s">
        <v>171</v>
      </c>
      <c r="CB147" s="6" t="s">
        <v>171</v>
      </c>
      <c r="CC147" s="6" t="s">
        <v>171</v>
      </c>
      <c r="CD147" s="6" t="s">
        <v>171</v>
      </c>
      <c r="CE147" s="6" t="s">
        <v>171</v>
      </c>
      <c r="CF147" s="6" t="s">
        <v>171</v>
      </c>
      <c r="CG147" s="6" t="s">
        <v>171</v>
      </c>
      <c r="CH147" s="6" t="s">
        <v>171</v>
      </c>
      <c r="CI147" s="6" t="s">
        <v>171</v>
      </c>
      <c r="CJ147" s="6" t="s">
        <v>171</v>
      </c>
      <c r="CK147" s="6" t="s">
        <v>171</v>
      </c>
      <c r="CL147" s="53" t="s">
        <v>707</v>
      </c>
      <c r="CM147" s="40" t="s">
        <v>175</v>
      </c>
      <c r="CN147" s="5" t="s">
        <v>171</v>
      </c>
      <c r="CO147" s="10" t="s">
        <v>1588</v>
      </c>
      <c r="CP147" s="40"/>
      <c r="CQ147" s="2" t="s">
        <v>793</v>
      </c>
    </row>
    <row r="148" spans="1:95" ht="9.75">
      <c r="A148" s="1" t="s">
        <v>124</v>
      </c>
      <c r="B148" s="39" t="s">
        <v>171</v>
      </c>
      <c r="C148" s="6">
        <v>50.38333333333333</v>
      </c>
      <c r="D148" s="6">
        <v>102.58333333333333</v>
      </c>
      <c r="E148" s="4">
        <v>601</v>
      </c>
      <c r="F148" s="2" t="s">
        <v>696</v>
      </c>
      <c r="G148" s="2" t="s">
        <v>1708</v>
      </c>
      <c r="H148" s="2" t="s">
        <v>697</v>
      </c>
      <c r="I148" s="26">
        <v>1.3</v>
      </c>
      <c r="J148" s="26">
        <v>17.7</v>
      </c>
      <c r="K148" s="10" t="s">
        <v>698</v>
      </c>
      <c r="L148" s="26">
        <v>-18.9</v>
      </c>
      <c r="M148" s="10" t="s">
        <v>771</v>
      </c>
      <c r="N148" s="26">
        <v>119.4</v>
      </c>
      <c r="O148" s="10" t="s">
        <v>757</v>
      </c>
      <c r="P148" s="81">
        <v>22.4</v>
      </c>
      <c r="Q148" s="10" t="s">
        <v>925</v>
      </c>
      <c r="R148" s="8">
        <v>0.01</v>
      </c>
      <c r="S148" s="22" t="s">
        <v>171</v>
      </c>
      <c r="T148" s="22" t="s">
        <v>171</v>
      </c>
      <c r="U148" s="6" t="s">
        <v>171</v>
      </c>
      <c r="V148" s="22" t="s">
        <v>171</v>
      </c>
      <c r="W148" s="6" t="s">
        <v>171</v>
      </c>
      <c r="X148" s="6">
        <v>0.05</v>
      </c>
      <c r="Y148" s="6">
        <v>5.5</v>
      </c>
      <c r="Z148" s="6">
        <v>19.4</v>
      </c>
      <c r="AA148" s="6" t="s">
        <v>698</v>
      </c>
      <c r="AB148" s="6">
        <v>-5.4</v>
      </c>
      <c r="AC148" s="6" t="s">
        <v>699</v>
      </c>
      <c r="AD148" s="6">
        <v>0.1</v>
      </c>
      <c r="AE148" s="6">
        <v>5.3</v>
      </c>
      <c r="AF148" s="6">
        <v>18</v>
      </c>
      <c r="AG148" s="6" t="s">
        <v>698</v>
      </c>
      <c r="AH148" s="6">
        <v>-4.5</v>
      </c>
      <c r="AI148" s="6" t="s">
        <v>699</v>
      </c>
      <c r="AJ148" s="6">
        <v>0.2</v>
      </c>
      <c r="AK148" s="6">
        <v>5.3</v>
      </c>
      <c r="AL148" s="6">
        <v>17.2</v>
      </c>
      <c r="AM148" s="6" t="s">
        <v>698</v>
      </c>
      <c r="AN148" s="6">
        <v>-3.9</v>
      </c>
      <c r="AO148" s="6" t="s">
        <v>699</v>
      </c>
      <c r="AP148" s="6">
        <v>0.5</v>
      </c>
      <c r="AQ148" s="6">
        <v>5.1</v>
      </c>
      <c r="AR148" s="6">
        <v>15</v>
      </c>
      <c r="AS148" s="6" t="s">
        <v>703</v>
      </c>
      <c r="AT148" s="6">
        <v>-2.4</v>
      </c>
      <c r="AU148" s="6" t="s">
        <v>699</v>
      </c>
      <c r="AV148" s="6">
        <v>1</v>
      </c>
      <c r="AW148" s="6">
        <v>5.4</v>
      </c>
      <c r="AX148" s="6">
        <v>13.9</v>
      </c>
      <c r="AY148" s="6" t="s">
        <v>703</v>
      </c>
      <c r="AZ148" s="6">
        <v>-1</v>
      </c>
      <c r="BA148" s="6" t="s">
        <v>702</v>
      </c>
      <c r="BB148" s="6">
        <v>1.5</v>
      </c>
      <c r="BC148" s="6">
        <v>4.8</v>
      </c>
      <c r="BD148" s="6">
        <v>10.3</v>
      </c>
      <c r="BE148" s="6" t="s">
        <v>703</v>
      </c>
      <c r="BF148" s="6">
        <v>0.3</v>
      </c>
      <c r="BG148" s="6" t="s">
        <v>705</v>
      </c>
      <c r="BH148" s="6"/>
      <c r="BI148" s="6" t="s">
        <v>171</v>
      </c>
      <c r="BJ148" s="6" t="s">
        <v>171</v>
      </c>
      <c r="BK148" s="6" t="s">
        <v>171</v>
      </c>
      <c r="BL148" s="6" t="s">
        <v>171</v>
      </c>
      <c r="BM148" s="6" t="s">
        <v>171</v>
      </c>
      <c r="BN148" s="6" t="s">
        <v>171</v>
      </c>
      <c r="BO148" s="6" t="s">
        <v>171</v>
      </c>
      <c r="BP148" s="6" t="s">
        <v>171</v>
      </c>
      <c r="BQ148" s="6" t="s">
        <v>171</v>
      </c>
      <c r="BR148" s="6" t="s">
        <v>171</v>
      </c>
      <c r="BS148" s="6" t="s">
        <v>171</v>
      </c>
      <c r="BT148" s="6" t="s">
        <v>706</v>
      </c>
      <c r="BU148" s="6">
        <v>5.2</v>
      </c>
      <c r="BV148" s="6" t="s">
        <v>171</v>
      </c>
      <c r="BW148" s="6" t="s">
        <v>171</v>
      </c>
      <c r="BX148" s="6" t="s">
        <v>171</v>
      </c>
      <c r="BY148" s="6" t="s">
        <v>171</v>
      </c>
      <c r="BZ148" s="6" t="s">
        <v>171</v>
      </c>
      <c r="CA148" s="6" t="s">
        <v>171</v>
      </c>
      <c r="CB148" s="6" t="s">
        <v>171</v>
      </c>
      <c r="CC148" s="6" t="s">
        <v>171</v>
      </c>
      <c r="CD148" s="6" t="s">
        <v>171</v>
      </c>
      <c r="CE148" s="6" t="s">
        <v>171</v>
      </c>
      <c r="CF148" s="6" t="s">
        <v>171</v>
      </c>
      <c r="CG148" s="6" t="s">
        <v>171</v>
      </c>
      <c r="CH148" s="6" t="s">
        <v>171</v>
      </c>
      <c r="CI148" s="6" t="s">
        <v>171</v>
      </c>
      <c r="CJ148" s="6" t="s">
        <v>171</v>
      </c>
      <c r="CK148" s="6" t="s">
        <v>171</v>
      </c>
      <c r="CL148" s="53" t="s">
        <v>707</v>
      </c>
      <c r="CM148" s="40" t="s">
        <v>175</v>
      </c>
      <c r="CN148" s="5" t="s">
        <v>171</v>
      </c>
      <c r="CO148" s="10" t="s">
        <v>1588</v>
      </c>
      <c r="CP148" s="40"/>
      <c r="CQ148" s="2" t="s">
        <v>924</v>
      </c>
    </row>
    <row r="149" spans="1:95" ht="9.75">
      <c r="A149" s="1" t="s">
        <v>125</v>
      </c>
      <c r="B149" s="39" t="s">
        <v>171</v>
      </c>
      <c r="C149" s="6">
        <v>50.4</v>
      </c>
      <c r="D149" s="6">
        <v>104.56666666666666</v>
      </c>
      <c r="E149" s="4">
        <v>573</v>
      </c>
      <c r="F149" s="2" t="s">
        <v>696</v>
      </c>
      <c r="G149" s="2" t="s">
        <v>1708</v>
      </c>
      <c r="H149" s="2" t="s">
        <v>697</v>
      </c>
      <c r="I149" s="26">
        <v>1.9</v>
      </c>
      <c r="J149" s="26">
        <v>18.6</v>
      </c>
      <c r="K149" s="10" t="s">
        <v>698</v>
      </c>
      <c r="L149" s="26">
        <v>-18</v>
      </c>
      <c r="M149" s="10" t="s">
        <v>771</v>
      </c>
      <c r="N149" s="26">
        <v>96.9</v>
      </c>
      <c r="O149" s="10" t="s">
        <v>757</v>
      </c>
      <c r="P149" s="81">
        <v>22.2</v>
      </c>
      <c r="Q149" s="10" t="s">
        <v>829</v>
      </c>
      <c r="R149" s="8">
        <v>0.01</v>
      </c>
      <c r="S149" s="22" t="s">
        <v>171</v>
      </c>
      <c r="T149" s="22" t="s">
        <v>171</v>
      </c>
      <c r="U149" s="6" t="s">
        <v>171</v>
      </c>
      <c r="V149" s="22" t="s">
        <v>171</v>
      </c>
      <c r="W149" s="6" t="s">
        <v>171</v>
      </c>
      <c r="X149" s="6">
        <v>0.05</v>
      </c>
      <c r="Y149" s="6">
        <v>5.3</v>
      </c>
      <c r="Z149" s="6">
        <v>19.8</v>
      </c>
      <c r="AA149" s="6" t="s">
        <v>703</v>
      </c>
      <c r="AB149" s="6">
        <v>-8.1</v>
      </c>
      <c r="AC149" s="6" t="s">
        <v>771</v>
      </c>
      <c r="AD149" s="6">
        <v>0.1</v>
      </c>
      <c r="AE149" s="6">
        <v>4.9</v>
      </c>
      <c r="AF149" s="6">
        <v>18.2</v>
      </c>
      <c r="AG149" s="6" t="s">
        <v>703</v>
      </c>
      <c r="AH149" s="6">
        <v>-7.2</v>
      </c>
      <c r="AI149" s="6" t="s">
        <v>771</v>
      </c>
      <c r="AJ149" s="6">
        <v>0.2</v>
      </c>
      <c r="AK149" s="6">
        <v>4.8</v>
      </c>
      <c r="AL149" s="6">
        <v>17.4</v>
      </c>
      <c r="AM149" s="6" t="s">
        <v>703</v>
      </c>
      <c r="AN149" s="6">
        <v>-6.2</v>
      </c>
      <c r="AO149" s="6" t="s">
        <v>771</v>
      </c>
      <c r="AP149" s="6">
        <v>0.5</v>
      </c>
      <c r="AQ149" s="6">
        <v>4.9</v>
      </c>
      <c r="AR149" s="6">
        <v>15.3</v>
      </c>
      <c r="AS149" s="6" t="s">
        <v>703</v>
      </c>
      <c r="AT149" s="6">
        <v>-3.9</v>
      </c>
      <c r="AU149" s="6" t="s">
        <v>699</v>
      </c>
      <c r="AV149" s="6">
        <v>1</v>
      </c>
      <c r="AW149" s="6">
        <v>4.7</v>
      </c>
      <c r="AX149" s="6">
        <v>12.5</v>
      </c>
      <c r="AY149" s="6" t="s">
        <v>703</v>
      </c>
      <c r="AZ149" s="6">
        <v>-1.2</v>
      </c>
      <c r="BA149" s="6" t="s">
        <v>702</v>
      </c>
      <c r="BB149" s="6">
        <v>1.5</v>
      </c>
      <c r="BC149" s="6">
        <v>4.7</v>
      </c>
      <c r="BD149" s="6">
        <v>11.2</v>
      </c>
      <c r="BE149" s="6" t="s">
        <v>704</v>
      </c>
      <c r="BF149" s="6">
        <v>-0.4</v>
      </c>
      <c r="BG149" s="6" t="s">
        <v>705</v>
      </c>
      <c r="BH149" s="6">
        <v>3</v>
      </c>
      <c r="BI149" s="6">
        <v>4.8</v>
      </c>
      <c r="BJ149" s="6">
        <v>7.7</v>
      </c>
      <c r="BK149" s="6" t="s">
        <v>700</v>
      </c>
      <c r="BL149" s="6">
        <v>2.1</v>
      </c>
      <c r="BM149" s="6" t="s">
        <v>724</v>
      </c>
      <c r="BN149" s="6" t="s">
        <v>171</v>
      </c>
      <c r="BO149" s="6" t="s">
        <v>171</v>
      </c>
      <c r="BP149" s="6" t="s">
        <v>171</v>
      </c>
      <c r="BQ149" s="6" t="s">
        <v>171</v>
      </c>
      <c r="BR149" s="6" t="s">
        <v>171</v>
      </c>
      <c r="BS149" s="6" t="s">
        <v>171</v>
      </c>
      <c r="BT149" s="6" t="s">
        <v>706</v>
      </c>
      <c r="BU149" s="6">
        <v>4.9</v>
      </c>
      <c r="BV149" s="6" t="s">
        <v>171</v>
      </c>
      <c r="BW149" s="6" t="s">
        <v>171</v>
      </c>
      <c r="BX149" s="6" t="s">
        <v>171</v>
      </c>
      <c r="BY149" s="6" t="s">
        <v>171</v>
      </c>
      <c r="BZ149" s="6" t="s">
        <v>171</v>
      </c>
      <c r="CA149" s="6" t="s">
        <v>171</v>
      </c>
      <c r="CB149" s="6" t="s">
        <v>171</v>
      </c>
      <c r="CC149" s="6" t="s">
        <v>171</v>
      </c>
      <c r="CD149" s="6" t="s">
        <v>171</v>
      </c>
      <c r="CE149" s="6" t="s">
        <v>171</v>
      </c>
      <c r="CF149" s="6" t="s">
        <v>171</v>
      </c>
      <c r="CG149" s="6" t="s">
        <v>171</v>
      </c>
      <c r="CH149" s="6" t="s">
        <v>171</v>
      </c>
      <c r="CI149" s="6" t="s">
        <v>171</v>
      </c>
      <c r="CJ149" s="6" t="s">
        <v>171</v>
      </c>
      <c r="CK149" s="6" t="s">
        <v>171</v>
      </c>
      <c r="CL149" s="53" t="s">
        <v>707</v>
      </c>
      <c r="CM149" s="40" t="s">
        <v>175</v>
      </c>
      <c r="CN149" s="5" t="s">
        <v>171</v>
      </c>
      <c r="CO149" s="10" t="s">
        <v>1588</v>
      </c>
      <c r="CP149" s="40"/>
      <c r="CQ149" s="2" t="s">
        <v>924</v>
      </c>
    </row>
    <row r="150" spans="1:95" ht="9.75">
      <c r="A150" s="1" t="s">
        <v>163</v>
      </c>
      <c r="B150" s="39" t="s">
        <v>171</v>
      </c>
      <c r="C150" s="6">
        <v>51.21666666666667</v>
      </c>
      <c r="D150" s="6">
        <v>102.46666666666667</v>
      </c>
      <c r="E150" s="4" t="s">
        <v>171</v>
      </c>
      <c r="F150" s="2" t="s">
        <v>696</v>
      </c>
      <c r="G150" s="2" t="s">
        <v>1708</v>
      </c>
      <c r="H150" s="2" t="s">
        <v>697</v>
      </c>
      <c r="I150" s="26">
        <v>1.1</v>
      </c>
      <c r="J150" s="26">
        <v>18.3</v>
      </c>
      <c r="K150" s="10" t="s">
        <v>698</v>
      </c>
      <c r="L150" s="26">
        <v>-19.9</v>
      </c>
      <c r="M150" s="10" t="s">
        <v>771</v>
      </c>
      <c r="N150" s="26">
        <v>138.2</v>
      </c>
      <c r="O150" s="10" t="s">
        <v>702</v>
      </c>
      <c r="P150" s="81">
        <v>35.2</v>
      </c>
      <c r="Q150" s="10" t="s">
        <v>925</v>
      </c>
      <c r="R150" s="8">
        <v>0.01</v>
      </c>
      <c r="S150" s="22" t="s">
        <v>171</v>
      </c>
      <c r="T150" s="22" t="s">
        <v>171</v>
      </c>
      <c r="U150" s="6" t="s">
        <v>171</v>
      </c>
      <c r="V150" s="22" t="s">
        <v>171</v>
      </c>
      <c r="W150" s="6" t="s">
        <v>171</v>
      </c>
      <c r="X150" s="6">
        <v>0.05</v>
      </c>
      <c r="Y150" s="6">
        <v>4.9</v>
      </c>
      <c r="Z150" s="6">
        <v>18.5</v>
      </c>
      <c r="AA150" s="6" t="s">
        <v>698</v>
      </c>
      <c r="AB150" s="6">
        <v>-7.3</v>
      </c>
      <c r="AC150" s="6" t="s">
        <v>771</v>
      </c>
      <c r="AD150" s="6">
        <v>0.1</v>
      </c>
      <c r="AE150" s="6">
        <v>4.5</v>
      </c>
      <c r="AF150" s="6">
        <v>17.4</v>
      </c>
      <c r="AG150" s="6" t="s">
        <v>698</v>
      </c>
      <c r="AH150" s="6">
        <v>-6.8</v>
      </c>
      <c r="AI150" s="6" t="s">
        <v>771</v>
      </c>
      <c r="AJ150" s="6">
        <v>0.2</v>
      </c>
      <c r="AK150" s="6">
        <v>4.5</v>
      </c>
      <c r="AL150" s="6">
        <v>16.6</v>
      </c>
      <c r="AM150" s="6" t="s">
        <v>698</v>
      </c>
      <c r="AN150" s="6">
        <v>-5.9</v>
      </c>
      <c r="AO150" s="6" t="s">
        <v>771</v>
      </c>
      <c r="AP150" s="6">
        <v>0.5</v>
      </c>
      <c r="AQ150" s="6">
        <v>4.6</v>
      </c>
      <c r="AR150" s="6">
        <v>15.1</v>
      </c>
      <c r="AS150" s="6" t="s">
        <v>988</v>
      </c>
      <c r="AT150" s="6">
        <v>-3.8</v>
      </c>
      <c r="AU150" s="6" t="s">
        <v>699</v>
      </c>
      <c r="AV150" s="6">
        <v>1</v>
      </c>
      <c r="AW150" s="6">
        <v>4.5</v>
      </c>
      <c r="AX150" s="6">
        <v>13</v>
      </c>
      <c r="AY150" s="6" t="s">
        <v>703</v>
      </c>
      <c r="AZ150" s="6">
        <v>-1.3</v>
      </c>
      <c r="BA150" s="6" t="s">
        <v>702</v>
      </c>
      <c r="BB150" s="6">
        <v>1.5</v>
      </c>
      <c r="BC150" s="6">
        <v>4.5</v>
      </c>
      <c r="BD150" s="6">
        <v>10.8</v>
      </c>
      <c r="BE150" s="6" t="s">
        <v>703</v>
      </c>
      <c r="BF150" s="6">
        <v>0</v>
      </c>
      <c r="BG150" s="6" t="s">
        <v>705</v>
      </c>
      <c r="BH150" s="6">
        <v>3</v>
      </c>
      <c r="BI150" s="6">
        <v>4.7</v>
      </c>
      <c r="BJ150" s="6">
        <v>8.2</v>
      </c>
      <c r="BK150" s="6" t="s">
        <v>704</v>
      </c>
      <c r="BL150" s="6">
        <v>1.8</v>
      </c>
      <c r="BM150" s="6" t="s">
        <v>724</v>
      </c>
      <c r="BN150" s="6" t="s">
        <v>171</v>
      </c>
      <c r="BO150" s="6" t="s">
        <v>171</v>
      </c>
      <c r="BP150" s="6" t="s">
        <v>171</v>
      </c>
      <c r="BQ150" s="6" t="s">
        <v>171</v>
      </c>
      <c r="BR150" s="6" t="s">
        <v>171</v>
      </c>
      <c r="BS150" s="6" t="s">
        <v>171</v>
      </c>
      <c r="BT150" s="6" t="s">
        <v>706</v>
      </c>
      <c r="BU150" s="6">
        <v>4.6</v>
      </c>
      <c r="BV150" s="6" t="s">
        <v>171</v>
      </c>
      <c r="BW150" s="6" t="s">
        <v>171</v>
      </c>
      <c r="BX150" s="6" t="s">
        <v>171</v>
      </c>
      <c r="BY150" s="6" t="s">
        <v>171</v>
      </c>
      <c r="BZ150" s="6" t="s">
        <v>171</v>
      </c>
      <c r="CA150" s="6" t="s">
        <v>171</v>
      </c>
      <c r="CB150" s="6" t="s">
        <v>171</v>
      </c>
      <c r="CC150" s="6" t="s">
        <v>171</v>
      </c>
      <c r="CD150" s="6" t="s">
        <v>171</v>
      </c>
      <c r="CE150" s="6" t="s">
        <v>171</v>
      </c>
      <c r="CF150" s="6" t="s">
        <v>171</v>
      </c>
      <c r="CG150" s="6" t="s">
        <v>171</v>
      </c>
      <c r="CH150" s="6" t="s">
        <v>171</v>
      </c>
      <c r="CI150" s="6" t="s">
        <v>171</v>
      </c>
      <c r="CJ150" s="6" t="s">
        <v>171</v>
      </c>
      <c r="CK150" s="6" t="s">
        <v>171</v>
      </c>
      <c r="CL150" s="53" t="s">
        <v>707</v>
      </c>
      <c r="CM150" s="40" t="s">
        <v>175</v>
      </c>
      <c r="CN150" s="5" t="s">
        <v>171</v>
      </c>
      <c r="CO150" s="10" t="s">
        <v>1588</v>
      </c>
      <c r="CP150" s="40"/>
      <c r="CQ150" s="2" t="s">
        <v>793</v>
      </c>
    </row>
    <row r="151" spans="1:95" ht="9.75">
      <c r="A151" s="1" t="s">
        <v>127</v>
      </c>
      <c r="B151" s="39" t="s">
        <v>171</v>
      </c>
      <c r="C151" s="6">
        <v>51.46666666666667</v>
      </c>
      <c r="D151" s="6">
        <v>109.16666666666667</v>
      </c>
      <c r="E151" s="4" t="s">
        <v>171</v>
      </c>
      <c r="F151" s="2" t="s">
        <v>696</v>
      </c>
      <c r="G151" s="2" t="s">
        <v>1001</v>
      </c>
      <c r="H151" s="2" t="s">
        <v>697</v>
      </c>
      <c r="I151" s="26">
        <v>2.4</v>
      </c>
      <c r="J151" s="26">
        <v>18.3</v>
      </c>
      <c r="K151" s="10" t="s">
        <v>698</v>
      </c>
      <c r="L151" s="26">
        <v>-17.2</v>
      </c>
      <c r="M151" s="10" t="s">
        <v>771</v>
      </c>
      <c r="N151" s="26">
        <v>98.2</v>
      </c>
      <c r="O151" s="10" t="s">
        <v>757</v>
      </c>
      <c r="P151" s="81">
        <v>28.3</v>
      </c>
      <c r="Q151" s="10" t="s">
        <v>925</v>
      </c>
      <c r="R151" s="8">
        <v>0.01</v>
      </c>
      <c r="S151" s="22" t="s">
        <v>171</v>
      </c>
      <c r="T151" s="22" t="s">
        <v>171</v>
      </c>
      <c r="U151" s="6" t="s">
        <v>171</v>
      </c>
      <c r="V151" s="22" t="s">
        <v>171</v>
      </c>
      <c r="W151" s="6" t="s">
        <v>171</v>
      </c>
      <c r="X151" s="6">
        <v>0.05</v>
      </c>
      <c r="Y151" s="6">
        <v>6.1</v>
      </c>
      <c r="Z151" s="6">
        <v>19.4</v>
      </c>
      <c r="AA151" s="6" t="s">
        <v>698</v>
      </c>
      <c r="AB151" s="6">
        <v>-4.9</v>
      </c>
      <c r="AC151" s="6" t="s">
        <v>771</v>
      </c>
      <c r="AD151" s="6">
        <v>0.1</v>
      </c>
      <c r="AE151" s="6">
        <v>5.9</v>
      </c>
      <c r="AF151" s="6">
        <v>18.4</v>
      </c>
      <c r="AG151" s="6" t="s">
        <v>698</v>
      </c>
      <c r="AH151" s="6">
        <v>-4.1</v>
      </c>
      <c r="AI151" s="6" t="s">
        <v>771</v>
      </c>
      <c r="AJ151" s="6">
        <v>0.2</v>
      </c>
      <c r="AK151" s="6">
        <v>5.9</v>
      </c>
      <c r="AL151" s="6">
        <v>17.4</v>
      </c>
      <c r="AM151" s="6" t="s">
        <v>698</v>
      </c>
      <c r="AN151" s="6">
        <v>-3</v>
      </c>
      <c r="AO151" s="6" t="s">
        <v>771</v>
      </c>
      <c r="AP151" s="6">
        <v>0.5</v>
      </c>
      <c r="AQ151" s="6">
        <v>6.1</v>
      </c>
      <c r="AR151" s="6">
        <v>16.2</v>
      </c>
      <c r="AS151" s="6" t="s">
        <v>698</v>
      </c>
      <c r="AT151" s="6">
        <v>-2.2</v>
      </c>
      <c r="AU151" s="6" t="s">
        <v>699</v>
      </c>
      <c r="AV151" s="6">
        <v>1</v>
      </c>
      <c r="AW151" s="6">
        <v>5.9</v>
      </c>
      <c r="AX151" s="6">
        <v>14.3</v>
      </c>
      <c r="AY151" s="6" t="s">
        <v>703</v>
      </c>
      <c r="AZ151" s="6">
        <v>-0.4</v>
      </c>
      <c r="BA151" s="6" t="s">
        <v>702</v>
      </c>
      <c r="BB151" s="6">
        <v>1.5</v>
      </c>
      <c r="BC151" s="6">
        <v>6</v>
      </c>
      <c r="BD151" s="6">
        <v>13</v>
      </c>
      <c r="BE151" s="6" t="s">
        <v>703</v>
      </c>
      <c r="BF151" s="6">
        <v>0.6</v>
      </c>
      <c r="BG151" s="6" t="s">
        <v>702</v>
      </c>
      <c r="BH151" s="6">
        <v>3</v>
      </c>
      <c r="BI151" s="6">
        <v>5.9</v>
      </c>
      <c r="BJ151" s="6">
        <v>10.2</v>
      </c>
      <c r="BK151" s="6" t="s">
        <v>704</v>
      </c>
      <c r="BL151" s="6">
        <v>2.3</v>
      </c>
      <c r="BM151" s="6" t="s">
        <v>705</v>
      </c>
      <c r="BN151" s="6" t="s">
        <v>171</v>
      </c>
      <c r="BO151" s="6" t="s">
        <v>171</v>
      </c>
      <c r="BP151" s="6" t="s">
        <v>171</v>
      </c>
      <c r="BQ151" s="6" t="s">
        <v>171</v>
      </c>
      <c r="BR151" s="6" t="s">
        <v>171</v>
      </c>
      <c r="BS151" s="6" t="s">
        <v>171</v>
      </c>
      <c r="BT151" s="6" t="s">
        <v>706</v>
      </c>
      <c r="BU151" s="6">
        <v>6</v>
      </c>
      <c r="BV151" s="6" t="s">
        <v>171</v>
      </c>
      <c r="BW151" s="6" t="s">
        <v>171</v>
      </c>
      <c r="BX151" s="6" t="s">
        <v>171</v>
      </c>
      <c r="BY151" s="6" t="s">
        <v>171</v>
      </c>
      <c r="BZ151" s="6" t="s">
        <v>171</v>
      </c>
      <c r="CA151" s="6" t="s">
        <v>171</v>
      </c>
      <c r="CB151" s="6" t="s">
        <v>171</v>
      </c>
      <c r="CC151" s="6" t="s">
        <v>171</v>
      </c>
      <c r="CD151" s="6" t="s">
        <v>171</v>
      </c>
      <c r="CE151" s="6" t="s">
        <v>171</v>
      </c>
      <c r="CF151" s="6" t="s">
        <v>171</v>
      </c>
      <c r="CG151" s="6" t="s">
        <v>171</v>
      </c>
      <c r="CH151" s="6" t="s">
        <v>171</v>
      </c>
      <c r="CI151" s="6" t="s">
        <v>171</v>
      </c>
      <c r="CJ151" s="6" t="s">
        <v>171</v>
      </c>
      <c r="CK151" s="6" t="s">
        <v>171</v>
      </c>
      <c r="CL151" s="53" t="s">
        <v>707</v>
      </c>
      <c r="CM151" s="40" t="s">
        <v>175</v>
      </c>
      <c r="CN151" s="5" t="s">
        <v>171</v>
      </c>
      <c r="CO151" s="10" t="s">
        <v>1588</v>
      </c>
      <c r="CP151" s="40"/>
      <c r="CQ151" s="2" t="s">
        <v>793</v>
      </c>
    </row>
    <row r="152" spans="1:95" ht="9.75">
      <c r="A152" s="1" t="s">
        <v>128</v>
      </c>
      <c r="B152" s="39" t="s">
        <v>171</v>
      </c>
      <c r="C152" s="6">
        <v>51.5</v>
      </c>
      <c r="D152" s="6">
        <v>104.61666666666666</v>
      </c>
      <c r="E152" s="4">
        <v>541</v>
      </c>
      <c r="F152" s="2" t="s">
        <v>696</v>
      </c>
      <c r="G152" s="2" t="s">
        <v>1708</v>
      </c>
      <c r="H152" s="2" t="s">
        <v>697</v>
      </c>
      <c r="I152" s="26">
        <v>2.7</v>
      </c>
      <c r="J152" s="26">
        <v>18.9</v>
      </c>
      <c r="K152" s="10" t="s">
        <v>698</v>
      </c>
      <c r="L152" s="26">
        <v>-17.2</v>
      </c>
      <c r="M152" s="10" t="s">
        <v>771</v>
      </c>
      <c r="N152" s="26">
        <v>88.9</v>
      </c>
      <c r="O152" s="10" t="s">
        <v>771</v>
      </c>
      <c r="P152" s="81" t="s">
        <v>171</v>
      </c>
      <c r="Q152" s="10" t="s">
        <v>171</v>
      </c>
      <c r="R152" s="8">
        <v>0.01</v>
      </c>
      <c r="S152" s="22" t="s">
        <v>171</v>
      </c>
      <c r="T152" s="22" t="s">
        <v>171</v>
      </c>
      <c r="U152" s="6" t="s">
        <v>171</v>
      </c>
      <c r="V152" s="22" t="s">
        <v>171</v>
      </c>
      <c r="W152" s="6" t="s">
        <v>171</v>
      </c>
      <c r="X152" s="6">
        <v>0.05</v>
      </c>
      <c r="Y152" s="6">
        <v>6.4</v>
      </c>
      <c r="Z152" s="6">
        <v>22.1</v>
      </c>
      <c r="AA152" s="6" t="s">
        <v>698</v>
      </c>
      <c r="AB152" s="6">
        <v>-8.9</v>
      </c>
      <c r="AC152" s="6" t="s">
        <v>771</v>
      </c>
      <c r="AD152" s="6">
        <v>0.1</v>
      </c>
      <c r="AE152" s="6">
        <v>5.8</v>
      </c>
      <c r="AF152" s="6">
        <v>21.2</v>
      </c>
      <c r="AG152" s="6" t="s">
        <v>698</v>
      </c>
      <c r="AH152" s="6">
        <v>-9.1</v>
      </c>
      <c r="AI152" s="6" t="s">
        <v>771</v>
      </c>
      <c r="AJ152" s="6">
        <v>0.2</v>
      </c>
      <c r="AK152" s="6">
        <v>5.6</v>
      </c>
      <c r="AL152" s="6">
        <v>20</v>
      </c>
      <c r="AM152" s="6" t="s">
        <v>698</v>
      </c>
      <c r="AN152" s="6">
        <v>-8.1</v>
      </c>
      <c r="AO152" s="6" t="s">
        <v>771</v>
      </c>
      <c r="AP152" s="6">
        <v>0.5</v>
      </c>
      <c r="AQ152" s="6">
        <v>5.5</v>
      </c>
      <c r="AR152" s="6">
        <v>17.6</v>
      </c>
      <c r="AS152" s="6" t="s">
        <v>703</v>
      </c>
      <c r="AT152" s="6">
        <v>-5.7</v>
      </c>
      <c r="AU152" s="6" t="s">
        <v>699</v>
      </c>
      <c r="AV152" s="6">
        <v>1</v>
      </c>
      <c r="AW152" s="6">
        <v>6</v>
      </c>
      <c r="AX152" s="6">
        <v>15.3</v>
      </c>
      <c r="AY152" s="6" t="s">
        <v>703</v>
      </c>
      <c r="AZ152" s="6">
        <v>-2.2</v>
      </c>
      <c r="BA152" s="6" t="s">
        <v>699</v>
      </c>
      <c r="BB152" s="6">
        <v>1.5</v>
      </c>
      <c r="BC152" s="6">
        <v>6</v>
      </c>
      <c r="BD152" s="6">
        <v>12.7</v>
      </c>
      <c r="BE152" s="6" t="s">
        <v>703</v>
      </c>
      <c r="BF152" s="6">
        <v>0.2</v>
      </c>
      <c r="BG152" s="6" t="s">
        <v>702</v>
      </c>
      <c r="BH152" s="6">
        <v>3</v>
      </c>
      <c r="BI152" s="6">
        <v>6</v>
      </c>
      <c r="BJ152" s="6">
        <v>8.6</v>
      </c>
      <c r="BK152" s="6" t="s">
        <v>700</v>
      </c>
      <c r="BL152" s="6">
        <v>3.4</v>
      </c>
      <c r="BM152" s="6" t="s">
        <v>705</v>
      </c>
      <c r="BN152" s="6" t="s">
        <v>171</v>
      </c>
      <c r="BO152" s="6" t="s">
        <v>171</v>
      </c>
      <c r="BP152" s="6" t="s">
        <v>171</v>
      </c>
      <c r="BQ152" s="6" t="s">
        <v>171</v>
      </c>
      <c r="BR152" s="6" t="s">
        <v>171</v>
      </c>
      <c r="BS152" s="6" t="s">
        <v>171</v>
      </c>
      <c r="BT152" s="6" t="s">
        <v>706</v>
      </c>
      <c r="BU152" s="6">
        <v>5.9</v>
      </c>
      <c r="BV152" s="6" t="s">
        <v>171</v>
      </c>
      <c r="BW152" s="6" t="s">
        <v>171</v>
      </c>
      <c r="BX152" s="6" t="s">
        <v>171</v>
      </c>
      <c r="BY152" s="6" t="s">
        <v>171</v>
      </c>
      <c r="BZ152" s="6" t="s">
        <v>171</v>
      </c>
      <c r="CA152" s="6" t="s">
        <v>171</v>
      </c>
      <c r="CB152" s="6" t="s">
        <v>171</v>
      </c>
      <c r="CC152" s="6" t="s">
        <v>171</v>
      </c>
      <c r="CD152" s="6" t="s">
        <v>171</v>
      </c>
      <c r="CE152" s="6" t="s">
        <v>171</v>
      </c>
      <c r="CF152" s="6" t="s">
        <v>171</v>
      </c>
      <c r="CG152" s="6" t="s">
        <v>171</v>
      </c>
      <c r="CH152" s="6" t="s">
        <v>171</v>
      </c>
      <c r="CI152" s="6" t="s">
        <v>171</v>
      </c>
      <c r="CJ152" s="6" t="s">
        <v>171</v>
      </c>
      <c r="CK152" s="6" t="s">
        <v>171</v>
      </c>
      <c r="CL152" s="53" t="s">
        <v>707</v>
      </c>
      <c r="CM152" s="40" t="s">
        <v>175</v>
      </c>
      <c r="CN152" s="5" t="s">
        <v>171</v>
      </c>
      <c r="CO152" s="10" t="s">
        <v>1588</v>
      </c>
      <c r="CP152" s="40"/>
      <c r="CQ152" s="2" t="s">
        <v>924</v>
      </c>
    </row>
    <row r="153" spans="1:95" ht="9.75">
      <c r="A153" s="1" t="s">
        <v>129</v>
      </c>
      <c r="B153" s="39" t="s">
        <v>171</v>
      </c>
      <c r="C153" s="6">
        <v>51.766666666666666</v>
      </c>
      <c r="D153" s="6">
        <v>104.2</v>
      </c>
      <c r="E153" s="4">
        <v>561</v>
      </c>
      <c r="F153" s="2" t="s">
        <v>696</v>
      </c>
      <c r="G153" s="2" t="s">
        <v>1001</v>
      </c>
      <c r="H153" s="2" t="s">
        <v>697</v>
      </c>
      <c r="I153" s="26">
        <v>1.4</v>
      </c>
      <c r="J153" s="26">
        <v>18</v>
      </c>
      <c r="K153" s="10" t="s">
        <v>698</v>
      </c>
      <c r="L153" s="26">
        <v>-19</v>
      </c>
      <c r="M153" s="10" t="s">
        <v>771</v>
      </c>
      <c r="N153" s="26">
        <v>140.1</v>
      </c>
      <c r="O153" s="10" t="s">
        <v>702</v>
      </c>
      <c r="P153" s="81">
        <v>18</v>
      </c>
      <c r="Q153" s="10" t="s">
        <v>925</v>
      </c>
      <c r="R153" s="8">
        <v>0.01</v>
      </c>
      <c r="S153" s="22" t="s">
        <v>171</v>
      </c>
      <c r="T153" s="22" t="s">
        <v>171</v>
      </c>
      <c r="U153" s="6" t="s">
        <v>171</v>
      </c>
      <c r="V153" s="22" t="s">
        <v>171</v>
      </c>
      <c r="W153" s="6" t="s">
        <v>171</v>
      </c>
      <c r="X153" s="6">
        <v>0.05</v>
      </c>
      <c r="Y153" s="6">
        <v>4.1</v>
      </c>
      <c r="Z153" s="6">
        <v>17.8</v>
      </c>
      <c r="AA153" s="6" t="s">
        <v>698</v>
      </c>
      <c r="AB153" s="6">
        <v>-8.7</v>
      </c>
      <c r="AC153" s="6" t="s">
        <v>771</v>
      </c>
      <c r="AD153" s="6">
        <v>0.1</v>
      </c>
      <c r="AE153" s="6">
        <v>4.1</v>
      </c>
      <c r="AF153" s="6">
        <v>16.3</v>
      </c>
      <c r="AG153" s="6" t="s">
        <v>698</v>
      </c>
      <c r="AH153" s="6">
        <v>-7.4</v>
      </c>
      <c r="AI153" s="6" t="s">
        <v>771</v>
      </c>
      <c r="AJ153" s="6">
        <v>0.2</v>
      </c>
      <c r="AK153" s="6">
        <v>4.3</v>
      </c>
      <c r="AL153" s="6">
        <v>15.2</v>
      </c>
      <c r="AM153" s="6" t="s">
        <v>698</v>
      </c>
      <c r="AN153" s="6">
        <v>-5.6</v>
      </c>
      <c r="AO153" s="6" t="s">
        <v>771</v>
      </c>
      <c r="AP153" s="6">
        <v>0.5</v>
      </c>
      <c r="AQ153" s="6">
        <v>4.3</v>
      </c>
      <c r="AR153" s="6">
        <v>13.8</v>
      </c>
      <c r="AS153" s="6" t="s">
        <v>703</v>
      </c>
      <c r="AT153" s="6">
        <v>-4.2</v>
      </c>
      <c r="AU153" s="6" t="s">
        <v>699</v>
      </c>
      <c r="AV153" s="6">
        <v>1</v>
      </c>
      <c r="AW153" s="6">
        <v>4.3</v>
      </c>
      <c r="AX153" s="6">
        <v>11.4</v>
      </c>
      <c r="AY153" s="6" t="s">
        <v>703</v>
      </c>
      <c r="AZ153" s="6">
        <v>-1.4</v>
      </c>
      <c r="BA153" s="6" t="s">
        <v>699</v>
      </c>
      <c r="BB153" s="6">
        <v>1.5</v>
      </c>
      <c r="BC153" s="6">
        <v>4.6</v>
      </c>
      <c r="BD153" s="6">
        <v>9.9</v>
      </c>
      <c r="BE153" s="6" t="s">
        <v>704</v>
      </c>
      <c r="BF153" s="6">
        <v>0.3</v>
      </c>
      <c r="BG153" s="6" t="s">
        <v>702</v>
      </c>
      <c r="BH153" s="6">
        <v>3</v>
      </c>
      <c r="BI153" s="6">
        <v>4.5</v>
      </c>
      <c r="BJ153" s="6">
        <v>7.6</v>
      </c>
      <c r="BK153" s="6" t="s">
        <v>700</v>
      </c>
      <c r="BL153" s="6">
        <v>1.8</v>
      </c>
      <c r="BM153" s="6" t="s">
        <v>724</v>
      </c>
      <c r="BN153" s="6" t="s">
        <v>171</v>
      </c>
      <c r="BO153" s="6" t="s">
        <v>171</v>
      </c>
      <c r="BP153" s="6" t="s">
        <v>171</v>
      </c>
      <c r="BQ153" s="6" t="s">
        <v>171</v>
      </c>
      <c r="BR153" s="6" t="s">
        <v>171</v>
      </c>
      <c r="BS153" s="6" t="s">
        <v>171</v>
      </c>
      <c r="BT153" s="6" t="s">
        <v>706</v>
      </c>
      <c r="BU153" s="6">
        <v>4.3</v>
      </c>
      <c r="BV153" s="6" t="s">
        <v>171</v>
      </c>
      <c r="BW153" s="6" t="s">
        <v>171</v>
      </c>
      <c r="BX153" s="6" t="s">
        <v>171</v>
      </c>
      <c r="BY153" s="6" t="s">
        <v>171</v>
      </c>
      <c r="BZ153" s="6" t="s">
        <v>171</v>
      </c>
      <c r="CA153" s="6" t="s">
        <v>171</v>
      </c>
      <c r="CB153" s="6" t="s">
        <v>171</v>
      </c>
      <c r="CC153" s="6" t="s">
        <v>171</v>
      </c>
      <c r="CD153" s="6" t="s">
        <v>171</v>
      </c>
      <c r="CE153" s="6" t="s">
        <v>171</v>
      </c>
      <c r="CF153" s="6" t="s">
        <v>171</v>
      </c>
      <c r="CG153" s="6" t="s">
        <v>171</v>
      </c>
      <c r="CH153" s="6" t="s">
        <v>171</v>
      </c>
      <c r="CI153" s="6" t="s">
        <v>171</v>
      </c>
      <c r="CJ153" s="6" t="s">
        <v>171</v>
      </c>
      <c r="CK153" s="6" t="s">
        <v>171</v>
      </c>
      <c r="CL153" s="53" t="s">
        <v>707</v>
      </c>
      <c r="CM153" s="40" t="s">
        <v>175</v>
      </c>
      <c r="CN153" s="5" t="s">
        <v>171</v>
      </c>
      <c r="CO153" s="10" t="s">
        <v>1588</v>
      </c>
      <c r="CP153" s="40"/>
      <c r="CQ153" s="2" t="s">
        <v>924</v>
      </c>
    </row>
    <row r="154" spans="1:95" ht="9.75">
      <c r="A154" s="1" t="s">
        <v>130</v>
      </c>
      <c r="B154" s="39" t="s">
        <v>171</v>
      </c>
      <c r="C154" s="6">
        <v>52.15</v>
      </c>
      <c r="D154" s="6">
        <v>106.6</v>
      </c>
      <c r="E154" s="4">
        <v>497</v>
      </c>
      <c r="F154" s="2" t="s">
        <v>174</v>
      </c>
      <c r="G154" s="2" t="s">
        <v>1001</v>
      </c>
      <c r="H154" s="2" t="s">
        <v>989</v>
      </c>
      <c r="I154" s="26">
        <v>2.4</v>
      </c>
      <c r="J154" s="26">
        <v>8.6</v>
      </c>
      <c r="K154" s="10" t="s">
        <v>175</v>
      </c>
      <c r="L154" s="26">
        <v>-3.8</v>
      </c>
      <c r="M154" s="10" t="s">
        <v>175</v>
      </c>
      <c r="N154" s="26">
        <v>113.7</v>
      </c>
      <c r="O154" s="10" t="s">
        <v>771</v>
      </c>
      <c r="P154" s="81">
        <v>36</v>
      </c>
      <c r="Q154" s="10" t="s">
        <v>990</v>
      </c>
      <c r="R154" s="8">
        <v>0</v>
      </c>
      <c r="S154" s="22" t="s">
        <v>171</v>
      </c>
      <c r="T154" s="22" t="s">
        <v>171</v>
      </c>
      <c r="U154" s="6" t="s">
        <v>171</v>
      </c>
      <c r="V154" s="22" t="s">
        <v>171</v>
      </c>
      <c r="W154" s="6" t="s">
        <v>171</v>
      </c>
      <c r="X154" s="6">
        <v>0.01</v>
      </c>
      <c r="Y154" s="6" t="s">
        <v>171</v>
      </c>
      <c r="Z154" s="6" t="s">
        <v>171</v>
      </c>
      <c r="AA154" s="6" t="s">
        <v>171</v>
      </c>
      <c r="AB154" s="6" t="s">
        <v>171</v>
      </c>
      <c r="AC154" s="6" t="s">
        <v>171</v>
      </c>
      <c r="AD154" s="6">
        <v>0.05</v>
      </c>
      <c r="AE154" s="6">
        <v>4.6</v>
      </c>
      <c r="AF154" s="6">
        <v>19.1</v>
      </c>
      <c r="AG154" s="6" t="s">
        <v>698</v>
      </c>
      <c r="AH154" s="6">
        <v>-9</v>
      </c>
      <c r="AI154" s="6" t="s">
        <v>757</v>
      </c>
      <c r="AJ154" s="6">
        <v>0.1</v>
      </c>
      <c r="AK154" s="6">
        <v>5.4</v>
      </c>
      <c r="AL154" s="6">
        <v>19.9</v>
      </c>
      <c r="AM154" s="6" t="s">
        <v>698</v>
      </c>
      <c r="AN154" s="6">
        <v>-8.5</v>
      </c>
      <c r="AO154" s="6" t="s">
        <v>757</v>
      </c>
      <c r="AP154" s="6">
        <v>0.2</v>
      </c>
      <c r="AQ154" s="6">
        <v>5.4</v>
      </c>
      <c r="AR154" s="6">
        <v>18.9</v>
      </c>
      <c r="AS154" s="6" t="s">
        <v>698</v>
      </c>
      <c r="AT154" s="6">
        <v>-7.3</v>
      </c>
      <c r="AU154" s="6" t="s">
        <v>757</v>
      </c>
      <c r="AV154" s="6">
        <v>0.5</v>
      </c>
      <c r="AW154" s="6">
        <v>6</v>
      </c>
      <c r="AX154" s="6">
        <v>16.4</v>
      </c>
      <c r="AY154" s="6" t="s">
        <v>698</v>
      </c>
      <c r="AZ154" s="6">
        <v>-3.3</v>
      </c>
      <c r="BA154" s="6" t="s">
        <v>699</v>
      </c>
      <c r="BB154" s="6">
        <v>1</v>
      </c>
      <c r="BC154" s="6">
        <v>6.2</v>
      </c>
      <c r="BD154" s="6">
        <v>13.3</v>
      </c>
      <c r="BE154" s="6" t="s">
        <v>703</v>
      </c>
      <c r="BF154" s="6">
        <v>0</v>
      </c>
      <c r="BG154" s="6" t="s">
        <v>699</v>
      </c>
      <c r="BH154" s="6">
        <v>1.5</v>
      </c>
      <c r="BI154" s="6">
        <v>6.1</v>
      </c>
      <c r="BJ154" s="6">
        <v>11.6</v>
      </c>
      <c r="BK154" s="6" t="s">
        <v>703</v>
      </c>
      <c r="BL154" s="6">
        <v>0.6</v>
      </c>
      <c r="BM154" s="6" t="s">
        <v>702</v>
      </c>
      <c r="BN154" s="6">
        <v>3</v>
      </c>
      <c r="BO154" s="6">
        <v>6.1</v>
      </c>
      <c r="BP154" s="6">
        <v>9.5</v>
      </c>
      <c r="BQ154" s="6" t="s">
        <v>704</v>
      </c>
      <c r="BR154" s="6">
        <v>2.5</v>
      </c>
      <c r="BS154" s="6" t="s">
        <v>705</v>
      </c>
      <c r="BT154" s="6" t="s">
        <v>706</v>
      </c>
      <c r="BU154" s="6">
        <v>5.7</v>
      </c>
      <c r="BV154" s="6" t="s">
        <v>171</v>
      </c>
      <c r="BW154" s="6" t="s">
        <v>171</v>
      </c>
      <c r="BX154" s="6" t="s">
        <v>171</v>
      </c>
      <c r="BY154" s="6" t="s">
        <v>171</v>
      </c>
      <c r="BZ154" s="6" t="s">
        <v>171</v>
      </c>
      <c r="CA154" s="6" t="s">
        <v>171</v>
      </c>
      <c r="CB154" s="6" t="s">
        <v>171</v>
      </c>
      <c r="CC154" s="6" t="s">
        <v>171</v>
      </c>
      <c r="CD154" s="6" t="s">
        <v>171</v>
      </c>
      <c r="CE154" s="6" t="s">
        <v>171</v>
      </c>
      <c r="CF154" s="6" t="s">
        <v>171</v>
      </c>
      <c r="CG154" s="6" t="s">
        <v>171</v>
      </c>
      <c r="CH154" s="6" t="s">
        <v>171</v>
      </c>
      <c r="CI154" s="6" t="s">
        <v>171</v>
      </c>
      <c r="CJ154" s="6" t="s">
        <v>171</v>
      </c>
      <c r="CK154" s="6" t="s">
        <v>171</v>
      </c>
      <c r="CL154" s="53" t="s">
        <v>707</v>
      </c>
      <c r="CM154" s="40" t="s">
        <v>175</v>
      </c>
      <c r="CN154" s="5" t="s">
        <v>175</v>
      </c>
      <c r="CO154" s="10" t="s">
        <v>1588</v>
      </c>
      <c r="CP154" s="40"/>
      <c r="CQ154" s="2">
        <v>7</v>
      </c>
    </row>
    <row r="155" spans="1:95" ht="9.75">
      <c r="A155" s="1" t="s">
        <v>131</v>
      </c>
      <c r="B155" s="39" t="s">
        <v>171</v>
      </c>
      <c r="C155" s="6">
        <v>52.15</v>
      </c>
      <c r="D155" s="6">
        <v>106.6</v>
      </c>
      <c r="E155" s="4">
        <v>497</v>
      </c>
      <c r="F155" s="2" t="s">
        <v>696</v>
      </c>
      <c r="G155" s="2" t="s">
        <v>1708</v>
      </c>
      <c r="H155" s="2" t="s">
        <v>697</v>
      </c>
      <c r="I155" s="26">
        <v>1.8</v>
      </c>
      <c r="J155" s="26">
        <v>18.4</v>
      </c>
      <c r="K155" s="10" t="s">
        <v>698</v>
      </c>
      <c r="L155" s="26">
        <v>-19.1</v>
      </c>
      <c r="M155" s="10" t="s">
        <v>771</v>
      </c>
      <c r="N155" s="26">
        <v>118</v>
      </c>
      <c r="O155" s="10" t="s">
        <v>757</v>
      </c>
      <c r="P155" s="81">
        <v>24.7</v>
      </c>
      <c r="Q155" s="10" t="s">
        <v>829</v>
      </c>
      <c r="R155" s="8">
        <v>0.01</v>
      </c>
      <c r="S155" s="22" t="s">
        <v>171</v>
      </c>
      <c r="T155" s="22" t="s">
        <v>171</v>
      </c>
      <c r="U155" s="6" t="s">
        <v>171</v>
      </c>
      <c r="V155" s="22" t="s">
        <v>171</v>
      </c>
      <c r="W155" s="6" t="s">
        <v>171</v>
      </c>
      <c r="X155" s="6">
        <v>0.05</v>
      </c>
      <c r="Y155" s="6">
        <v>4.9</v>
      </c>
      <c r="Z155" s="6">
        <v>19.6</v>
      </c>
      <c r="AA155" s="6" t="s">
        <v>698</v>
      </c>
      <c r="AB155" s="6">
        <v>-9.2</v>
      </c>
      <c r="AC155" s="6" t="s">
        <v>771</v>
      </c>
      <c r="AD155" s="6">
        <v>0.1</v>
      </c>
      <c r="AE155" s="6">
        <v>5.2</v>
      </c>
      <c r="AF155" s="6">
        <v>19.7</v>
      </c>
      <c r="AG155" s="6" t="s">
        <v>698</v>
      </c>
      <c r="AH155" s="6">
        <v>-8.7</v>
      </c>
      <c r="AI155" s="6" t="s">
        <v>771</v>
      </c>
      <c r="AJ155" s="6">
        <v>0.2</v>
      </c>
      <c r="AK155" s="6">
        <v>5.1</v>
      </c>
      <c r="AL155" s="6">
        <v>18.8</v>
      </c>
      <c r="AM155" s="6" t="s">
        <v>698</v>
      </c>
      <c r="AN155" s="6">
        <v>-7.9</v>
      </c>
      <c r="AO155" s="6" t="s">
        <v>771</v>
      </c>
      <c r="AP155" s="6">
        <v>0.5</v>
      </c>
      <c r="AQ155" s="6">
        <v>5.9</v>
      </c>
      <c r="AR155" s="6">
        <v>16.9</v>
      </c>
      <c r="AS155" s="6" t="s">
        <v>698</v>
      </c>
      <c r="AT155" s="6">
        <v>-4.1</v>
      </c>
      <c r="AU155" s="6" t="s">
        <v>699</v>
      </c>
      <c r="AV155" s="6">
        <v>1</v>
      </c>
      <c r="AW155" s="6">
        <v>6</v>
      </c>
      <c r="AX155" s="6">
        <v>14.2</v>
      </c>
      <c r="AY155" s="6" t="s">
        <v>703</v>
      </c>
      <c r="AZ155" s="6">
        <v>-0.9</v>
      </c>
      <c r="BA155" s="6" t="s">
        <v>699</v>
      </c>
      <c r="BB155" s="6">
        <v>1.5</v>
      </c>
      <c r="BC155" s="6">
        <v>6.1</v>
      </c>
      <c r="BD155" s="6">
        <v>12.6</v>
      </c>
      <c r="BE155" s="6" t="s">
        <v>703</v>
      </c>
      <c r="BF155" s="6">
        <v>0.5</v>
      </c>
      <c r="BG155" s="6" t="s">
        <v>702</v>
      </c>
      <c r="BH155" s="6">
        <v>3</v>
      </c>
      <c r="BI155" s="6">
        <v>5.9</v>
      </c>
      <c r="BJ155" s="6">
        <v>10</v>
      </c>
      <c r="BK155" s="6" t="s">
        <v>704</v>
      </c>
      <c r="BL155" s="6">
        <v>2.1</v>
      </c>
      <c r="BM155" s="6" t="s">
        <v>705</v>
      </c>
      <c r="BN155" s="6" t="s">
        <v>171</v>
      </c>
      <c r="BO155" s="6" t="s">
        <v>171</v>
      </c>
      <c r="BP155" s="6" t="s">
        <v>171</v>
      </c>
      <c r="BQ155" s="6" t="s">
        <v>171</v>
      </c>
      <c r="BR155" s="6" t="s">
        <v>171</v>
      </c>
      <c r="BS155" s="6" t="s">
        <v>171</v>
      </c>
      <c r="BT155" s="6" t="s">
        <v>706</v>
      </c>
      <c r="BU155" s="6">
        <v>5.6</v>
      </c>
      <c r="BV155" s="6" t="s">
        <v>171</v>
      </c>
      <c r="BW155" s="6" t="s">
        <v>171</v>
      </c>
      <c r="BX155" s="6" t="s">
        <v>171</v>
      </c>
      <c r="BY155" s="6" t="s">
        <v>171</v>
      </c>
      <c r="BZ155" s="6" t="s">
        <v>171</v>
      </c>
      <c r="CA155" s="6" t="s">
        <v>171</v>
      </c>
      <c r="CB155" s="6" t="s">
        <v>171</v>
      </c>
      <c r="CC155" s="6" t="s">
        <v>171</v>
      </c>
      <c r="CD155" s="6" t="s">
        <v>171</v>
      </c>
      <c r="CE155" s="6" t="s">
        <v>171</v>
      </c>
      <c r="CF155" s="6" t="s">
        <v>171</v>
      </c>
      <c r="CG155" s="6" t="s">
        <v>171</v>
      </c>
      <c r="CH155" s="6" t="s">
        <v>171</v>
      </c>
      <c r="CI155" s="6" t="s">
        <v>171</v>
      </c>
      <c r="CJ155" s="6" t="s">
        <v>171</v>
      </c>
      <c r="CK155" s="6" t="s">
        <v>171</v>
      </c>
      <c r="CL155" s="53" t="s">
        <v>707</v>
      </c>
      <c r="CM155" s="40" t="s">
        <v>175</v>
      </c>
      <c r="CN155" s="5" t="s">
        <v>171</v>
      </c>
      <c r="CO155" s="10" t="s">
        <v>1588</v>
      </c>
      <c r="CP155" s="40"/>
      <c r="CQ155" s="2" t="s">
        <v>924</v>
      </c>
    </row>
    <row r="156" spans="1:95" ht="9.75">
      <c r="A156" s="1" t="s">
        <v>132</v>
      </c>
      <c r="B156" s="39" t="s">
        <v>171</v>
      </c>
      <c r="C156" s="6">
        <v>52.85</v>
      </c>
      <c r="D156" s="6">
        <v>102.38333333333334</v>
      </c>
      <c r="E156" s="4" t="s">
        <v>171</v>
      </c>
      <c r="F156" s="2" t="s">
        <v>696</v>
      </c>
      <c r="G156" s="2" t="s">
        <v>1708</v>
      </c>
      <c r="H156" s="2" t="s">
        <v>697</v>
      </c>
      <c r="I156" s="26">
        <v>0.2</v>
      </c>
      <c r="J156" s="26">
        <v>17.3</v>
      </c>
      <c r="K156" s="10" t="s">
        <v>698</v>
      </c>
      <c r="L156" s="26">
        <v>-21.3</v>
      </c>
      <c r="M156" s="10" t="s">
        <v>757</v>
      </c>
      <c r="N156" s="26">
        <v>172.1</v>
      </c>
      <c r="O156" s="10" t="s">
        <v>757</v>
      </c>
      <c r="P156" s="81" t="s">
        <v>171</v>
      </c>
      <c r="Q156" s="10" t="s">
        <v>171</v>
      </c>
      <c r="R156" s="8">
        <v>0.01</v>
      </c>
      <c r="S156" s="22" t="s">
        <v>171</v>
      </c>
      <c r="T156" s="22" t="s">
        <v>171</v>
      </c>
      <c r="U156" s="6" t="s">
        <v>171</v>
      </c>
      <c r="V156" s="22" t="s">
        <v>171</v>
      </c>
      <c r="W156" s="6" t="s">
        <v>171</v>
      </c>
      <c r="X156" s="6">
        <v>0.05</v>
      </c>
      <c r="Y156" s="6">
        <v>6</v>
      </c>
      <c r="Z156" s="6">
        <v>18.8</v>
      </c>
      <c r="AA156" s="6" t="s">
        <v>698</v>
      </c>
      <c r="AB156" s="6">
        <v>-3.5</v>
      </c>
      <c r="AC156" s="6" t="s">
        <v>771</v>
      </c>
      <c r="AD156" s="6">
        <v>0.1</v>
      </c>
      <c r="AE156" s="6">
        <v>5.7</v>
      </c>
      <c r="AF156" s="6">
        <v>16.7</v>
      </c>
      <c r="AG156" s="6" t="s">
        <v>698</v>
      </c>
      <c r="AH156" s="6">
        <v>-2.5</v>
      </c>
      <c r="AI156" s="6" t="s">
        <v>699</v>
      </c>
      <c r="AJ156" s="6">
        <v>0.2</v>
      </c>
      <c r="AK156" s="6">
        <v>5.6</v>
      </c>
      <c r="AL156" s="6">
        <v>16</v>
      </c>
      <c r="AM156" s="6" t="s">
        <v>698</v>
      </c>
      <c r="AN156" s="6">
        <v>-2.1</v>
      </c>
      <c r="AO156" s="6" t="s">
        <v>699</v>
      </c>
      <c r="AP156" s="6">
        <v>0.5</v>
      </c>
      <c r="AQ156" s="6">
        <v>5.8</v>
      </c>
      <c r="AR156" s="6">
        <v>14.6</v>
      </c>
      <c r="AS156" s="6" t="s">
        <v>703</v>
      </c>
      <c r="AT156" s="6">
        <v>-1.1</v>
      </c>
      <c r="AU156" s="6" t="s">
        <v>699</v>
      </c>
      <c r="AV156" s="6">
        <v>1</v>
      </c>
      <c r="AW156" s="6">
        <v>5.8</v>
      </c>
      <c r="AX156" s="6">
        <v>12.4</v>
      </c>
      <c r="AY156" s="6" t="s">
        <v>703</v>
      </c>
      <c r="AZ156" s="6">
        <v>0.6</v>
      </c>
      <c r="BA156" s="6" t="s">
        <v>702</v>
      </c>
      <c r="BB156" s="6">
        <v>1.5</v>
      </c>
      <c r="BC156" s="6">
        <v>5.5</v>
      </c>
      <c r="BD156" s="6">
        <v>10.8</v>
      </c>
      <c r="BE156" s="6" t="s">
        <v>703</v>
      </c>
      <c r="BF156" s="6">
        <v>1.2</v>
      </c>
      <c r="BG156" s="6" t="s">
        <v>705</v>
      </c>
      <c r="BH156" s="6">
        <v>3</v>
      </c>
      <c r="BI156" s="6" t="s">
        <v>171</v>
      </c>
      <c r="BJ156" s="6" t="s">
        <v>171</v>
      </c>
      <c r="BK156" s="6" t="s">
        <v>171</v>
      </c>
      <c r="BL156" s="6" t="s">
        <v>171</v>
      </c>
      <c r="BM156" s="6" t="s">
        <v>171</v>
      </c>
      <c r="BN156" s="6" t="s">
        <v>171</v>
      </c>
      <c r="BO156" s="6" t="s">
        <v>171</v>
      </c>
      <c r="BP156" s="6" t="s">
        <v>171</v>
      </c>
      <c r="BQ156" s="6" t="s">
        <v>171</v>
      </c>
      <c r="BR156" s="6" t="s">
        <v>171</v>
      </c>
      <c r="BS156" s="6" t="s">
        <v>171</v>
      </c>
      <c r="BT156" s="6" t="s">
        <v>706</v>
      </c>
      <c r="BU156" s="6">
        <v>5.7</v>
      </c>
      <c r="BV156" s="6" t="s">
        <v>171</v>
      </c>
      <c r="BW156" s="6" t="s">
        <v>171</v>
      </c>
      <c r="BX156" s="6" t="s">
        <v>171</v>
      </c>
      <c r="BY156" s="6" t="s">
        <v>171</v>
      </c>
      <c r="BZ156" s="6" t="s">
        <v>171</v>
      </c>
      <c r="CA156" s="6" t="s">
        <v>171</v>
      </c>
      <c r="CB156" s="6" t="s">
        <v>171</v>
      </c>
      <c r="CC156" s="6" t="s">
        <v>171</v>
      </c>
      <c r="CD156" s="6" t="s">
        <v>171</v>
      </c>
      <c r="CE156" s="6" t="s">
        <v>171</v>
      </c>
      <c r="CF156" s="6" t="s">
        <v>171</v>
      </c>
      <c r="CG156" s="6" t="s">
        <v>171</v>
      </c>
      <c r="CH156" s="6" t="s">
        <v>171</v>
      </c>
      <c r="CI156" s="6" t="s">
        <v>171</v>
      </c>
      <c r="CJ156" s="6" t="s">
        <v>171</v>
      </c>
      <c r="CK156" s="6" t="s">
        <v>171</v>
      </c>
      <c r="CL156" s="53" t="s">
        <v>707</v>
      </c>
      <c r="CM156" s="40" t="s">
        <v>175</v>
      </c>
      <c r="CN156" s="5" t="s">
        <v>171</v>
      </c>
      <c r="CO156" s="10" t="s">
        <v>1588</v>
      </c>
      <c r="CP156" s="40"/>
      <c r="CQ156" s="2" t="s">
        <v>793</v>
      </c>
    </row>
    <row r="157" spans="1:95" ht="9.75">
      <c r="A157" s="1" t="s">
        <v>164</v>
      </c>
      <c r="B157" s="39" t="s">
        <v>171</v>
      </c>
      <c r="C157" s="6">
        <v>55.1</v>
      </c>
      <c r="D157" s="6">
        <v>105.3</v>
      </c>
      <c r="E157" s="4">
        <v>369</v>
      </c>
      <c r="F157" s="2" t="s">
        <v>696</v>
      </c>
      <c r="G157" s="2" t="s">
        <v>1708</v>
      </c>
      <c r="H157" s="2" t="s">
        <v>697</v>
      </c>
      <c r="I157" s="26">
        <v>-0.8</v>
      </c>
      <c r="J157" s="26">
        <v>16.7</v>
      </c>
      <c r="K157" s="10" t="s">
        <v>698</v>
      </c>
      <c r="L157" s="26">
        <v>-22.6</v>
      </c>
      <c r="M157" s="10" t="s">
        <v>771</v>
      </c>
      <c r="N157" s="26">
        <v>163.7</v>
      </c>
      <c r="O157" s="10" t="s">
        <v>702</v>
      </c>
      <c r="P157" s="81">
        <v>48.9</v>
      </c>
      <c r="Q157" s="10" t="s">
        <v>925</v>
      </c>
      <c r="R157" s="8">
        <v>0.01</v>
      </c>
      <c r="S157" s="22" t="s">
        <v>171</v>
      </c>
      <c r="T157" s="22" t="s">
        <v>171</v>
      </c>
      <c r="U157" s="6" t="s">
        <v>171</v>
      </c>
      <c r="V157" s="22" t="s">
        <v>171</v>
      </c>
      <c r="W157" s="6" t="s">
        <v>171</v>
      </c>
      <c r="X157" s="6">
        <v>0.05</v>
      </c>
      <c r="Y157" s="6">
        <v>5.6</v>
      </c>
      <c r="Z157" s="6">
        <v>17.8</v>
      </c>
      <c r="AA157" s="6" t="s">
        <v>698</v>
      </c>
      <c r="AB157" s="6">
        <v>-2.1</v>
      </c>
      <c r="AC157" s="6" t="s">
        <v>699</v>
      </c>
      <c r="AD157" s="6">
        <v>0.1</v>
      </c>
      <c r="AE157" s="6">
        <v>5.5</v>
      </c>
      <c r="AF157" s="6">
        <v>17</v>
      </c>
      <c r="AG157" s="6" t="s">
        <v>698</v>
      </c>
      <c r="AH157" s="6">
        <v>-1.8</v>
      </c>
      <c r="AI157" s="6" t="s">
        <v>699</v>
      </c>
      <c r="AJ157" s="6">
        <v>0.2</v>
      </c>
      <c r="AK157" s="6">
        <v>5.3</v>
      </c>
      <c r="AL157" s="6">
        <v>15.8</v>
      </c>
      <c r="AM157" s="6" t="s">
        <v>698</v>
      </c>
      <c r="AN157" s="6">
        <v>-1.4</v>
      </c>
      <c r="AO157" s="6" t="s">
        <v>699</v>
      </c>
      <c r="AP157" s="6">
        <v>0.5</v>
      </c>
      <c r="AQ157" s="6">
        <v>5</v>
      </c>
      <c r="AR157" s="6">
        <v>14.2</v>
      </c>
      <c r="AS157" s="6" t="s">
        <v>703</v>
      </c>
      <c r="AT157" s="6">
        <v>-0.6</v>
      </c>
      <c r="AU157" s="6" t="s">
        <v>702</v>
      </c>
      <c r="AV157" s="6">
        <v>1</v>
      </c>
      <c r="AW157" s="6">
        <v>5.1</v>
      </c>
      <c r="AX157" s="6">
        <v>12.5</v>
      </c>
      <c r="AY157" s="6" t="s">
        <v>703</v>
      </c>
      <c r="AZ157" s="6">
        <v>0.4</v>
      </c>
      <c r="BA157" s="6" t="s">
        <v>705</v>
      </c>
      <c r="BB157" s="6">
        <v>1.5</v>
      </c>
      <c r="BC157" s="6">
        <v>4.8</v>
      </c>
      <c r="BD157" s="6">
        <v>10.8</v>
      </c>
      <c r="BE157" s="6" t="s">
        <v>703</v>
      </c>
      <c r="BF157" s="6">
        <v>0.7</v>
      </c>
      <c r="BG157" s="6" t="s">
        <v>705</v>
      </c>
      <c r="BH157" s="6">
        <v>3</v>
      </c>
      <c r="BI157" s="6">
        <v>4.6</v>
      </c>
      <c r="BJ157" s="6">
        <v>7.7</v>
      </c>
      <c r="BK157" s="6" t="s">
        <v>704</v>
      </c>
      <c r="BL157" s="6">
        <v>2</v>
      </c>
      <c r="BM157" s="6" t="s">
        <v>724</v>
      </c>
      <c r="BN157" s="6" t="s">
        <v>171</v>
      </c>
      <c r="BO157" s="6" t="s">
        <v>171</v>
      </c>
      <c r="BP157" s="6" t="s">
        <v>171</v>
      </c>
      <c r="BQ157" s="6" t="s">
        <v>171</v>
      </c>
      <c r="BR157" s="6" t="s">
        <v>171</v>
      </c>
      <c r="BS157" s="6" t="s">
        <v>171</v>
      </c>
      <c r="BT157" s="6" t="s">
        <v>706</v>
      </c>
      <c r="BU157" s="6">
        <v>5.1</v>
      </c>
      <c r="BV157" s="6" t="s">
        <v>171</v>
      </c>
      <c r="BW157" s="6" t="s">
        <v>171</v>
      </c>
      <c r="BX157" s="6" t="s">
        <v>171</v>
      </c>
      <c r="BY157" s="6" t="s">
        <v>171</v>
      </c>
      <c r="BZ157" s="6" t="s">
        <v>171</v>
      </c>
      <c r="CA157" s="6" t="s">
        <v>171</v>
      </c>
      <c r="CB157" s="6" t="s">
        <v>171</v>
      </c>
      <c r="CC157" s="6" t="s">
        <v>171</v>
      </c>
      <c r="CD157" s="6" t="s">
        <v>171</v>
      </c>
      <c r="CE157" s="6" t="s">
        <v>171</v>
      </c>
      <c r="CF157" s="6" t="s">
        <v>171</v>
      </c>
      <c r="CG157" s="6" t="s">
        <v>171</v>
      </c>
      <c r="CH157" s="6" t="s">
        <v>171</v>
      </c>
      <c r="CI157" s="6" t="s">
        <v>171</v>
      </c>
      <c r="CJ157" s="6" t="s">
        <v>171</v>
      </c>
      <c r="CK157" s="6" t="s">
        <v>171</v>
      </c>
      <c r="CL157" s="53" t="s">
        <v>707</v>
      </c>
      <c r="CM157" s="40" t="s">
        <v>175</v>
      </c>
      <c r="CN157" s="5" t="s">
        <v>171</v>
      </c>
      <c r="CO157" s="10" t="s">
        <v>440</v>
      </c>
      <c r="CP157" s="40"/>
      <c r="CQ157" s="2" t="s">
        <v>924</v>
      </c>
    </row>
    <row r="158" spans="1:95" ht="9.75">
      <c r="A158" s="1" t="s">
        <v>134</v>
      </c>
      <c r="B158" s="39" t="s">
        <v>171</v>
      </c>
      <c r="C158" s="6">
        <v>57.71666666666667</v>
      </c>
      <c r="D158" s="6">
        <v>106.28333333333333</v>
      </c>
      <c r="E158" s="4" t="s">
        <v>171</v>
      </c>
      <c r="F158" s="2" t="s">
        <v>696</v>
      </c>
      <c r="G158" s="2" t="s">
        <v>1708</v>
      </c>
      <c r="H158" s="2" t="s">
        <v>697</v>
      </c>
      <c r="I158" s="26">
        <v>-2.7</v>
      </c>
      <c r="J158" s="26">
        <v>15.6</v>
      </c>
      <c r="K158" s="10" t="s">
        <v>698</v>
      </c>
      <c r="L158" s="26">
        <v>-25.1</v>
      </c>
      <c r="M158" s="10" t="s">
        <v>771</v>
      </c>
      <c r="N158" s="26">
        <v>202.3</v>
      </c>
      <c r="O158" s="10" t="s">
        <v>757</v>
      </c>
      <c r="P158" s="81">
        <v>44.8</v>
      </c>
      <c r="Q158" s="10" t="s">
        <v>925</v>
      </c>
      <c r="R158" s="8">
        <v>0.01</v>
      </c>
      <c r="S158" s="22" t="s">
        <v>171</v>
      </c>
      <c r="T158" s="22" t="s">
        <v>171</v>
      </c>
      <c r="U158" s="6" t="s">
        <v>171</v>
      </c>
      <c r="V158" s="22" t="s">
        <v>171</v>
      </c>
      <c r="W158" s="6" t="s">
        <v>171</v>
      </c>
      <c r="X158" s="6">
        <v>0.05</v>
      </c>
      <c r="Y158" s="6">
        <v>1.8</v>
      </c>
      <c r="Z158" s="6">
        <v>16.4</v>
      </c>
      <c r="AA158" s="6" t="s">
        <v>698</v>
      </c>
      <c r="AB158" s="6">
        <v>-10.5</v>
      </c>
      <c r="AC158" s="6" t="s">
        <v>699</v>
      </c>
      <c r="AD158" s="6">
        <v>0.1</v>
      </c>
      <c r="AE158" s="6">
        <v>2</v>
      </c>
      <c r="AF158" s="6">
        <v>16.1</v>
      </c>
      <c r="AG158" s="6" t="s">
        <v>698</v>
      </c>
      <c r="AH158" s="6">
        <v>-10.1</v>
      </c>
      <c r="AI158" s="6" t="s">
        <v>699</v>
      </c>
      <c r="AJ158" s="6">
        <v>0.2</v>
      </c>
      <c r="AK158" s="6">
        <v>1.8</v>
      </c>
      <c r="AL158" s="6">
        <v>15.8</v>
      </c>
      <c r="AM158" s="6" t="s">
        <v>698</v>
      </c>
      <c r="AN158" s="6">
        <v>-10.1</v>
      </c>
      <c r="AO158" s="6" t="s">
        <v>699</v>
      </c>
      <c r="AP158" s="6">
        <v>0.5</v>
      </c>
      <c r="AQ158" s="6">
        <v>2.4</v>
      </c>
      <c r="AR158" s="6">
        <v>14.7</v>
      </c>
      <c r="AS158" s="6" t="s">
        <v>698</v>
      </c>
      <c r="AT158" s="6">
        <v>-8.3</v>
      </c>
      <c r="AU158" s="6" t="s">
        <v>699</v>
      </c>
      <c r="AV158" s="6">
        <v>1</v>
      </c>
      <c r="AW158" s="6">
        <v>2.8</v>
      </c>
      <c r="AX158" s="6">
        <v>13.4</v>
      </c>
      <c r="AY158" s="6" t="s">
        <v>703</v>
      </c>
      <c r="AZ158" s="6">
        <v>-5.8</v>
      </c>
      <c r="BA158" s="6" t="s">
        <v>702</v>
      </c>
      <c r="BB158" s="6">
        <v>1.5</v>
      </c>
      <c r="BC158" s="6">
        <v>3.2</v>
      </c>
      <c r="BD158" s="6">
        <v>12.4</v>
      </c>
      <c r="BE158" s="6" t="s">
        <v>703</v>
      </c>
      <c r="BF158" s="6">
        <v>-4.1</v>
      </c>
      <c r="BG158" s="6" t="s">
        <v>705</v>
      </c>
      <c r="BH158" s="6">
        <v>3</v>
      </c>
      <c r="BI158" s="6">
        <v>3.4</v>
      </c>
      <c r="BJ158" s="6">
        <v>9.2</v>
      </c>
      <c r="BK158" s="6" t="s">
        <v>704</v>
      </c>
      <c r="BL158" s="6">
        <v>-0.4</v>
      </c>
      <c r="BM158" s="6" t="s">
        <v>705</v>
      </c>
      <c r="BN158" s="6" t="s">
        <v>171</v>
      </c>
      <c r="BO158" s="6" t="s">
        <v>171</v>
      </c>
      <c r="BP158" s="6" t="s">
        <v>171</v>
      </c>
      <c r="BQ158" s="6" t="s">
        <v>171</v>
      </c>
      <c r="BR158" s="6" t="s">
        <v>171</v>
      </c>
      <c r="BS158" s="6" t="s">
        <v>171</v>
      </c>
      <c r="BT158" s="6" t="s">
        <v>706</v>
      </c>
      <c r="BU158" s="6">
        <v>2.5</v>
      </c>
      <c r="BV158" s="6" t="s">
        <v>171</v>
      </c>
      <c r="BW158" s="6" t="s">
        <v>171</v>
      </c>
      <c r="BX158" s="6" t="s">
        <v>171</v>
      </c>
      <c r="BY158" s="6" t="s">
        <v>171</v>
      </c>
      <c r="BZ158" s="6" t="s">
        <v>171</v>
      </c>
      <c r="CA158" s="6" t="s">
        <v>171</v>
      </c>
      <c r="CB158" s="6" t="s">
        <v>171</v>
      </c>
      <c r="CC158" s="6" t="s">
        <v>171</v>
      </c>
      <c r="CD158" s="6" t="s">
        <v>171</v>
      </c>
      <c r="CE158" s="6" t="s">
        <v>171</v>
      </c>
      <c r="CF158" s="6" t="s">
        <v>171</v>
      </c>
      <c r="CG158" s="6" t="s">
        <v>171</v>
      </c>
      <c r="CH158" s="6" t="s">
        <v>171</v>
      </c>
      <c r="CI158" s="6" t="s">
        <v>171</v>
      </c>
      <c r="CJ158" s="6" t="s">
        <v>171</v>
      </c>
      <c r="CK158" s="6" t="s">
        <v>171</v>
      </c>
      <c r="CL158" s="53" t="s">
        <v>707</v>
      </c>
      <c r="CM158" s="40" t="s">
        <v>175</v>
      </c>
      <c r="CN158" s="5" t="s">
        <v>171</v>
      </c>
      <c r="CO158" s="10" t="s">
        <v>440</v>
      </c>
      <c r="CP158" s="40"/>
      <c r="CQ158" s="2" t="s">
        <v>793</v>
      </c>
    </row>
    <row r="159" spans="2:95" ht="9.75">
      <c r="B159" s="39"/>
      <c r="C159" s="6"/>
      <c r="D159" s="6"/>
      <c r="E159" s="4"/>
      <c r="F159" s="2"/>
      <c r="G159" s="2"/>
      <c r="H159" s="2"/>
      <c r="I159" s="26"/>
      <c r="J159" s="26"/>
      <c r="K159" s="10"/>
      <c r="L159" s="26"/>
      <c r="M159" s="10"/>
      <c r="N159" s="26"/>
      <c r="O159" s="10"/>
      <c r="P159" s="81"/>
      <c r="Q159" s="10"/>
      <c r="R159" s="8"/>
      <c r="S159" s="22"/>
      <c r="T159" s="22"/>
      <c r="U159" s="6"/>
      <c r="V159" s="22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 t="s">
        <v>171</v>
      </c>
      <c r="BW159" s="6" t="s">
        <v>171</v>
      </c>
      <c r="BX159" s="6" t="s">
        <v>171</v>
      </c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53"/>
      <c r="CM159" s="40"/>
      <c r="CN159" s="5"/>
      <c r="CO159" s="10"/>
      <c r="CP159" s="40"/>
      <c r="CQ159" s="11"/>
    </row>
    <row r="160" spans="1:95" ht="12.75">
      <c r="A160" s="31" t="s">
        <v>607</v>
      </c>
      <c r="B160" s="39"/>
      <c r="C160" s="6"/>
      <c r="D160" s="6"/>
      <c r="E160" s="4"/>
      <c r="F160" s="2"/>
      <c r="G160" s="2"/>
      <c r="H160" s="2"/>
      <c r="I160" s="26"/>
      <c r="J160" s="26"/>
      <c r="K160" s="10"/>
      <c r="L160" s="26"/>
      <c r="M160" s="10"/>
      <c r="N160" s="26"/>
      <c r="O160" s="10"/>
      <c r="P160" s="81"/>
      <c r="Q160" s="10"/>
      <c r="R160" s="8"/>
      <c r="S160" s="22"/>
      <c r="T160" s="22"/>
      <c r="U160" s="6"/>
      <c r="V160" s="22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 t="s">
        <v>171</v>
      </c>
      <c r="BW160" s="6" t="s">
        <v>171</v>
      </c>
      <c r="BX160" s="6" t="s">
        <v>171</v>
      </c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53"/>
      <c r="CM160" s="40"/>
      <c r="CN160" s="5"/>
      <c r="CO160" s="10"/>
      <c r="CP160" s="40"/>
      <c r="CQ160" s="11"/>
    </row>
    <row r="161" spans="1:95" ht="9.75">
      <c r="A161" s="1" t="s">
        <v>135</v>
      </c>
      <c r="B161" s="39" t="s">
        <v>171</v>
      </c>
      <c r="C161" s="6">
        <v>49.88333333333333</v>
      </c>
      <c r="D161" s="6">
        <v>97.16666666666667</v>
      </c>
      <c r="E161" s="4" t="s">
        <v>171</v>
      </c>
      <c r="F161" s="2" t="s">
        <v>991</v>
      </c>
      <c r="G161" s="2" t="s">
        <v>1708</v>
      </c>
      <c r="H161" s="2" t="s">
        <v>992</v>
      </c>
      <c r="I161" s="26">
        <v>2.7</v>
      </c>
      <c r="J161" s="26" t="s">
        <v>175</v>
      </c>
      <c r="K161" s="10" t="s">
        <v>175</v>
      </c>
      <c r="L161" s="26" t="s">
        <v>175</v>
      </c>
      <c r="M161" s="10" t="s">
        <v>175</v>
      </c>
      <c r="N161" s="26" t="s">
        <v>175</v>
      </c>
      <c r="O161" s="10" t="s">
        <v>175</v>
      </c>
      <c r="P161" s="81" t="s">
        <v>171</v>
      </c>
      <c r="Q161" s="10" t="s">
        <v>171</v>
      </c>
      <c r="R161" s="8">
        <v>0</v>
      </c>
      <c r="S161" s="22">
        <v>4.82</v>
      </c>
      <c r="T161" s="22">
        <v>18.42</v>
      </c>
      <c r="U161" s="6" t="s">
        <v>758</v>
      </c>
      <c r="V161" s="22">
        <v>-6</v>
      </c>
      <c r="W161" s="6" t="s">
        <v>757</v>
      </c>
      <c r="X161" s="6">
        <v>0.01</v>
      </c>
      <c r="Y161" s="6">
        <v>5.4</v>
      </c>
      <c r="Z161" s="6">
        <v>16.4</v>
      </c>
      <c r="AA161" s="6" t="s">
        <v>698</v>
      </c>
      <c r="AB161" s="6">
        <v>3.6</v>
      </c>
      <c r="AC161" s="6" t="s">
        <v>702</v>
      </c>
      <c r="AD161" s="6" t="s">
        <v>171</v>
      </c>
      <c r="AE161" s="6" t="s">
        <v>171</v>
      </c>
      <c r="AF161" s="6" t="s">
        <v>171</v>
      </c>
      <c r="AG161" s="6" t="s">
        <v>171</v>
      </c>
      <c r="AH161" s="6" t="s">
        <v>171</v>
      </c>
      <c r="AI161" s="6" t="s">
        <v>171</v>
      </c>
      <c r="AJ161" s="6">
        <v>0.25</v>
      </c>
      <c r="AK161" s="6">
        <v>5.5</v>
      </c>
      <c r="AL161" s="6">
        <v>15.9</v>
      </c>
      <c r="AM161" s="6" t="s">
        <v>703</v>
      </c>
      <c r="AN161" s="6">
        <v>-3.1</v>
      </c>
      <c r="AO161" s="6" t="s">
        <v>699</v>
      </c>
      <c r="AP161" s="6">
        <v>0.51</v>
      </c>
      <c r="AQ161" s="6">
        <v>5.2</v>
      </c>
      <c r="AR161" s="6">
        <v>15.3</v>
      </c>
      <c r="AS161" s="6" t="s">
        <v>703</v>
      </c>
      <c r="AT161" s="6">
        <v>-2.4</v>
      </c>
      <c r="AU161" s="6" t="s">
        <v>699</v>
      </c>
      <c r="AV161" s="6">
        <v>1.02</v>
      </c>
      <c r="AW161" s="6">
        <v>5.4</v>
      </c>
      <c r="AX161" s="6">
        <f>14.1</f>
        <v>14.1</v>
      </c>
      <c r="AY161" s="6" t="s">
        <v>703</v>
      </c>
      <c r="AZ161" s="6">
        <v>-1.4</v>
      </c>
      <c r="BA161" s="6" t="s">
        <v>699</v>
      </c>
      <c r="BB161" s="6">
        <v>1.68</v>
      </c>
      <c r="BC161" s="6">
        <v>5.4</v>
      </c>
      <c r="BD161" s="6">
        <v>11.2</v>
      </c>
      <c r="BE161" s="6" t="s">
        <v>704</v>
      </c>
      <c r="BF161" s="6">
        <v>0.4</v>
      </c>
      <c r="BG161" s="6" t="s">
        <v>702</v>
      </c>
      <c r="BH161" s="6">
        <v>2.74</v>
      </c>
      <c r="BI161" s="6">
        <v>5.4</v>
      </c>
      <c r="BJ161" s="6">
        <v>8.8</v>
      </c>
      <c r="BK161" s="6" t="s">
        <v>700</v>
      </c>
      <c r="BL161" s="6">
        <v>2.5</v>
      </c>
      <c r="BM161" s="6" t="s">
        <v>724</v>
      </c>
      <c r="BN161" s="6">
        <v>4.57</v>
      </c>
      <c r="BO161" s="6">
        <v>5.1</v>
      </c>
      <c r="BP161" s="6">
        <v>6.1</v>
      </c>
      <c r="BQ161" s="6" t="s">
        <v>757</v>
      </c>
      <c r="BR161" s="6">
        <v>4.5</v>
      </c>
      <c r="BS161" s="6" t="s">
        <v>698</v>
      </c>
      <c r="BT161" s="6" t="s">
        <v>939</v>
      </c>
      <c r="BU161" s="6">
        <v>5.32</v>
      </c>
      <c r="BV161" s="6" t="s">
        <v>171</v>
      </c>
      <c r="BW161" s="6" t="s">
        <v>171</v>
      </c>
      <c r="BX161" s="6" t="s">
        <v>171</v>
      </c>
      <c r="BY161" s="6" t="s">
        <v>171</v>
      </c>
      <c r="BZ161" s="6" t="s">
        <v>171</v>
      </c>
      <c r="CA161" s="6" t="s">
        <v>171</v>
      </c>
      <c r="CB161" s="6" t="s">
        <v>171</v>
      </c>
      <c r="CC161" s="6" t="s">
        <v>171</v>
      </c>
      <c r="CD161" s="6" t="s">
        <v>171</v>
      </c>
      <c r="CE161" s="6" t="s">
        <v>171</v>
      </c>
      <c r="CF161" s="6" t="s">
        <v>171</v>
      </c>
      <c r="CG161" s="6" t="s">
        <v>171</v>
      </c>
      <c r="CH161" s="6" t="s">
        <v>171</v>
      </c>
      <c r="CI161" s="6" t="s">
        <v>171</v>
      </c>
      <c r="CJ161" s="6" t="s">
        <v>171</v>
      </c>
      <c r="CK161" s="6" t="s">
        <v>171</v>
      </c>
      <c r="CL161" s="53" t="s">
        <v>707</v>
      </c>
      <c r="CM161" s="40" t="s">
        <v>993</v>
      </c>
      <c r="CN161" s="5" t="s">
        <v>171</v>
      </c>
      <c r="CO161" s="10" t="s">
        <v>1588</v>
      </c>
      <c r="CP161" s="40"/>
      <c r="CQ161" s="2">
        <v>64</v>
      </c>
    </row>
    <row r="162" spans="1:95" ht="9.75">
      <c r="A162" s="1" t="s">
        <v>136</v>
      </c>
      <c r="B162" s="39" t="s">
        <v>171</v>
      </c>
      <c r="C162" s="6">
        <v>49.9</v>
      </c>
      <c r="D162" s="6">
        <v>97.23333333333333</v>
      </c>
      <c r="E162" s="4">
        <v>240</v>
      </c>
      <c r="F162" s="2" t="s">
        <v>696</v>
      </c>
      <c r="G162" s="2" t="s">
        <v>1708</v>
      </c>
      <c r="H162" s="2" t="s">
        <v>697</v>
      </c>
      <c r="I162" s="26">
        <v>2.2</v>
      </c>
      <c r="J162" s="26">
        <v>19.6</v>
      </c>
      <c r="K162" s="10" t="s">
        <v>698</v>
      </c>
      <c r="L162" s="26">
        <v>-19.3</v>
      </c>
      <c r="M162" s="10" t="s">
        <v>771</v>
      </c>
      <c r="N162" s="26">
        <v>125.5</v>
      </c>
      <c r="O162" s="10" t="s">
        <v>771</v>
      </c>
      <c r="P162" s="81">
        <v>30.4</v>
      </c>
      <c r="Q162" s="10" t="s">
        <v>925</v>
      </c>
      <c r="R162" s="8">
        <v>0.01</v>
      </c>
      <c r="S162" s="22" t="s">
        <v>171</v>
      </c>
      <c r="T162" s="22" t="s">
        <v>171</v>
      </c>
      <c r="U162" s="6" t="s">
        <v>171</v>
      </c>
      <c r="V162" s="22" t="s">
        <v>171</v>
      </c>
      <c r="W162" s="6" t="s">
        <v>171</v>
      </c>
      <c r="X162" s="6">
        <v>0.05</v>
      </c>
      <c r="Y162" s="6">
        <v>5.9</v>
      </c>
      <c r="Z162" s="6">
        <v>19.1</v>
      </c>
      <c r="AA162" s="6" t="s">
        <v>698</v>
      </c>
      <c r="AB162" s="6">
        <v>-5</v>
      </c>
      <c r="AC162" s="6" t="s">
        <v>771</v>
      </c>
      <c r="AD162" s="6">
        <v>0.1</v>
      </c>
      <c r="AE162" s="6">
        <v>5.8</v>
      </c>
      <c r="AF162" s="6">
        <v>18</v>
      </c>
      <c r="AG162" s="6" t="s">
        <v>698</v>
      </c>
      <c r="AH162" s="6">
        <v>-4.2</v>
      </c>
      <c r="AI162" s="6" t="s">
        <v>699</v>
      </c>
      <c r="AJ162" s="6">
        <v>0.2</v>
      </c>
      <c r="AK162" s="6">
        <v>5.8</v>
      </c>
      <c r="AL162" s="6">
        <v>16.9</v>
      </c>
      <c r="AM162" s="6" t="s">
        <v>703</v>
      </c>
      <c r="AN162" s="6">
        <v>-3.5</v>
      </c>
      <c r="AO162" s="6" t="s">
        <v>699</v>
      </c>
      <c r="AP162" s="6">
        <v>0.5</v>
      </c>
      <c r="AQ162" s="6">
        <v>5.9</v>
      </c>
      <c r="AR162" s="6">
        <v>16.1</v>
      </c>
      <c r="AS162" s="6" t="s">
        <v>703</v>
      </c>
      <c r="AT162" s="6">
        <v>-2.2</v>
      </c>
      <c r="AU162" s="6" t="s">
        <v>699</v>
      </c>
      <c r="AV162" s="6">
        <v>1</v>
      </c>
      <c r="AW162" s="6">
        <v>6</v>
      </c>
      <c r="AX162" s="6">
        <v>14</v>
      </c>
      <c r="AY162" s="6" t="s">
        <v>703</v>
      </c>
      <c r="AZ162" s="6">
        <v>-0.3</v>
      </c>
      <c r="BA162" s="6" t="s">
        <v>702</v>
      </c>
      <c r="BB162" s="6">
        <v>1.5</v>
      </c>
      <c r="BC162" s="6">
        <v>6</v>
      </c>
      <c r="BD162" s="6">
        <v>12.5</v>
      </c>
      <c r="BE162" s="6" t="s">
        <v>704</v>
      </c>
      <c r="BF162" s="6">
        <v>0.8</v>
      </c>
      <c r="BG162" s="6" t="s">
        <v>705</v>
      </c>
      <c r="BH162" s="6">
        <v>3</v>
      </c>
      <c r="BI162" s="6">
        <v>6.1</v>
      </c>
      <c r="BJ162" s="6">
        <v>8.9</v>
      </c>
      <c r="BK162" s="6" t="s">
        <v>700</v>
      </c>
      <c r="BL162" s="6">
        <v>3.4</v>
      </c>
      <c r="BM162" s="6" t="s">
        <v>724</v>
      </c>
      <c r="BN162" s="6" t="s">
        <v>171</v>
      </c>
      <c r="BO162" s="6" t="s">
        <v>171</v>
      </c>
      <c r="BP162" s="6" t="s">
        <v>171</v>
      </c>
      <c r="BQ162" s="6" t="s">
        <v>171</v>
      </c>
      <c r="BR162" s="6" t="s">
        <v>171</v>
      </c>
      <c r="BS162" s="6" t="s">
        <v>171</v>
      </c>
      <c r="BT162" s="6" t="s">
        <v>706</v>
      </c>
      <c r="BU162" s="6">
        <v>5.9</v>
      </c>
      <c r="BV162" s="6" t="s">
        <v>171</v>
      </c>
      <c r="BW162" s="6" t="s">
        <v>171</v>
      </c>
      <c r="BX162" s="6" t="s">
        <v>171</v>
      </c>
      <c r="BY162" s="6" t="s">
        <v>171</v>
      </c>
      <c r="BZ162" s="6" t="s">
        <v>171</v>
      </c>
      <c r="CA162" s="6" t="s">
        <v>171</v>
      </c>
      <c r="CB162" s="6" t="s">
        <v>171</v>
      </c>
      <c r="CC162" s="6" t="s">
        <v>171</v>
      </c>
      <c r="CD162" s="6" t="s">
        <v>171</v>
      </c>
      <c r="CE162" s="6" t="s">
        <v>171</v>
      </c>
      <c r="CF162" s="6" t="s">
        <v>171</v>
      </c>
      <c r="CG162" s="6" t="s">
        <v>171</v>
      </c>
      <c r="CH162" s="6" t="s">
        <v>171</v>
      </c>
      <c r="CI162" s="6" t="s">
        <v>171</v>
      </c>
      <c r="CJ162" s="6" t="s">
        <v>171</v>
      </c>
      <c r="CK162" s="6" t="s">
        <v>171</v>
      </c>
      <c r="CL162" s="53" t="s">
        <v>707</v>
      </c>
      <c r="CM162" s="40" t="s">
        <v>175</v>
      </c>
      <c r="CN162" s="5" t="s">
        <v>171</v>
      </c>
      <c r="CO162" s="10" t="s">
        <v>1588</v>
      </c>
      <c r="CP162" s="40"/>
      <c r="CQ162" s="2" t="s">
        <v>924</v>
      </c>
    </row>
    <row r="163" spans="1:95" ht="20.25">
      <c r="A163" s="1" t="s">
        <v>994</v>
      </c>
      <c r="B163" s="39" t="s">
        <v>995</v>
      </c>
      <c r="C163" s="6">
        <v>50.18333333333333</v>
      </c>
      <c r="D163" s="6">
        <v>96.05</v>
      </c>
      <c r="E163" s="4" t="s">
        <v>171</v>
      </c>
      <c r="F163" s="2" t="s">
        <v>174</v>
      </c>
      <c r="G163" s="2" t="s">
        <v>1708</v>
      </c>
      <c r="H163" s="2" t="s">
        <v>996</v>
      </c>
      <c r="I163" s="26">
        <v>5.6</v>
      </c>
      <c r="J163" s="26">
        <v>24.5</v>
      </c>
      <c r="K163" s="10" t="s">
        <v>698</v>
      </c>
      <c r="L163" s="26">
        <v>-6.2</v>
      </c>
      <c r="M163" s="10" t="s">
        <v>771</v>
      </c>
      <c r="N163" s="26" t="s">
        <v>175</v>
      </c>
      <c r="O163" s="10" t="s">
        <v>175</v>
      </c>
      <c r="P163" s="81" t="s">
        <v>171</v>
      </c>
      <c r="Q163" s="10" t="s">
        <v>171</v>
      </c>
      <c r="R163" s="8">
        <v>0</v>
      </c>
      <c r="S163" s="22" t="s">
        <v>171</v>
      </c>
      <c r="T163" s="22" t="s">
        <v>171</v>
      </c>
      <c r="U163" s="6" t="s">
        <v>171</v>
      </c>
      <c r="V163" s="22" t="s">
        <v>171</v>
      </c>
      <c r="W163" s="6" t="s">
        <v>171</v>
      </c>
      <c r="X163" s="6">
        <v>0.01</v>
      </c>
      <c r="Y163" s="6">
        <v>5.9</v>
      </c>
      <c r="Z163" s="6">
        <v>23.2</v>
      </c>
      <c r="AA163" s="6" t="s">
        <v>698</v>
      </c>
      <c r="AB163" s="6">
        <v>-3.8</v>
      </c>
      <c r="AC163" s="6" t="s">
        <v>771</v>
      </c>
      <c r="AD163" s="6">
        <v>0.05</v>
      </c>
      <c r="AE163" s="6">
        <v>6.2</v>
      </c>
      <c r="AF163" s="6">
        <v>20.9</v>
      </c>
      <c r="AG163" s="6" t="s">
        <v>698</v>
      </c>
      <c r="AH163" s="6">
        <v>-2.9</v>
      </c>
      <c r="AI163" s="6" t="s">
        <v>771</v>
      </c>
      <c r="AJ163" s="6">
        <v>0.1</v>
      </c>
      <c r="AK163" s="6">
        <v>5.8</v>
      </c>
      <c r="AL163" s="6">
        <v>19.7</v>
      </c>
      <c r="AM163" s="6" t="s">
        <v>698</v>
      </c>
      <c r="AN163" s="6">
        <v>-2.3</v>
      </c>
      <c r="AO163" s="6" t="s">
        <v>699</v>
      </c>
      <c r="AP163" s="6" t="s">
        <v>171</v>
      </c>
      <c r="AQ163" s="6" t="s">
        <v>171</v>
      </c>
      <c r="AR163" s="6" t="s">
        <v>171</v>
      </c>
      <c r="AS163" s="6" t="s">
        <v>171</v>
      </c>
      <c r="AT163" s="6" t="s">
        <v>171</v>
      </c>
      <c r="AU163" s="6" t="s">
        <v>171</v>
      </c>
      <c r="AV163" s="6" t="s">
        <v>171</v>
      </c>
      <c r="AW163" s="6" t="s">
        <v>171</v>
      </c>
      <c r="AX163" s="6" t="s">
        <v>171</v>
      </c>
      <c r="AY163" s="6" t="s">
        <v>171</v>
      </c>
      <c r="AZ163" s="6" t="s">
        <v>171</v>
      </c>
      <c r="BA163" s="6" t="s">
        <v>171</v>
      </c>
      <c r="BB163" s="6">
        <v>1</v>
      </c>
      <c r="BC163" s="6">
        <v>6.1</v>
      </c>
      <c r="BD163" s="6">
        <v>13.1</v>
      </c>
      <c r="BE163" s="6" t="s">
        <v>703</v>
      </c>
      <c r="BF163" s="6">
        <v>0.9</v>
      </c>
      <c r="BG163" s="6" t="s">
        <v>705</v>
      </c>
      <c r="BH163" s="6">
        <v>2</v>
      </c>
      <c r="BI163" s="6">
        <v>5.5</v>
      </c>
      <c r="BJ163" s="6">
        <v>10.6</v>
      </c>
      <c r="BK163" s="6" t="s">
        <v>704</v>
      </c>
      <c r="BL163" s="6">
        <v>2.5</v>
      </c>
      <c r="BM163" s="6" t="s">
        <v>705</v>
      </c>
      <c r="BN163" s="6" t="s">
        <v>171</v>
      </c>
      <c r="BO163" s="6" t="s">
        <v>171</v>
      </c>
      <c r="BP163" s="6" t="s">
        <v>171</v>
      </c>
      <c r="BQ163" s="6" t="s">
        <v>171</v>
      </c>
      <c r="BR163" s="6" t="s">
        <v>171</v>
      </c>
      <c r="BS163" s="6" t="s">
        <v>171</v>
      </c>
      <c r="BT163" s="6" t="s">
        <v>939</v>
      </c>
      <c r="BU163" s="6">
        <v>5.9</v>
      </c>
      <c r="BV163" s="6" t="s">
        <v>171</v>
      </c>
      <c r="BW163" s="6" t="s">
        <v>171</v>
      </c>
      <c r="BX163" s="6" t="s">
        <v>171</v>
      </c>
      <c r="BY163" s="6" t="s">
        <v>171</v>
      </c>
      <c r="BZ163" s="6" t="s">
        <v>171</v>
      </c>
      <c r="CA163" s="6" t="s">
        <v>171</v>
      </c>
      <c r="CB163" s="6" t="s">
        <v>171</v>
      </c>
      <c r="CC163" s="6" t="s">
        <v>171</v>
      </c>
      <c r="CD163" s="6" t="s">
        <v>171</v>
      </c>
      <c r="CE163" s="6" t="s">
        <v>171</v>
      </c>
      <c r="CF163" s="6" t="s">
        <v>171</v>
      </c>
      <c r="CG163" s="6" t="s">
        <v>171</v>
      </c>
      <c r="CH163" s="6" t="s">
        <v>171</v>
      </c>
      <c r="CI163" s="6" t="s">
        <v>171</v>
      </c>
      <c r="CJ163" s="6" t="s">
        <v>171</v>
      </c>
      <c r="CK163" s="6" t="s">
        <v>171</v>
      </c>
      <c r="CL163" s="53" t="s">
        <v>707</v>
      </c>
      <c r="CM163" s="40" t="s">
        <v>175</v>
      </c>
      <c r="CN163" s="5" t="s">
        <v>171</v>
      </c>
      <c r="CO163" s="10" t="s">
        <v>1588</v>
      </c>
      <c r="CP163" s="40"/>
      <c r="CQ163" s="2">
        <v>23</v>
      </c>
    </row>
    <row r="164" spans="1:95" ht="9.75">
      <c r="A164" s="1" t="s">
        <v>137</v>
      </c>
      <c r="B164" s="39" t="s">
        <v>171</v>
      </c>
      <c r="C164" s="6">
        <v>50.63333333333333</v>
      </c>
      <c r="D164" s="6">
        <v>96.98333333333333</v>
      </c>
      <c r="E164" s="4" t="s">
        <v>171</v>
      </c>
      <c r="F164" s="2" t="s">
        <v>696</v>
      </c>
      <c r="G164" s="2" t="s">
        <v>1708</v>
      </c>
      <c r="H164" s="2" t="s">
        <v>697</v>
      </c>
      <c r="I164" s="26">
        <v>1.1</v>
      </c>
      <c r="J164" s="26">
        <v>18.6</v>
      </c>
      <c r="K164" s="10" t="s">
        <v>698</v>
      </c>
      <c r="L164" s="26">
        <v>-20.2</v>
      </c>
      <c r="M164" s="10" t="s">
        <v>771</v>
      </c>
      <c r="N164" s="26">
        <v>156.5</v>
      </c>
      <c r="O164" s="10" t="s">
        <v>771</v>
      </c>
      <c r="P164" s="81" t="s">
        <v>171</v>
      </c>
      <c r="Q164" s="10" t="s">
        <v>171</v>
      </c>
      <c r="R164" s="8">
        <v>0.01</v>
      </c>
      <c r="S164" s="22" t="s">
        <v>171</v>
      </c>
      <c r="T164" s="22" t="s">
        <v>171</v>
      </c>
      <c r="U164" s="6" t="s">
        <v>171</v>
      </c>
      <c r="V164" s="22" t="s">
        <v>171</v>
      </c>
      <c r="W164" s="6" t="s">
        <v>171</v>
      </c>
      <c r="X164" s="6">
        <v>0.05</v>
      </c>
      <c r="Y164" s="6">
        <v>7</v>
      </c>
      <c r="Z164" s="6">
        <v>20.6</v>
      </c>
      <c r="AA164" s="6" t="s">
        <v>698</v>
      </c>
      <c r="AB164" s="6">
        <v>-2.4</v>
      </c>
      <c r="AC164" s="6" t="s">
        <v>771</v>
      </c>
      <c r="AD164" s="6">
        <v>0.1</v>
      </c>
      <c r="AE164" s="6">
        <v>6.8</v>
      </c>
      <c r="AF164" s="6">
        <v>19.7</v>
      </c>
      <c r="AG164" s="6" t="s">
        <v>698</v>
      </c>
      <c r="AH164" s="6">
        <v>-2.1</v>
      </c>
      <c r="AI164" s="6" t="s">
        <v>771</v>
      </c>
      <c r="AJ164" s="6">
        <v>0.2</v>
      </c>
      <c r="AK164" s="6">
        <v>6.9</v>
      </c>
      <c r="AL164" s="6">
        <v>18.5</v>
      </c>
      <c r="AM164" s="6" t="s">
        <v>698</v>
      </c>
      <c r="AN164" s="6">
        <v>-1.1</v>
      </c>
      <c r="AO164" s="6" t="s">
        <v>699</v>
      </c>
      <c r="AP164" s="6">
        <v>0.5</v>
      </c>
      <c r="AQ164" s="6">
        <v>6.8</v>
      </c>
      <c r="AR164" s="6">
        <v>16.3</v>
      </c>
      <c r="AS164" s="6" t="s">
        <v>703</v>
      </c>
      <c r="AT164" s="6">
        <v>-0.1</v>
      </c>
      <c r="AU164" s="6" t="s">
        <v>702</v>
      </c>
      <c r="AV164" s="6">
        <v>1</v>
      </c>
      <c r="AW164" s="6">
        <v>6.6</v>
      </c>
      <c r="AX164" s="6">
        <v>14.2</v>
      </c>
      <c r="AY164" s="6" t="s">
        <v>703</v>
      </c>
      <c r="AZ164" s="6">
        <v>0.9</v>
      </c>
      <c r="BA164" s="6" t="s">
        <v>705</v>
      </c>
      <c r="BB164" s="6">
        <v>1.5</v>
      </c>
      <c r="BC164" s="6">
        <v>6.8</v>
      </c>
      <c r="BD164" s="6">
        <v>12.7</v>
      </c>
      <c r="BE164" s="6" t="s">
        <v>704</v>
      </c>
      <c r="BF164" s="6">
        <v>1.7</v>
      </c>
      <c r="BG164" s="6" t="s">
        <v>705</v>
      </c>
      <c r="BH164" s="6">
        <v>3</v>
      </c>
      <c r="BI164" s="6">
        <v>6.5</v>
      </c>
      <c r="BJ164" s="6">
        <v>9.1</v>
      </c>
      <c r="BK164" s="6" t="s">
        <v>700</v>
      </c>
      <c r="BL164" s="6">
        <v>4.1</v>
      </c>
      <c r="BM164" s="6" t="s">
        <v>724</v>
      </c>
      <c r="BN164" s="6" t="s">
        <v>171</v>
      </c>
      <c r="BO164" s="6" t="s">
        <v>171</v>
      </c>
      <c r="BP164" s="6" t="s">
        <v>171</v>
      </c>
      <c r="BQ164" s="6" t="s">
        <v>171</v>
      </c>
      <c r="BR164" s="6" t="s">
        <v>171</v>
      </c>
      <c r="BS164" s="6" t="s">
        <v>171</v>
      </c>
      <c r="BT164" s="6" t="s">
        <v>706</v>
      </c>
      <c r="BU164" s="6">
        <v>6.8</v>
      </c>
      <c r="BV164" s="6" t="s">
        <v>171</v>
      </c>
      <c r="BW164" s="6" t="s">
        <v>171</v>
      </c>
      <c r="BX164" s="6" t="s">
        <v>171</v>
      </c>
      <c r="BY164" s="6" t="s">
        <v>171</v>
      </c>
      <c r="BZ164" s="6" t="s">
        <v>171</v>
      </c>
      <c r="CA164" s="6" t="s">
        <v>171</v>
      </c>
      <c r="CB164" s="6" t="s">
        <v>171</v>
      </c>
      <c r="CC164" s="6" t="s">
        <v>171</v>
      </c>
      <c r="CD164" s="6" t="s">
        <v>171</v>
      </c>
      <c r="CE164" s="6" t="s">
        <v>171</v>
      </c>
      <c r="CF164" s="6" t="s">
        <v>171</v>
      </c>
      <c r="CG164" s="6" t="s">
        <v>171</v>
      </c>
      <c r="CH164" s="6" t="s">
        <v>171</v>
      </c>
      <c r="CI164" s="6" t="s">
        <v>171</v>
      </c>
      <c r="CJ164" s="6" t="s">
        <v>171</v>
      </c>
      <c r="CK164" s="6" t="s">
        <v>171</v>
      </c>
      <c r="CL164" s="53" t="s">
        <v>707</v>
      </c>
      <c r="CM164" s="40" t="s">
        <v>175</v>
      </c>
      <c r="CN164" s="5" t="s">
        <v>171</v>
      </c>
      <c r="CO164" s="10" t="s">
        <v>1588</v>
      </c>
      <c r="CP164" s="40"/>
      <c r="CQ164" s="2" t="s">
        <v>793</v>
      </c>
    </row>
    <row r="165" spans="1:95" ht="9.75">
      <c r="A165" s="1" t="s">
        <v>138</v>
      </c>
      <c r="B165" s="39" t="s">
        <v>171</v>
      </c>
      <c r="C165" s="6">
        <v>53.75</v>
      </c>
      <c r="D165" s="6">
        <v>101.63333333333334</v>
      </c>
      <c r="E165" s="4" t="s">
        <v>171</v>
      </c>
      <c r="F165" s="2" t="s">
        <v>696</v>
      </c>
      <c r="G165" s="2" t="s">
        <v>1001</v>
      </c>
      <c r="H165" s="2" t="s">
        <v>697</v>
      </c>
      <c r="I165" s="26">
        <v>-0.8</v>
      </c>
      <c r="J165" s="26">
        <v>17.4</v>
      </c>
      <c r="K165" s="10" t="s">
        <v>698</v>
      </c>
      <c r="L165" s="26">
        <v>-22.9</v>
      </c>
      <c r="M165" s="10" t="s">
        <v>771</v>
      </c>
      <c r="N165" s="26">
        <v>117.7</v>
      </c>
      <c r="O165" s="10" t="s">
        <v>731</v>
      </c>
      <c r="P165" s="81" t="s">
        <v>171</v>
      </c>
      <c r="Q165" s="10" t="s">
        <v>171</v>
      </c>
      <c r="R165" s="8">
        <v>0.01</v>
      </c>
      <c r="S165" s="22" t="s">
        <v>171</v>
      </c>
      <c r="T165" s="22" t="s">
        <v>171</v>
      </c>
      <c r="U165" s="6" t="s">
        <v>171</v>
      </c>
      <c r="V165" s="22" t="s">
        <v>171</v>
      </c>
      <c r="W165" s="6" t="s">
        <v>171</v>
      </c>
      <c r="X165" s="6">
        <v>0.05</v>
      </c>
      <c r="Y165" s="6">
        <v>6.7</v>
      </c>
      <c r="Z165" s="6">
        <v>20.3</v>
      </c>
      <c r="AA165" s="6" t="s">
        <v>698</v>
      </c>
      <c r="AB165" s="6">
        <v>-3.5</v>
      </c>
      <c r="AC165" s="6" t="s">
        <v>771</v>
      </c>
      <c r="AD165" s="6">
        <v>0.1</v>
      </c>
      <c r="AE165" s="6">
        <v>6.3</v>
      </c>
      <c r="AF165" s="6">
        <v>19.4</v>
      </c>
      <c r="AG165" s="6" t="s">
        <v>698</v>
      </c>
      <c r="AH165" s="6">
        <v>-3.4</v>
      </c>
      <c r="AI165" s="6" t="s">
        <v>699</v>
      </c>
      <c r="AJ165" s="6">
        <v>0.2</v>
      </c>
      <c r="AK165" s="6">
        <v>5.8</v>
      </c>
      <c r="AL165" s="6">
        <v>18.4</v>
      </c>
      <c r="AM165" s="6" t="s">
        <v>698</v>
      </c>
      <c r="AN165" s="6">
        <v>-3</v>
      </c>
      <c r="AO165" s="6" t="s">
        <v>699</v>
      </c>
      <c r="AP165" s="6">
        <v>0.5</v>
      </c>
      <c r="AQ165" s="6">
        <v>5.9</v>
      </c>
      <c r="AR165" s="6">
        <v>16.4</v>
      </c>
      <c r="AS165" s="6" t="s">
        <v>698</v>
      </c>
      <c r="AT165" s="6">
        <v>-1.3</v>
      </c>
      <c r="AU165" s="6" t="s">
        <v>699</v>
      </c>
      <c r="AV165" s="6">
        <v>1</v>
      </c>
      <c r="AW165" s="6">
        <v>5.2</v>
      </c>
      <c r="AX165" s="6">
        <v>12.8</v>
      </c>
      <c r="AY165" s="6" t="s">
        <v>703</v>
      </c>
      <c r="AZ165" s="6">
        <v>0.2</v>
      </c>
      <c r="BA165" s="6" t="s">
        <v>702</v>
      </c>
      <c r="BB165" s="6">
        <v>1.5</v>
      </c>
      <c r="BC165" s="6">
        <v>5.7</v>
      </c>
      <c r="BD165" s="6">
        <v>11.1</v>
      </c>
      <c r="BE165" s="6" t="s">
        <v>703</v>
      </c>
      <c r="BF165" s="6">
        <v>1.6</v>
      </c>
      <c r="BG165" s="6" t="s">
        <v>702</v>
      </c>
      <c r="BH165" s="6">
        <v>3</v>
      </c>
      <c r="BI165" s="6">
        <v>5.7</v>
      </c>
      <c r="BJ165" s="6">
        <v>9.2</v>
      </c>
      <c r="BK165" s="6" t="s">
        <v>704</v>
      </c>
      <c r="BL165" s="6">
        <v>3.1</v>
      </c>
      <c r="BM165" s="6" t="s">
        <v>702</v>
      </c>
      <c r="BN165" s="6" t="s">
        <v>171</v>
      </c>
      <c r="BO165" s="6" t="s">
        <v>171</v>
      </c>
      <c r="BP165" s="6" t="s">
        <v>171</v>
      </c>
      <c r="BQ165" s="6" t="s">
        <v>171</v>
      </c>
      <c r="BR165" s="6" t="s">
        <v>171</v>
      </c>
      <c r="BS165" s="6" t="s">
        <v>171</v>
      </c>
      <c r="BT165" s="6" t="s">
        <v>706</v>
      </c>
      <c r="BU165" s="6">
        <v>5.9</v>
      </c>
      <c r="BV165" s="6" t="s">
        <v>171</v>
      </c>
      <c r="BW165" s="6" t="s">
        <v>171</v>
      </c>
      <c r="BX165" s="6" t="s">
        <v>171</v>
      </c>
      <c r="BY165" s="6" t="s">
        <v>171</v>
      </c>
      <c r="BZ165" s="6" t="s">
        <v>171</v>
      </c>
      <c r="CA165" s="6" t="s">
        <v>171</v>
      </c>
      <c r="CB165" s="6" t="s">
        <v>171</v>
      </c>
      <c r="CC165" s="6" t="s">
        <v>171</v>
      </c>
      <c r="CD165" s="6" t="s">
        <v>171</v>
      </c>
      <c r="CE165" s="6" t="s">
        <v>171</v>
      </c>
      <c r="CF165" s="6" t="s">
        <v>171</v>
      </c>
      <c r="CG165" s="6" t="s">
        <v>171</v>
      </c>
      <c r="CH165" s="6" t="s">
        <v>171</v>
      </c>
      <c r="CI165" s="6" t="s">
        <v>171</v>
      </c>
      <c r="CJ165" s="6" t="s">
        <v>171</v>
      </c>
      <c r="CK165" s="6" t="s">
        <v>171</v>
      </c>
      <c r="CL165" s="53" t="s">
        <v>707</v>
      </c>
      <c r="CM165" s="40" t="s">
        <v>175</v>
      </c>
      <c r="CN165" s="5" t="s">
        <v>171</v>
      </c>
      <c r="CO165" s="10" t="s">
        <v>1588</v>
      </c>
      <c r="CP165" s="40"/>
      <c r="CQ165" s="2" t="s">
        <v>793</v>
      </c>
    </row>
    <row r="166" spans="1:95" ht="9.75">
      <c r="A166" s="1" t="s">
        <v>608</v>
      </c>
      <c r="B166" s="39" t="s">
        <v>171</v>
      </c>
      <c r="C166" s="6">
        <v>55.75</v>
      </c>
      <c r="D166" s="6">
        <v>97.86666666666666</v>
      </c>
      <c r="E166" s="4" t="s">
        <v>171</v>
      </c>
      <c r="F166" s="2" t="s">
        <v>696</v>
      </c>
      <c r="G166" s="2" t="s">
        <v>1001</v>
      </c>
      <c r="H166" s="2" t="s">
        <v>697</v>
      </c>
      <c r="I166" s="26">
        <v>-3.9</v>
      </c>
      <c r="J166" s="26">
        <v>15.6</v>
      </c>
      <c r="K166" s="10" t="s">
        <v>698</v>
      </c>
      <c r="L166" s="26">
        <v>-26.6</v>
      </c>
      <c r="M166" s="10" t="s">
        <v>771</v>
      </c>
      <c r="N166" s="26">
        <v>235.5</v>
      </c>
      <c r="O166" s="10" t="s">
        <v>731</v>
      </c>
      <c r="P166" s="81">
        <v>54</v>
      </c>
      <c r="Q166" s="10" t="s">
        <v>824</v>
      </c>
      <c r="R166" s="8">
        <v>0.01</v>
      </c>
      <c r="S166" s="22" t="s">
        <v>171</v>
      </c>
      <c r="T166" s="22" t="s">
        <v>171</v>
      </c>
      <c r="U166" s="6" t="s">
        <v>171</v>
      </c>
      <c r="V166" s="22" t="s">
        <v>171</v>
      </c>
      <c r="W166" s="6" t="s">
        <v>171</v>
      </c>
      <c r="X166" s="6">
        <v>0.05</v>
      </c>
      <c r="Y166" s="6">
        <v>3.7</v>
      </c>
      <c r="Z166" s="6">
        <v>15.9</v>
      </c>
      <c r="AA166" s="6" t="s">
        <v>698</v>
      </c>
      <c r="AB166" s="6">
        <v>-3.9</v>
      </c>
      <c r="AC166" s="6" t="s">
        <v>699</v>
      </c>
      <c r="AD166" s="6">
        <v>0.1</v>
      </c>
      <c r="AE166" s="6">
        <v>3.6</v>
      </c>
      <c r="AF166" s="6">
        <v>15.3</v>
      </c>
      <c r="AG166" s="6" t="s">
        <v>698</v>
      </c>
      <c r="AH166" s="6">
        <v>-3.7</v>
      </c>
      <c r="AI166" s="6" t="s">
        <v>699</v>
      </c>
      <c r="AJ166" s="6">
        <v>0.2</v>
      </c>
      <c r="AK166" s="6">
        <v>3.3</v>
      </c>
      <c r="AL166" s="6">
        <v>14.6</v>
      </c>
      <c r="AM166" s="6" t="s">
        <v>698</v>
      </c>
      <c r="AN166" s="6">
        <v>-3.8</v>
      </c>
      <c r="AO166" s="6" t="s">
        <v>699</v>
      </c>
      <c r="AP166" s="6">
        <v>0.5</v>
      </c>
      <c r="AQ166" s="6">
        <v>3.6</v>
      </c>
      <c r="AR166" s="6">
        <v>13.1</v>
      </c>
      <c r="AS166" s="6" t="s">
        <v>703</v>
      </c>
      <c r="AT166" s="6">
        <v>-2.4</v>
      </c>
      <c r="AU166" s="6" t="s">
        <v>702</v>
      </c>
      <c r="AV166" s="6">
        <v>1</v>
      </c>
      <c r="AW166" s="6">
        <v>2.8</v>
      </c>
      <c r="AX166" s="6">
        <v>9.5</v>
      </c>
      <c r="AY166" s="6" t="s">
        <v>703</v>
      </c>
      <c r="AZ166" s="6">
        <v>-1.1</v>
      </c>
      <c r="BA166" s="6" t="s">
        <v>705</v>
      </c>
      <c r="BB166" s="6">
        <v>1.5</v>
      </c>
      <c r="BC166" s="6">
        <v>3.3</v>
      </c>
      <c r="BD166" s="6">
        <v>8.3</v>
      </c>
      <c r="BE166" s="6" t="s">
        <v>704</v>
      </c>
      <c r="BF166" s="6">
        <v>0.1</v>
      </c>
      <c r="BG166" s="6" t="s">
        <v>724</v>
      </c>
      <c r="BH166" s="6">
        <v>3</v>
      </c>
      <c r="BI166" s="6">
        <v>2.7</v>
      </c>
      <c r="BJ166" s="6">
        <v>4.9</v>
      </c>
      <c r="BK166" s="6" t="s">
        <v>700</v>
      </c>
      <c r="BL166" s="6">
        <v>1.1</v>
      </c>
      <c r="BM166" s="6" t="s">
        <v>758</v>
      </c>
      <c r="BN166" s="6" t="s">
        <v>171</v>
      </c>
      <c r="BO166" s="6" t="s">
        <v>171</v>
      </c>
      <c r="BP166" s="6" t="s">
        <v>171</v>
      </c>
      <c r="BQ166" s="6" t="s">
        <v>171</v>
      </c>
      <c r="BR166" s="6" t="s">
        <v>171</v>
      </c>
      <c r="BS166" s="6" t="s">
        <v>171</v>
      </c>
      <c r="BT166" s="6" t="s">
        <v>706</v>
      </c>
      <c r="BU166" s="6">
        <v>3.3</v>
      </c>
      <c r="BV166" s="6" t="s">
        <v>171</v>
      </c>
      <c r="BW166" s="6" t="s">
        <v>171</v>
      </c>
      <c r="BX166" s="6" t="s">
        <v>171</v>
      </c>
      <c r="BY166" s="6" t="s">
        <v>171</v>
      </c>
      <c r="BZ166" s="6" t="s">
        <v>171</v>
      </c>
      <c r="CA166" s="6" t="s">
        <v>171</v>
      </c>
      <c r="CB166" s="6" t="s">
        <v>171</v>
      </c>
      <c r="CC166" s="6" t="s">
        <v>171</v>
      </c>
      <c r="CD166" s="6" t="s">
        <v>171</v>
      </c>
      <c r="CE166" s="6" t="s">
        <v>171</v>
      </c>
      <c r="CF166" s="6" t="s">
        <v>171</v>
      </c>
      <c r="CG166" s="6" t="s">
        <v>171</v>
      </c>
      <c r="CH166" s="6" t="s">
        <v>171</v>
      </c>
      <c r="CI166" s="6" t="s">
        <v>171</v>
      </c>
      <c r="CJ166" s="6" t="s">
        <v>171</v>
      </c>
      <c r="CK166" s="6" t="s">
        <v>171</v>
      </c>
      <c r="CL166" s="53" t="s">
        <v>707</v>
      </c>
      <c r="CM166" s="40" t="s">
        <v>175</v>
      </c>
      <c r="CN166" s="5" t="s">
        <v>171</v>
      </c>
      <c r="CO166" s="10" t="s">
        <v>440</v>
      </c>
      <c r="CP166" s="40"/>
      <c r="CQ166" s="2" t="s">
        <v>793</v>
      </c>
    </row>
    <row r="167" spans="1:95" ht="20.25">
      <c r="A167" s="1" t="s">
        <v>608</v>
      </c>
      <c r="B167" s="39" t="s">
        <v>997</v>
      </c>
      <c r="C167" s="6">
        <v>55.8</v>
      </c>
      <c r="D167" s="6">
        <v>97.86666666666666</v>
      </c>
      <c r="E167" s="4">
        <v>200</v>
      </c>
      <c r="F167" s="2" t="s">
        <v>660</v>
      </c>
      <c r="G167" s="2" t="s">
        <v>1708</v>
      </c>
      <c r="H167" s="2" t="s">
        <v>998</v>
      </c>
      <c r="I167" s="26">
        <v>-3.3</v>
      </c>
      <c r="J167" s="26" t="s">
        <v>175</v>
      </c>
      <c r="K167" s="10" t="s">
        <v>175</v>
      </c>
      <c r="L167" s="26" t="s">
        <v>175</v>
      </c>
      <c r="M167" s="10" t="s">
        <v>175</v>
      </c>
      <c r="N167" s="26" t="s">
        <v>175</v>
      </c>
      <c r="O167" s="10" t="s">
        <v>175</v>
      </c>
      <c r="P167" s="81" t="s">
        <v>171</v>
      </c>
      <c r="Q167" s="10" t="s">
        <v>171</v>
      </c>
      <c r="R167" s="8">
        <v>0</v>
      </c>
      <c r="S167" s="22">
        <v>3.6</v>
      </c>
      <c r="T167" s="22" t="s">
        <v>175</v>
      </c>
      <c r="U167" s="6" t="s">
        <v>175</v>
      </c>
      <c r="V167" s="22" t="s">
        <v>175</v>
      </c>
      <c r="W167" s="6" t="s">
        <v>175</v>
      </c>
      <c r="X167" s="6">
        <v>5</v>
      </c>
      <c r="Y167" s="6">
        <v>2.3</v>
      </c>
      <c r="Z167" s="6" t="s">
        <v>175</v>
      </c>
      <c r="AA167" s="6" t="s">
        <v>175</v>
      </c>
      <c r="AB167" s="6" t="s">
        <v>175</v>
      </c>
      <c r="AC167" s="6" t="s">
        <v>175</v>
      </c>
      <c r="AD167" s="6" t="s">
        <v>171</v>
      </c>
      <c r="AE167" s="6" t="s">
        <v>171</v>
      </c>
      <c r="AF167" s="6" t="s">
        <v>171</v>
      </c>
      <c r="AG167" s="6" t="s">
        <v>171</v>
      </c>
      <c r="AH167" s="6" t="s">
        <v>171</v>
      </c>
      <c r="AI167" s="6" t="s">
        <v>171</v>
      </c>
      <c r="AJ167" s="6" t="s">
        <v>171</v>
      </c>
      <c r="AK167" s="6" t="s">
        <v>171</v>
      </c>
      <c r="AL167" s="6" t="s">
        <v>171</v>
      </c>
      <c r="AM167" s="6" t="s">
        <v>171</v>
      </c>
      <c r="AN167" s="6" t="s">
        <v>171</v>
      </c>
      <c r="AO167" s="6" t="s">
        <v>171</v>
      </c>
      <c r="AP167" s="6" t="s">
        <v>171</v>
      </c>
      <c r="AQ167" s="6" t="s">
        <v>171</v>
      </c>
      <c r="AR167" s="6" t="s">
        <v>171</v>
      </c>
      <c r="AS167" s="6" t="s">
        <v>171</v>
      </c>
      <c r="AT167" s="6" t="s">
        <v>171</v>
      </c>
      <c r="AU167" s="6" t="s">
        <v>171</v>
      </c>
      <c r="AV167" s="6" t="s">
        <v>171</v>
      </c>
      <c r="AW167" s="6" t="s">
        <v>171</v>
      </c>
      <c r="AX167" s="6" t="s">
        <v>171</v>
      </c>
      <c r="AY167" s="6" t="s">
        <v>171</v>
      </c>
      <c r="AZ167" s="6" t="s">
        <v>171</v>
      </c>
      <c r="BA167" s="6" t="s">
        <v>171</v>
      </c>
      <c r="BB167" s="6" t="s">
        <v>171</v>
      </c>
      <c r="BC167" s="6" t="s">
        <v>171</v>
      </c>
      <c r="BD167" s="6" t="s">
        <v>171</v>
      </c>
      <c r="BE167" s="6" t="s">
        <v>171</v>
      </c>
      <c r="BF167" s="6" t="s">
        <v>171</v>
      </c>
      <c r="BG167" s="6" t="s">
        <v>171</v>
      </c>
      <c r="BH167" s="6" t="s">
        <v>171</v>
      </c>
      <c r="BI167" s="6" t="s">
        <v>171</v>
      </c>
      <c r="BJ167" s="6" t="s">
        <v>171</v>
      </c>
      <c r="BK167" s="6" t="s">
        <v>171</v>
      </c>
      <c r="BL167" s="6" t="s">
        <v>171</v>
      </c>
      <c r="BM167" s="6" t="s">
        <v>171</v>
      </c>
      <c r="BN167" s="6" t="s">
        <v>171</v>
      </c>
      <c r="BO167" s="6" t="s">
        <v>171</v>
      </c>
      <c r="BP167" s="6" t="s">
        <v>171</v>
      </c>
      <c r="BQ167" s="6" t="s">
        <v>171</v>
      </c>
      <c r="BR167" s="6" t="s">
        <v>171</v>
      </c>
      <c r="BS167" s="6" t="s">
        <v>171</v>
      </c>
      <c r="BT167" s="6" t="s">
        <v>171</v>
      </c>
      <c r="BU167" s="6" t="s">
        <v>171</v>
      </c>
      <c r="BV167" s="6" t="s">
        <v>171</v>
      </c>
      <c r="BW167" s="6" t="s">
        <v>171</v>
      </c>
      <c r="BX167" s="6" t="s">
        <v>171</v>
      </c>
      <c r="BY167" s="6" t="s">
        <v>171</v>
      </c>
      <c r="BZ167" s="6" t="s">
        <v>171</v>
      </c>
      <c r="CA167" s="6" t="s">
        <v>171</v>
      </c>
      <c r="CB167" s="6" t="s">
        <v>171</v>
      </c>
      <c r="CC167" s="6" t="s">
        <v>171</v>
      </c>
      <c r="CD167" s="6" t="s">
        <v>171</v>
      </c>
      <c r="CE167" s="6" t="s">
        <v>171</v>
      </c>
      <c r="CF167" s="6" t="s">
        <v>171</v>
      </c>
      <c r="CG167" s="6" t="s">
        <v>171</v>
      </c>
      <c r="CH167" s="6" t="s">
        <v>171</v>
      </c>
      <c r="CI167" s="6" t="s">
        <v>171</v>
      </c>
      <c r="CJ167" s="6" t="s">
        <v>171</v>
      </c>
      <c r="CK167" s="6" t="s">
        <v>171</v>
      </c>
      <c r="CL167" s="53" t="s">
        <v>805</v>
      </c>
      <c r="CM167" s="40" t="s">
        <v>175</v>
      </c>
      <c r="CN167" s="5" t="s">
        <v>171</v>
      </c>
      <c r="CO167" s="10" t="s">
        <v>440</v>
      </c>
      <c r="CP167" s="40"/>
      <c r="CQ167" s="2">
        <v>11</v>
      </c>
    </row>
    <row r="168" spans="1:95" ht="9.75">
      <c r="A168" s="1" t="s">
        <v>608</v>
      </c>
      <c r="B168" s="39" t="s">
        <v>999</v>
      </c>
      <c r="C168" s="6">
        <v>55.8</v>
      </c>
      <c r="D168" s="6">
        <v>97.86666666666666</v>
      </c>
      <c r="E168" s="4">
        <v>200</v>
      </c>
      <c r="F168" s="2" t="s">
        <v>660</v>
      </c>
      <c r="G168" s="2" t="s">
        <v>1708</v>
      </c>
      <c r="H168" s="2" t="s">
        <v>998</v>
      </c>
      <c r="I168" s="26">
        <v>-3.3</v>
      </c>
      <c r="J168" s="26" t="s">
        <v>175</v>
      </c>
      <c r="K168" s="10" t="s">
        <v>175</v>
      </c>
      <c r="L168" s="26" t="s">
        <v>175</v>
      </c>
      <c r="M168" s="10" t="s">
        <v>175</v>
      </c>
      <c r="N168" s="26" t="s">
        <v>175</v>
      </c>
      <c r="O168" s="10" t="s">
        <v>175</v>
      </c>
      <c r="P168" s="81" t="s">
        <v>171</v>
      </c>
      <c r="Q168" s="10" t="s">
        <v>171</v>
      </c>
      <c r="R168" s="8">
        <v>0</v>
      </c>
      <c r="S168" s="22">
        <v>-1.1</v>
      </c>
      <c r="T168" s="22" t="s">
        <v>175</v>
      </c>
      <c r="U168" s="6" t="s">
        <v>175</v>
      </c>
      <c r="V168" s="22" t="s">
        <v>175</v>
      </c>
      <c r="W168" s="6" t="s">
        <v>175</v>
      </c>
      <c r="X168" s="6">
        <v>5</v>
      </c>
      <c r="Y168" s="6">
        <v>-0.2</v>
      </c>
      <c r="Z168" s="6" t="s">
        <v>175</v>
      </c>
      <c r="AA168" s="6" t="s">
        <v>175</v>
      </c>
      <c r="AB168" s="6" t="s">
        <v>175</v>
      </c>
      <c r="AC168" s="6" t="s">
        <v>175</v>
      </c>
      <c r="AD168" s="6" t="s">
        <v>171</v>
      </c>
      <c r="AE168" s="6" t="s">
        <v>171</v>
      </c>
      <c r="AF168" s="6" t="s">
        <v>171</v>
      </c>
      <c r="AG168" s="6" t="s">
        <v>171</v>
      </c>
      <c r="AH168" s="6" t="s">
        <v>171</v>
      </c>
      <c r="AI168" s="6" t="s">
        <v>171</v>
      </c>
      <c r="AJ168" s="6" t="s">
        <v>171</v>
      </c>
      <c r="AK168" s="6" t="s">
        <v>171</v>
      </c>
      <c r="AL168" s="6" t="s">
        <v>171</v>
      </c>
      <c r="AM168" s="6" t="s">
        <v>171</v>
      </c>
      <c r="AN168" s="6" t="s">
        <v>171</v>
      </c>
      <c r="AO168" s="6" t="s">
        <v>171</v>
      </c>
      <c r="AP168" s="6" t="s">
        <v>171</v>
      </c>
      <c r="AQ168" s="6" t="s">
        <v>171</v>
      </c>
      <c r="AR168" s="6" t="s">
        <v>171</v>
      </c>
      <c r="AS168" s="6" t="s">
        <v>171</v>
      </c>
      <c r="AT168" s="6" t="s">
        <v>171</v>
      </c>
      <c r="AU168" s="6" t="s">
        <v>171</v>
      </c>
      <c r="AV168" s="6" t="s">
        <v>171</v>
      </c>
      <c r="AW168" s="6" t="s">
        <v>171</v>
      </c>
      <c r="AX168" s="6" t="s">
        <v>171</v>
      </c>
      <c r="AY168" s="6" t="s">
        <v>171</v>
      </c>
      <c r="AZ168" s="6" t="s">
        <v>171</v>
      </c>
      <c r="BA168" s="6" t="s">
        <v>171</v>
      </c>
      <c r="BB168" s="6" t="s">
        <v>171</v>
      </c>
      <c r="BC168" s="6" t="s">
        <v>171</v>
      </c>
      <c r="BD168" s="6" t="s">
        <v>171</v>
      </c>
      <c r="BE168" s="6" t="s">
        <v>171</v>
      </c>
      <c r="BF168" s="6" t="s">
        <v>171</v>
      </c>
      <c r="BG168" s="6" t="s">
        <v>171</v>
      </c>
      <c r="BH168" s="6" t="s">
        <v>171</v>
      </c>
      <c r="BI168" s="6" t="s">
        <v>171</v>
      </c>
      <c r="BJ168" s="6" t="s">
        <v>171</v>
      </c>
      <c r="BK168" s="6" t="s">
        <v>171</v>
      </c>
      <c r="BL168" s="6" t="s">
        <v>171</v>
      </c>
      <c r="BM168" s="6" t="s">
        <v>171</v>
      </c>
      <c r="BN168" s="6" t="s">
        <v>171</v>
      </c>
      <c r="BO168" s="6" t="s">
        <v>171</v>
      </c>
      <c r="BP168" s="6" t="s">
        <v>171</v>
      </c>
      <c r="BQ168" s="6" t="s">
        <v>171</v>
      </c>
      <c r="BR168" s="6" t="s">
        <v>171</v>
      </c>
      <c r="BS168" s="6" t="s">
        <v>171</v>
      </c>
      <c r="BT168" s="6" t="s">
        <v>171</v>
      </c>
      <c r="BU168" s="6" t="s">
        <v>171</v>
      </c>
      <c r="BV168" s="6" t="s">
        <v>171</v>
      </c>
      <c r="BW168" s="6" t="s">
        <v>171</v>
      </c>
      <c r="BX168" s="6" t="s">
        <v>171</v>
      </c>
      <c r="BY168" s="6" t="s">
        <v>171</v>
      </c>
      <c r="BZ168" s="6" t="s">
        <v>171</v>
      </c>
      <c r="CA168" s="6" t="s">
        <v>171</v>
      </c>
      <c r="CB168" s="6" t="s">
        <v>171</v>
      </c>
      <c r="CC168" s="6" t="s">
        <v>171</v>
      </c>
      <c r="CD168" s="6" t="s">
        <v>171</v>
      </c>
      <c r="CE168" s="6" t="s">
        <v>171</v>
      </c>
      <c r="CF168" s="6" t="s">
        <v>171</v>
      </c>
      <c r="CG168" s="6" t="s">
        <v>171</v>
      </c>
      <c r="CH168" s="6" t="s">
        <v>171</v>
      </c>
      <c r="CI168" s="6" t="s">
        <v>171</v>
      </c>
      <c r="CJ168" s="6" t="s">
        <v>171</v>
      </c>
      <c r="CK168" s="6" t="s">
        <v>171</v>
      </c>
      <c r="CL168" s="53" t="s">
        <v>822</v>
      </c>
      <c r="CM168" s="40" t="s">
        <v>1000</v>
      </c>
      <c r="CN168" s="5">
        <v>75</v>
      </c>
      <c r="CO168" s="10" t="s">
        <v>440</v>
      </c>
      <c r="CP168" s="40"/>
      <c r="CQ168" s="2">
        <v>11</v>
      </c>
    </row>
    <row r="169" spans="1:95" ht="9.75">
      <c r="A169" s="1" t="s">
        <v>608</v>
      </c>
      <c r="B169" s="39" t="s">
        <v>1001</v>
      </c>
      <c r="C169" s="6">
        <v>55.8</v>
      </c>
      <c r="D169" s="6">
        <v>97.86666666666666</v>
      </c>
      <c r="E169" s="4">
        <v>200</v>
      </c>
      <c r="F169" s="2" t="s">
        <v>660</v>
      </c>
      <c r="G169" s="2" t="s">
        <v>1708</v>
      </c>
      <c r="H169" s="2" t="s">
        <v>998</v>
      </c>
      <c r="I169" s="26">
        <v>-3.3</v>
      </c>
      <c r="J169" s="26" t="s">
        <v>175</v>
      </c>
      <c r="K169" s="10" t="s">
        <v>175</v>
      </c>
      <c r="L169" s="26" t="s">
        <v>175</v>
      </c>
      <c r="M169" s="10" t="s">
        <v>175</v>
      </c>
      <c r="N169" s="26" t="s">
        <v>175</v>
      </c>
      <c r="O169" s="10" t="s">
        <v>175</v>
      </c>
      <c r="P169" s="81" t="s">
        <v>171</v>
      </c>
      <c r="Q169" s="10" t="s">
        <v>171</v>
      </c>
      <c r="R169" s="8">
        <v>0</v>
      </c>
      <c r="S169" s="22">
        <v>0.3</v>
      </c>
      <c r="T169" s="22" t="s">
        <v>175</v>
      </c>
      <c r="U169" s="6" t="s">
        <v>175</v>
      </c>
      <c r="V169" s="22" t="s">
        <v>175</v>
      </c>
      <c r="W169" s="6" t="s">
        <v>175</v>
      </c>
      <c r="X169" s="6">
        <v>5</v>
      </c>
      <c r="Y169" s="6">
        <v>0.9</v>
      </c>
      <c r="Z169" s="6" t="s">
        <v>175</v>
      </c>
      <c r="AA169" s="6" t="s">
        <v>175</v>
      </c>
      <c r="AB169" s="6" t="s">
        <v>175</v>
      </c>
      <c r="AC169" s="6" t="s">
        <v>175</v>
      </c>
      <c r="AD169" s="6" t="s">
        <v>171</v>
      </c>
      <c r="AE169" s="6" t="s">
        <v>171</v>
      </c>
      <c r="AF169" s="6" t="s">
        <v>171</v>
      </c>
      <c r="AG169" s="6" t="s">
        <v>171</v>
      </c>
      <c r="AH169" s="6" t="s">
        <v>171</v>
      </c>
      <c r="AI169" s="6" t="s">
        <v>171</v>
      </c>
      <c r="AJ169" s="6" t="s">
        <v>171</v>
      </c>
      <c r="AK169" s="6" t="s">
        <v>171</v>
      </c>
      <c r="AL169" s="6" t="s">
        <v>171</v>
      </c>
      <c r="AM169" s="6" t="s">
        <v>171</v>
      </c>
      <c r="AN169" s="6" t="s">
        <v>171</v>
      </c>
      <c r="AO169" s="6" t="s">
        <v>171</v>
      </c>
      <c r="AP169" s="6" t="s">
        <v>171</v>
      </c>
      <c r="AQ169" s="6" t="s">
        <v>171</v>
      </c>
      <c r="AR169" s="6" t="s">
        <v>171</v>
      </c>
      <c r="AS169" s="6" t="s">
        <v>171</v>
      </c>
      <c r="AT169" s="6" t="s">
        <v>171</v>
      </c>
      <c r="AU169" s="6" t="s">
        <v>171</v>
      </c>
      <c r="AV169" s="6" t="s">
        <v>171</v>
      </c>
      <c r="AW169" s="6" t="s">
        <v>171</v>
      </c>
      <c r="AX169" s="6" t="s">
        <v>171</v>
      </c>
      <c r="AY169" s="6" t="s">
        <v>171</v>
      </c>
      <c r="AZ169" s="6" t="s">
        <v>171</v>
      </c>
      <c r="BA169" s="6" t="s">
        <v>171</v>
      </c>
      <c r="BB169" s="6" t="s">
        <v>171</v>
      </c>
      <c r="BC169" s="6" t="s">
        <v>171</v>
      </c>
      <c r="BD169" s="6" t="s">
        <v>171</v>
      </c>
      <c r="BE169" s="6" t="s">
        <v>171</v>
      </c>
      <c r="BF169" s="6" t="s">
        <v>171</v>
      </c>
      <c r="BG169" s="6" t="s">
        <v>171</v>
      </c>
      <c r="BH169" s="6" t="s">
        <v>171</v>
      </c>
      <c r="BI169" s="6" t="s">
        <v>171</v>
      </c>
      <c r="BJ169" s="6" t="s">
        <v>171</v>
      </c>
      <c r="BK169" s="6" t="s">
        <v>171</v>
      </c>
      <c r="BL169" s="6" t="s">
        <v>171</v>
      </c>
      <c r="BM169" s="6" t="s">
        <v>171</v>
      </c>
      <c r="BN169" s="6" t="s">
        <v>171</v>
      </c>
      <c r="BO169" s="6" t="s">
        <v>171</v>
      </c>
      <c r="BP169" s="6" t="s">
        <v>171</v>
      </c>
      <c r="BQ169" s="6" t="s">
        <v>171</v>
      </c>
      <c r="BR169" s="6" t="s">
        <v>171</v>
      </c>
      <c r="BS169" s="6" t="s">
        <v>171</v>
      </c>
      <c r="BT169" s="6" t="s">
        <v>171</v>
      </c>
      <c r="BU169" s="6" t="s">
        <v>171</v>
      </c>
      <c r="BV169" s="6" t="s">
        <v>171</v>
      </c>
      <c r="BW169" s="6" t="s">
        <v>171</v>
      </c>
      <c r="BX169" s="6" t="s">
        <v>171</v>
      </c>
      <c r="BY169" s="6" t="s">
        <v>171</v>
      </c>
      <c r="BZ169" s="6" t="s">
        <v>171</v>
      </c>
      <c r="CA169" s="6" t="s">
        <v>171</v>
      </c>
      <c r="CB169" s="6" t="s">
        <v>171</v>
      </c>
      <c r="CC169" s="6" t="s">
        <v>171</v>
      </c>
      <c r="CD169" s="6" t="s">
        <v>171</v>
      </c>
      <c r="CE169" s="6" t="s">
        <v>171</v>
      </c>
      <c r="CF169" s="6" t="s">
        <v>171</v>
      </c>
      <c r="CG169" s="6" t="s">
        <v>171</v>
      </c>
      <c r="CH169" s="6" t="s">
        <v>171</v>
      </c>
      <c r="CI169" s="6" t="s">
        <v>171</v>
      </c>
      <c r="CJ169" s="6" t="s">
        <v>171</v>
      </c>
      <c r="CK169" s="6" t="s">
        <v>171</v>
      </c>
      <c r="CL169" s="53" t="s">
        <v>822</v>
      </c>
      <c r="CM169" s="40" t="s">
        <v>1002</v>
      </c>
      <c r="CN169" s="5" t="s">
        <v>806</v>
      </c>
      <c r="CO169" s="10" t="s">
        <v>440</v>
      </c>
      <c r="CP169" s="40"/>
      <c r="CQ169" s="2">
        <v>11</v>
      </c>
    </row>
    <row r="170" spans="1:95" ht="20.25">
      <c r="A170" s="1" t="s">
        <v>608</v>
      </c>
      <c r="B170" s="39" t="s">
        <v>1003</v>
      </c>
      <c r="C170" s="6">
        <v>55.8</v>
      </c>
      <c r="D170" s="6">
        <v>97.86666666666666</v>
      </c>
      <c r="E170" s="4">
        <v>200</v>
      </c>
      <c r="F170" s="2" t="s">
        <v>660</v>
      </c>
      <c r="G170" s="2" t="s">
        <v>1708</v>
      </c>
      <c r="H170" s="2" t="s">
        <v>998</v>
      </c>
      <c r="I170" s="26">
        <v>-3.3</v>
      </c>
      <c r="J170" s="26" t="s">
        <v>175</v>
      </c>
      <c r="K170" s="10" t="s">
        <v>175</v>
      </c>
      <c r="L170" s="26" t="s">
        <v>175</v>
      </c>
      <c r="M170" s="10" t="s">
        <v>175</v>
      </c>
      <c r="N170" s="26" t="s">
        <v>175</v>
      </c>
      <c r="O170" s="10" t="s">
        <v>175</v>
      </c>
      <c r="P170" s="81" t="s">
        <v>171</v>
      </c>
      <c r="Q170" s="10" t="s">
        <v>171</v>
      </c>
      <c r="R170" s="8">
        <v>0</v>
      </c>
      <c r="S170" s="22">
        <v>1.1</v>
      </c>
      <c r="T170" s="22" t="s">
        <v>175</v>
      </c>
      <c r="U170" s="6" t="s">
        <v>175</v>
      </c>
      <c r="V170" s="22" t="s">
        <v>175</v>
      </c>
      <c r="W170" s="6" t="s">
        <v>175</v>
      </c>
      <c r="X170" s="6">
        <v>5</v>
      </c>
      <c r="Y170" s="6">
        <v>1.3</v>
      </c>
      <c r="Z170" s="6" t="s">
        <v>175</v>
      </c>
      <c r="AA170" s="6" t="s">
        <v>175</v>
      </c>
      <c r="AB170" s="6" t="s">
        <v>175</v>
      </c>
      <c r="AC170" s="6" t="s">
        <v>175</v>
      </c>
      <c r="AD170" s="6" t="s">
        <v>171</v>
      </c>
      <c r="AE170" s="6" t="s">
        <v>171</v>
      </c>
      <c r="AF170" s="6" t="s">
        <v>171</v>
      </c>
      <c r="AG170" s="6" t="s">
        <v>171</v>
      </c>
      <c r="AH170" s="6" t="s">
        <v>171</v>
      </c>
      <c r="AI170" s="6" t="s">
        <v>171</v>
      </c>
      <c r="AJ170" s="6" t="s">
        <v>171</v>
      </c>
      <c r="AK170" s="6" t="s">
        <v>171</v>
      </c>
      <c r="AL170" s="6" t="s">
        <v>171</v>
      </c>
      <c r="AM170" s="6" t="s">
        <v>171</v>
      </c>
      <c r="AN170" s="6" t="s">
        <v>171</v>
      </c>
      <c r="AO170" s="6" t="s">
        <v>171</v>
      </c>
      <c r="AP170" s="6" t="s">
        <v>171</v>
      </c>
      <c r="AQ170" s="6" t="s">
        <v>171</v>
      </c>
      <c r="AR170" s="6" t="s">
        <v>171</v>
      </c>
      <c r="AS170" s="6" t="s">
        <v>171</v>
      </c>
      <c r="AT170" s="6" t="s">
        <v>171</v>
      </c>
      <c r="AU170" s="6" t="s">
        <v>171</v>
      </c>
      <c r="AV170" s="6" t="s">
        <v>171</v>
      </c>
      <c r="AW170" s="6" t="s">
        <v>171</v>
      </c>
      <c r="AX170" s="6" t="s">
        <v>171</v>
      </c>
      <c r="AY170" s="6" t="s">
        <v>171</v>
      </c>
      <c r="AZ170" s="6" t="s">
        <v>171</v>
      </c>
      <c r="BA170" s="6" t="s">
        <v>171</v>
      </c>
      <c r="BB170" s="6" t="s">
        <v>171</v>
      </c>
      <c r="BC170" s="6" t="s">
        <v>171</v>
      </c>
      <c r="BD170" s="6" t="s">
        <v>171</v>
      </c>
      <c r="BE170" s="6" t="s">
        <v>171</v>
      </c>
      <c r="BF170" s="6" t="s">
        <v>171</v>
      </c>
      <c r="BG170" s="6" t="s">
        <v>171</v>
      </c>
      <c r="BH170" s="6" t="s">
        <v>171</v>
      </c>
      <c r="BI170" s="6" t="s">
        <v>171</v>
      </c>
      <c r="BJ170" s="6" t="s">
        <v>171</v>
      </c>
      <c r="BK170" s="6" t="s">
        <v>171</v>
      </c>
      <c r="BL170" s="6" t="s">
        <v>171</v>
      </c>
      <c r="BM170" s="6" t="s">
        <v>171</v>
      </c>
      <c r="BN170" s="6" t="s">
        <v>171</v>
      </c>
      <c r="BO170" s="6" t="s">
        <v>171</v>
      </c>
      <c r="BP170" s="6" t="s">
        <v>171</v>
      </c>
      <c r="BQ170" s="6" t="s">
        <v>171</v>
      </c>
      <c r="BR170" s="6" t="s">
        <v>171</v>
      </c>
      <c r="BS170" s="6" t="s">
        <v>171</v>
      </c>
      <c r="BT170" s="6" t="s">
        <v>171</v>
      </c>
      <c r="BU170" s="6" t="s">
        <v>171</v>
      </c>
      <c r="BV170" s="6" t="s">
        <v>171</v>
      </c>
      <c r="BW170" s="6" t="s">
        <v>171</v>
      </c>
      <c r="BX170" s="6" t="s">
        <v>171</v>
      </c>
      <c r="BY170" s="6" t="s">
        <v>171</v>
      </c>
      <c r="BZ170" s="6" t="s">
        <v>171</v>
      </c>
      <c r="CA170" s="6" t="s">
        <v>171</v>
      </c>
      <c r="CB170" s="6" t="s">
        <v>171</v>
      </c>
      <c r="CC170" s="6" t="s">
        <v>171</v>
      </c>
      <c r="CD170" s="6" t="s">
        <v>171</v>
      </c>
      <c r="CE170" s="6" t="s">
        <v>171</v>
      </c>
      <c r="CF170" s="6" t="s">
        <v>171</v>
      </c>
      <c r="CG170" s="6" t="s">
        <v>171</v>
      </c>
      <c r="CH170" s="6" t="s">
        <v>171</v>
      </c>
      <c r="CI170" s="6" t="s">
        <v>171</v>
      </c>
      <c r="CJ170" s="6" t="s">
        <v>171</v>
      </c>
      <c r="CK170" s="6" t="s">
        <v>171</v>
      </c>
      <c r="CL170" s="53" t="s">
        <v>1004</v>
      </c>
      <c r="CM170" s="40" t="s">
        <v>1000</v>
      </c>
      <c r="CN170" s="5" t="s">
        <v>806</v>
      </c>
      <c r="CO170" s="10" t="s">
        <v>440</v>
      </c>
      <c r="CP170" s="40"/>
      <c r="CQ170" s="2">
        <v>11</v>
      </c>
    </row>
    <row r="171" spans="1:95" ht="20.25">
      <c r="A171" s="1" t="s">
        <v>608</v>
      </c>
      <c r="B171" s="39" t="s">
        <v>1005</v>
      </c>
      <c r="C171" s="6">
        <v>55.8</v>
      </c>
      <c r="D171" s="6">
        <v>97.86666666666666</v>
      </c>
      <c r="E171" s="4">
        <v>200</v>
      </c>
      <c r="F171" s="2" t="s">
        <v>660</v>
      </c>
      <c r="G171" s="2" t="s">
        <v>1708</v>
      </c>
      <c r="H171" s="2" t="s">
        <v>998</v>
      </c>
      <c r="I171" s="26">
        <v>-3.3</v>
      </c>
      <c r="J171" s="26" t="s">
        <v>175</v>
      </c>
      <c r="K171" s="10" t="s">
        <v>175</v>
      </c>
      <c r="L171" s="26" t="s">
        <v>175</v>
      </c>
      <c r="M171" s="10" t="s">
        <v>175</v>
      </c>
      <c r="N171" s="26" t="s">
        <v>175</v>
      </c>
      <c r="O171" s="10" t="s">
        <v>175</v>
      </c>
      <c r="P171" s="81" t="s">
        <v>171</v>
      </c>
      <c r="Q171" s="10" t="s">
        <v>171</v>
      </c>
      <c r="R171" s="8">
        <v>0</v>
      </c>
      <c r="S171" s="22">
        <v>0.5</v>
      </c>
      <c r="T171" s="22" t="s">
        <v>175</v>
      </c>
      <c r="U171" s="6" t="s">
        <v>175</v>
      </c>
      <c r="V171" s="22" t="s">
        <v>175</v>
      </c>
      <c r="W171" s="6" t="s">
        <v>175</v>
      </c>
      <c r="X171" s="6">
        <v>5</v>
      </c>
      <c r="Y171" s="6">
        <v>0.2</v>
      </c>
      <c r="Z171" s="6" t="s">
        <v>175</v>
      </c>
      <c r="AA171" s="6" t="s">
        <v>175</v>
      </c>
      <c r="AB171" s="6" t="s">
        <v>175</v>
      </c>
      <c r="AC171" s="6" t="s">
        <v>175</v>
      </c>
      <c r="AD171" s="6" t="s">
        <v>171</v>
      </c>
      <c r="AE171" s="6" t="s">
        <v>171</v>
      </c>
      <c r="AF171" s="6" t="s">
        <v>171</v>
      </c>
      <c r="AG171" s="6" t="s">
        <v>171</v>
      </c>
      <c r="AH171" s="6" t="s">
        <v>171</v>
      </c>
      <c r="AI171" s="6" t="s">
        <v>171</v>
      </c>
      <c r="AJ171" s="6" t="s">
        <v>171</v>
      </c>
      <c r="AK171" s="6" t="s">
        <v>171</v>
      </c>
      <c r="AL171" s="6" t="s">
        <v>171</v>
      </c>
      <c r="AM171" s="6" t="s">
        <v>171</v>
      </c>
      <c r="AN171" s="6" t="s">
        <v>171</v>
      </c>
      <c r="AO171" s="6" t="s">
        <v>171</v>
      </c>
      <c r="AP171" s="6" t="s">
        <v>171</v>
      </c>
      <c r="AQ171" s="6" t="s">
        <v>171</v>
      </c>
      <c r="AR171" s="6" t="s">
        <v>171</v>
      </c>
      <c r="AS171" s="6" t="s">
        <v>171</v>
      </c>
      <c r="AT171" s="6" t="s">
        <v>171</v>
      </c>
      <c r="AU171" s="6" t="s">
        <v>171</v>
      </c>
      <c r="AV171" s="6" t="s">
        <v>171</v>
      </c>
      <c r="AW171" s="6" t="s">
        <v>171</v>
      </c>
      <c r="AX171" s="6" t="s">
        <v>171</v>
      </c>
      <c r="AY171" s="6" t="s">
        <v>171</v>
      </c>
      <c r="AZ171" s="6" t="s">
        <v>171</v>
      </c>
      <c r="BA171" s="6" t="s">
        <v>171</v>
      </c>
      <c r="BB171" s="6" t="s">
        <v>171</v>
      </c>
      <c r="BC171" s="6" t="s">
        <v>171</v>
      </c>
      <c r="BD171" s="6" t="s">
        <v>171</v>
      </c>
      <c r="BE171" s="6" t="s">
        <v>171</v>
      </c>
      <c r="BF171" s="6" t="s">
        <v>171</v>
      </c>
      <c r="BG171" s="6" t="s">
        <v>171</v>
      </c>
      <c r="BH171" s="6" t="s">
        <v>171</v>
      </c>
      <c r="BI171" s="6" t="s">
        <v>171</v>
      </c>
      <c r="BJ171" s="6" t="s">
        <v>171</v>
      </c>
      <c r="BK171" s="6" t="s">
        <v>171</v>
      </c>
      <c r="BL171" s="6" t="s">
        <v>171</v>
      </c>
      <c r="BM171" s="6" t="s">
        <v>171</v>
      </c>
      <c r="BN171" s="6" t="s">
        <v>171</v>
      </c>
      <c r="BO171" s="6" t="s">
        <v>171</v>
      </c>
      <c r="BP171" s="6" t="s">
        <v>171</v>
      </c>
      <c r="BQ171" s="6" t="s">
        <v>171</v>
      </c>
      <c r="BR171" s="6" t="s">
        <v>171</v>
      </c>
      <c r="BS171" s="6" t="s">
        <v>171</v>
      </c>
      <c r="BT171" s="6" t="s">
        <v>171</v>
      </c>
      <c r="BU171" s="6" t="s">
        <v>171</v>
      </c>
      <c r="BV171" s="6" t="s">
        <v>171</v>
      </c>
      <c r="BW171" s="6" t="s">
        <v>171</v>
      </c>
      <c r="BX171" s="6" t="s">
        <v>171</v>
      </c>
      <c r="BY171" s="6" t="s">
        <v>171</v>
      </c>
      <c r="BZ171" s="6" t="s">
        <v>171</v>
      </c>
      <c r="CA171" s="6" t="s">
        <v>171</v>
      </c>
      <c r="CB171" s="6" t="s">
        <v>171</v>
      </c>
      <c r="CC171" s="6" t="s">
        <v>171</v>
      </c>
      <c r="CD171" s="6" t="s">
        <v>171</v>
      </c>
      <c r="CE171" s="6" t="s">
        <v>171</v>
      </c>
      <c r="CF171" s="6" t="s">
        <v>171</v>
      </c>
      <c r="CG171" s="6" t="s">
        <v>171</v>
      </c>
      <c r="CH171" s="6" t="s">
        <v>171</v>
      </c>
      <c r="CI171" s="6" t="s">
        <v>171</v>
      </c>
      <c r="CJ171" s="6" t="s">
        <v>171</v>
      </c>
      <c r="CK171" s="6" t="s">
        <v>171</v>
      </c>
      <c r="CL171" s="53" t="s">
        <v>1004</v>
      </c>
      <c r="CM171" s="40" t="s">
        <v>1000</v>
      </c>
      <c r="CN171" s="5">
        <v>48</v>
      </c>
      <c r="CO171" s="10" t="s">
        <v>440</v>
      </c>
      <c r="CP171" s="40"/>
      <c r="CQ171" s="2">
        <v>11</v>
      </c>
    </row>
    <row r="172" spans="1:95" ht="40.5">
      <c r="A172" s="1" t="s">
        <v>1658</v>
      </c>
      <c r="B172" s="39" t="s">
        <v>1659</v>
      </c>
      <c r="C172" s="6">
        <v>56.69</v>
      </c>
      <c r="D172" s="6">
        <v>94.07</v>
      </c>
      <c r="E172" s="4">
        <v>98</v>
      </c>
      <c r="F172" s="2" t="s">
        <v>1043</v>
      </c>
      <c r="G172" s="2" t="s">
        <v>1708</v>
      </c>
      <c r="H172" s="2" t="s">
        <v>1660</v>
      </c>
      <c r="I172" s="4" t="s">
        <v>171</v>
      </c>
      <c r="J172" s="4" t="s">
        <v>171</v>
      </c>
      <c r="K172" s="4" t="s">
        <v>171</v>
      </c>
      <c r="L172" s="4" t="s">
        <v>171</v>
      </c>
      <c r="M172" s="4" t="s">
        <v>171</v>
      </c>
      <c r="N172" s="26"/>
      <c r="O172" s="10"/>
      <c r="P172" s="81"/>
      <c r="Q172" s="10"/>
      <c r="R172" s="8">
        <v>1</v>
      </c>
      <c r="S172" s="22">
        <v>-0.9</v>
      </c>
      <c r="T172" s="22"/>
      <c r="U172" s="6"/>
      <c r="V172" s="22"/>
      <c r="W172" s="6"/>
      <c r="X172" s="6">
        <v>2</v>
      </c>
      <c r="Y172" s="6">
        <v>-1.1</v>
      </c>
      <c r="Z172" s="6"/>
      <c r="AA172" s="6"/>
      <c r="AB172" s="6"/>
      <c r="AC172" s="6"/>
      <c r="AD172" s="6">
        <v>3</v>
      </c>
      <c r="AE172" s="6">
        <v>-0.65</v>
      </c>
      <c r="AF172" s="6"/>
      <c r="AG172" s="6"/>
      <c r="AH172" s="6"/>
      <c r="AI172" s="6"/>
      <c r="AJ172" s="6">
        <v>4.5</v>
      </c>
      <c r="AK172" s="6">
        <v>-0.45</v>
      </c>
      <c r="AL172" s="6"/>
      <c r="AM172" s="6"/>
      <c r="AN172" s="6"/>
      <c r="AO172" s="6"/>
      <c r="AP172" s="6">
        <v>6</v>
      </c>
      <c r="AQ172" s="6">
        <v>-0.4</v>
      </c>
      <c r="AR172" s="6"/>
      <c r="AS172" s="6"/>
      <c r="AT172" s="6"/>
      <c r="AU172" s="6"/>
      <c r="AV172" s="6">
        <v>7.5</v>
      </c>
      <c r="AW172" s="6">
        <v>-0.2</v>
      </c>
      <c r="AX172" s="6"/>
      <c r="AY172" s="6"/>
      <c r="AZ172" s="6"/>
      <c r="BA172" s="6"/>
      <c r="BB172" s="6">
        <v>9</v>
      </c>
      <c r="BC172" s="6">
        <v>-0.2</v>
      </c>
      <c r="BD172" s="6"/>
      <c r="BE172" s="6"/>
      <c r="BF172" s="6"/>
      <c r="BG172" s="6"/>
      <c r="BH172" s="6">
        <v>12.2</v>
      </c>
      <c r="BI172" s="6">
        <v>-0.1</v>
      </c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53" t="s">
        <v>1661</v>
      </c>
      <c r="CM172" s="40" t="s">
        <v>1662</v>
      </c>
      <c r="CN172" s="5" t="s">
        <v>857</v>
      </c>
      <c r="CO172" s="10" t="s">
        <v>440</v>
      </c>
      <c r="CP172" s="40" t="s">
        <v>1663</v>
      </c>
      <c r="CQ172" s="2" t="s">
        <v>1764</v>
      </c>
    </row>
    <row r="173" spans="1:95" ht="40.5">
      <c r="A173" s="1" t="s">
        <v>1658</v>
      </c>
      <c r="B173" s="39" t="s">
        <v>1664</v>
      </c>
      <c r="C173" s="6">
        <v>56.69</v>
      </c>
      <c r="D173" s="6">
        <v>94.07</v>
      </c>
      <c r="E173" s="4">
        <v>98</v>
      </c>
      <c r="F173" s="2" t="s">
        <v>1043</v>
      </c>
      <c r="G173" s="2" t="s">
        <v>1708</v>
      </c>
      <c r="H173" s="2" t="s">
        <v>1668</v>
      </c>
      <c r="I173" s="4" t="s">
        <v>171</v>
      </c>
      <c r="J173" s="4" t="s">
        <v>171</v>
      </c>
      <c r="K173" s="4" t="s">
        <v>171</v>
      </c>
      <c r="L173" s="4" t="s">
        <v>171</v>
      </c>
      <c r="M173" s="4" t="s">
        <v>171</v>
      </c>
      <c r="N173" s="26"/>
      <c r="O173" s="10"/>
      <c r="P173" s="81"/>
      <c r="Q173" s="10"/>
      <c r="R173" s="8">
        <v>1</v>
      </c>
      <c r="S173" s="22">
        <v>1.1</v>
      </c>
      <c r="T173" s="22"/>
      <c r="U173" s="6"/>
      <c r="V173" s="22"/>
      <c r="W173" s="6"/>
      <c r="X173" s="6">
        <v>2</v>
      </c>
      <c r="Y173" s="6">
        <v>1.3</v>
      </c>
      <c r="Z173" s="6"/>
      <c r="AA173" s="6"/>
      <c r="AB173" s="6"/>
      <c r="AC173" s="6"/>
      <c r="AD173" s="6">
        <v>3</v>
      </c>
      <c r="AE173" s="6">
        <v>1.3</v>
      </c>
      <c r="AF173" s="6"/>
      <c r="AG173" s="6"/>
      <c r="AH173" s="6"/>
      <c r="AI173" s="6"/>
      <c r="AJ173" s="6">
        <v>5</v>
      </c>
      <c r="AK173" s="6">
        <v>1.55</v>
      </c>
      <c r="AL173" s="6"/>
      <c r="AM173" s="6"/>
      <c r="AN173" s="6"/>
      <c r="AO173" s="6"/>
      <c r="AP173" s="6">
        <v>6</v>
      </c>
      <c r="AQ173" s="6">
        <v>1.4</v>
      </c>
      <c r="AR173" s="6"/>
      <c r="AS173" s="6"/>
      <c r="AT173" s="6"/>
      <c r="AU173" s="6"/>
      <c r="AV173" s="6">
        <v>7.5</v>
      </c>
      <c r="AW173" s="6">
        <v>1.4</v>
      </c>
      <c r="AX173" s="6"/>
      <c r="AY173" s="6"/>
      <c r="AZ173" s="6"/>
      <c r="BA173" s="6"/>
      <c r="BB173" s="6">
        <v>9.1</v>
      </c>
      <c r="BC173" s="6">
        <v>1.45</v>
      </c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53" t="s">
        <v>1661</v>
      </c>
      <c r="CM173" s="40" t="s">
        <v>1665</v>
      </c>
      <c r="CN173" s="5" t="s">
        <v>1588</v>
      </c>
      <c r="CO173" s="10" t="s">
        <v>440</v>
      </c>
      <c r="CP173" s="40" t="s">
        <v>1666</v>
      </c>
      <c r="CQ173" s="2" t="s">
        <v>1764</v>
      </c>
    </row>
    <row r="174" spans="1:95" ht="40.5">
      <c r="A174" s="1" t="s">
        <v>1658</v>
      </c>
      <c r="B174" s="39" t="s">
        <v>1667</v>
      </c>
      <c r="C174" s="6">
        <v>56.69</v>
      </c>
      <c r="D174" s="6">
        <v>94.07</v>
      </c>
      <c r="E174" s="4">
        <v>98</v>
      </c>
      <c r="F174" s="2" t="s">
        <v>1043</v>
      </c>
      <c r="G174" s="2" t="s">
        <v>1708</v>
      </c>
      <c r="H174" s="2" t="s">
        <v>1669</v>
      </c>
      <c r="I174" s="4" t="s">
        <v>171</v>
      </c>
      <c r="J174" s="4" t="s">
        <v>171</v>
      </c>
      <c r="K174" s="4" t="s">
        <v>171</v>
      </c>
      <c r="L174" s="4" t="s">
        <v>171</v>
      </c>
      <c r="M174" s="4" t="s">
        <v>171</v>
      </c>
      <c r="N174" s="26"/>
      <c r="O174" s="10"/>
      <c r="P174" s="81"/>
      <c r="Q174" s="10"/>
      <c r="R174" s="8">
        <v>4.5</v>
      </c>
      <c r="S174" s="22" t="s">
        <v>1670</v>
      </c>
      <c r="T174" s="22"/>
      <c r="U174" s="6"/>
      <c r="V174" s="22"/>
      <c r="W174" s="6"/>
      <c r="X174" s="6">
        <v>6</v>
      </c>
      <c r="Y174" s="6" t="s">
        <v>1671</v>
      </c>
      <c r="Z174" s="6"/>
      <c r="AA174" s="6"/>
      <c r="AB174" s="6"/>
      <c r="AC174" s="6"/>
      <c r="AD174" s="6">
        <v>9</v>
      </c>
      <c r="AE174" s="6">
        <v>-0.8</v>
      </c>
      <c r="AF174" s="6"/>
      <c r="AG174" s="6"/>
      <c r="AH174" s="6"/>
      <c r="AI174" s="6"/>
      <c r="AJ174" s="6">
        <v>12</v>
      </c>
      <c r="AK174" s="6">
        <v>-0.8</v>
      </c>
      <c r="AL174" s="6"/>
      <c r="AM174" s="6"/>
      <c r="AN174" s="6"/>
      <c r="AO174" s="6"/>
      <c r="AP174" s="6">
        <v>15</v>
      </c>
      <c r="AQ174" s="6">
        <v>-0.6</v>
      </c>
      <c r="AR174" s="6"/>
      <c r="AS174" s="6"/>
      <c r="AT174" s="6"/>
      <c r="AU174" s="6"/>
      <c r="AV174" s="6">
        <v>18.2</v>
      </c>
      <c r="AW174" s="6">
        <v>-0.4</v>
      </c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53" t="s">
        <v>1661</v>
      </c>
      <c r="CM174" s="40" t="s">
        <v>1672</v>
      </c>
      <c r="CN174" s="5" t="s">
        <v>857</v>
      </c>
      <c r="CO174" s="10" t="s">
        <v>440</v>
      </c>
      <c r="CP174" s="40" t="s">
        <v>1684</v>
      </c>
      <c r="CQ174" s="2" t="s">
        <v>1764</v>
      </c>
    </row>
    <row r="175" spans="1:95" ht="30">
      <c r="A175" s="1" t="s">
        <v>1673</v>
      </c>
      <c r="B175" s="39" t="s">
        <v>1674</v>
      </c>
      <c r="C175" s="6">
        <v>56.48</v>
      </c>
      <c r="D175" s="6">
        <v>94.14</v>
      </c>
      <c r="E175" s="4">
        <v>83</v>
      </c>
      <c r="F175" s="2" t="s">
        <v>1043</v>
      </c>
      <c r="G175" s="2" t="s">
        <v>1708</v>
      </c>
      <c r="H175" s="13">
        <v>28246</v>
      </c>
      <c r="I175" s="4" t="s">
        <v>171</v>
      </c>
      <c r="J175" s="4" t="s">
        <v>171</v>
      </c>
      <c r="K175" s="4" t="s">
        <v>171</v>
      </c>
      <c r="L175" s="4" t="s">
        <v>171</v>
      </c>
      <c r="M175" s="4" t="s">
        <v>171</v>
      </c>
      <c r="N175" s="26"/>
      <c r="O175" s="10"/>
      <c r="P175" s="81"/>
      <c r="Q175" s="10"/>
      <c r="R175" s="8">
        <v>1</v>
      </c>
      <c r="S175" s="22" t="s">
        <v>1675</v>
      </c>
      <c r="T175" s="22"/>
      <c r="U175" s="6"/>
      <c r="V175" s="22"/>
      <c r="W175" s="6"/>
      <c r="X175" s="6">
        <v>6</v>
      </c>
      <c r="Y175" s="6" t="s">
        <v>1676</v>
      </c>
      <c r="Z175" s="6"/>
      <c r="AA175" s="6"/>
      <c r="AB175" s="6"/>
      <c r="AC175" s="6"/>
      <c r="AD175" s="6">
        <v>9</v>
      </c>
      <c r="AE175" s="6" t="s">
        <v>1677</v>
      </c>
      <c r="AF175" s="6"/>
      <c r="AG175" s="6"/>
      <c r="AH175" s="6"/>
      <c r="AI175" s="6"/>
      <c r="AJ175" s="6">
        <v>12</v>
      </c>
      <c r="AK175" s="6" t="s">
        <v>1678</v>
      </c>
      <c r="AL175" s="6"/>
      <c r="AM175" s="6"/>
      <c r="AN175" s="6"/>
      <c r="AO175" s="6"/>
      <c r="AP175" s="6">
        <v>15</v>
      </c>
      <c r="AQ175" s="6" t="s">
        <v>1679</v>
      </c>
      <c r="AR175" s="6"/>
      <c r="AS175" s="6"/>
      <c r="AT175" s="6"/>
      <c r="AU175" s="6"/>
      <c r="AV175" s="6">
        <v>18</v>
      </c>
      <c r="AW175" s="6" t="s">
        <v>1680</v>
      </c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53" t="s">
        <v>1681</v>
      </c>
      <c r="CM175" s="40" t="s">
        <v>1682</v>
      </c>
      <c r="CN175" s="5" t="s">
        <v>1588</v>
      </c>
      <c r="CO175" s="10" t="s">
        <v>440</v>
      </c>
      <c r="CP175" s="40" t="s">
        <v>1683</v>
      </c>
      <c r="CQ175" s="2" t="s">
        <v>1764</v>
      </c>
    </row>
    <row r="176" spans="1:95" ht="40.5">
      <c r="A176" s="1" t="s">
        <v>1685</v>
      </c>
      <c r="B176" s="39" t="s">
        <v>1686</v>
      </c>
      <c r="C176" s="6">
        <v>56.1</v>
      </c>
      <c r="D176" s="6">
        <v>93.3</v>
      </c>
      <c r="E176" s="4">
        <v>100</v>
      </c>
      <c r="F176" s="2" t="s">
        <v>1043</v>
      </c>
      <c r="G176" s="2" t="s">
        <v>1708</v>
      </c>
      <c r="H176" s="2" t="s">
        <v>1669</v>
      </c>
      <c r="I176" s="4" t="s">
        <v>171</v>
      </c>
      <c r="J176" s="4" t="s">
        <v>171</v>
      </c>
      <c r="K176" s="4" t="s">
        <v>171</v>
      </c>
      <c r="L176" s="4" t="s">
        <v>171</v>
      </c>
      <c r="M176" s="4" t="s">
        <v>171</v>
      </c>
      <c r="N176" s="26"/>
      <c r="O176" s="10"/>
      <c r="P176" s="81"/>
      <c r="Q176" s="10"/>
      <c r="R176" s="8">
        <v>3</v>
      </c>
      <c r="S176" s="22">
        <v>-0.7</v>
      </c>
      <c r="T176" s="22"/>
      <c r="U176" s="6"/>
      <c r="V176" s="22"/>
      <c r="W176" s="6"/>
      <c r="X176" s="6">
        <v>4.5</v>
      </c>
      <c r="Y176" s="6">
        <v>-0.8</v>
      </c>
      <c r="Z176" s="6"/>
      <c r="AA176" s="6"/>
      <c r="AB176" s="6"/>
      <c r="AC176" s="6"/>
      <c r="AD176" s="6">
        <v>9</v>
      </c>
      <c r="AE176" s="6">
        <v>-0.8</v>
      </c>
      <c r="AF176" s="6"/>
      <c r="AG176" s="6"/>
      <c r="AH176" s="6"/>
      <c r="AI176" s="6"/>
      <c r="AJ176" s="6">
        <v>12</v>
      </c>
      <c r="AK176" s="6">
        <v>-0.6</v>
      </c>
      <c r="AL176" s="6"/>
      <c r="AM176" s="6"/>
      <c r="AN176" s="6"/>
      <c r="AO176" s="6"/>
      <c r="AP176" s="6">
        <v>15</v>
      </c>
      <c r="AQ176" s="6">
        <v>-0.1</v>
      </c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53" t="s">
        <v>1687</v>
      </c>
      <c r="CM176" s="40" t="s">
        <v>1688</v>
      </c>
      <c r="CN176" s="5" t="s">
        <v>1689</v>
      </c>
      <c r="CO176" s="10" t="s">
        <v>440</v>
      </c>
      <c r="CP176" s="40" t="s">
        <v>1690</v>
      </c>
      <c r="CQ176" s="2" t="s">
        <v>1764</v>
      </c>
    </row>
    <row r="177" spans="1:95" ht="40.5">
      <c r="A177" s="1" t="s">
        <v>1691</v>
      </c>
      <c r="B177" s="39" t="s">
        <v>1692</v>
      </c>
      <c r="C177" s="6">
        <v>55.4</v>
      </c>
      <c r="D177" s="6">
        <v>92.6</v>
      </c>
      <c r="E177" s="4">
        <v>98</v>
      </c>
      <c r="F177" s="2" t="s">
        <v>1043</v>
      </c>
      <c r="G177" s="2" t="s">
        <v>1708</v>
      </c>
      <c r="H177" s="2" t="s">
        <v>1669</v>
      </c>
      <c r="I177" s="4" t="s">
        <v>171</v>
      </c>
      <c r="J177" s="4" t="s">
        <v>171</v>
      </c>
      <c r="K177" s="4" t="s">
        <v>171</v>
      </c>
      <c r="L177" s="4" t="s">
        <v>171</v>
      </c>
      <c r="M177" s="4" t="s">
        <v>171</v>
      </c>
      <c r="N177" s="26"/>
      <c r="O177" s="10"/>
      <c r="P177" s="81"/>
      <c r="Q177" s="10"/>
      <c r="R177" s="8">
        <v>6</v>
      </c>
      <c r="S177" s="22">
        <v>-0.3</v>
      </c>
      <c r="T177" s="22"/>
      <c r="U177" s="6"/>
      <c r="V177" s="22"/>
      <c r="W177" s="6"/>
      <c r="X177" s="6">
        <v>7.5</v>
      </c>
      <c r="Y177" s="6">
        <v>-0.3</v>
      </c>
      <c r="Z177" s="6"/>
      <c r="AA177" s="6"/>
      <c r="AB177" s="6"/>
      <c r="AC177" s="6"/>
      <c r="AD177" s="6">
        <v>9</v>
      </c>
      <c r="AE177" s="6">
        <v>-0.2</v>
      </c>
      <c r="AF177" s="6"/>
      <c r="AG177" s="6"/>
      <c r="AH177" s="6"/>
      <c r="AI177" s="6"/>
      <c r="AJ177" s="6">
        <v>12.2</v>
      </c>
      <c r="AK177" s="6">
        <v>-0.1</v>
      </c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53" t="s">
        <v>1687</v>
      </c>
      <c r="CM177" s="40" t="s">
        <v>1693</v>
      </c>
      <c r="CN177" s="5" t="s">
        <v>1694</v>
      </c>
      <c r="CO177" s="10" t="s">
        <v>440</v>
      </c>
      <c r="CP177" s="40" t="s">
        <v>1690</v>
      </c>
      <c r="CQ177" s="2" t="s">
        <v>1764</v>
      </c>
    </row>
    <row r="178" spans="1:95" ht="40.5">
      <c r="A178" s="1" t="s">
        <v>1691</v>
      </c>
      <c r="B178" s="39" t="s">
        <v>1695</v>
      </c>
      <c r="C178" s="6">
        <v>55.4</v>
      </c>
      <c r="D178" s="6">
        <v>92.6</v>
      </c>
      <c r="E178" s="4">
        <v>98</v>
      </c>
      <c r="F178" s="2" t="s">
        <v>1043</v>
      </c>
      <c r="G178" s="2" t="s">
        <v>1708</v>
      </c>
      <c r="H178" s="2" t="s">
        <v>1669</v>
      </c>
      <c r="I178" s="4" t="s">
        <v>171</v>
      </c>
      <c r="J178" s="4" t="s">
        <v>171</v>
      </c>
      <c r="K178" s="4" t="s">
        <v>171</v>
      </c>
      <c r="L178" s="4" t="s">
        <v>171</v>
      </c>
      <c r="M178" s="4" t="s">
        <v>171</v>
      </c>
      <c r="N178" s="26"/>
      <c r="O178" s="10"/>
      <c r="P178" s="81"/>
      <c r="Q178" s="10"/>
      <c r="R178" s="8">
        <v>3</v>
      </c>
      <c r="S178" s="22">
        <v>-0.5</v>
      </c>
      <c r="T178" s="22"/>
      <c r="U178" s="6"/>
      <c r="V178" s="22"/>
      <c r="W178" s="6"/>
      <c r="X178" s="6">
        <v>4.5</v>
      </c>
      <c r="Y178" s="6">
        <v>-0.5</v>
      </c>
      <c r="Z178" s="6"/>
      <c r="AA178" s="6"/>
      <c r="AB178" s="6"/>
      <c r="AC178" s="6"/>
      <c r="AD178" s="6">
        <v>6</v>
      </c>
      <c r="AE178" s="6">
        <v>-0.4</v>
      </c>
      <c r="AF178" s="6"/>
      <c r="AG178" s="6"/>
      <c r="AH178" s="6"/>
      <c r="AI178" s="6"/>
      <c r="AJ178" s="6">
        <v>9</v>
      </c>
      <c r="AK178" s="6">
        <v>-0.3</v>
      </c>
      <c r="AL178" s="6"/>
      <c r="AM178" s="6"/>
      <c r="AN178" s="6"/>
      <c r="AO178" s="6"/>
      <c r="AP178" s="6">
        <v>12.2</v>
      </c>
      <c r="AQ178" s="6">
        <v>-0.2</v>
      </c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53" t="s">
        <v>1687</v>
      </c>
      <c r="CM178" s="40" t="s">
        <v>1693</v>
      </c>
      <c r="CN178" s="5" t="s">
        <v>857</v>
      </c>
      <c r="CO178" s="10" t="s">
        <v>440</v>
      </c>
      <c r="CP178" s="40" t="s">
        <v>1690</v>
      </c>
      <c r="CQ178" s="2" t="s">
        <v>1764</v>
      </c>
    </row>
    <row r="179" spans="2:95" ht="9.75">
      <c r="B179" s="39"/>
      <c r="C179" s="6"/>
      <c r="D179" s="6"/>
      <c r="E179" s="4"/>
      <c r="F179" s="2"/>
      <c r="G179" s="2"/>
      <c r="H179" s="2"/>
      <c r="I179" s="26"/>
      <c r="J179" s="26"/>
      <c r="K179" s="10"/>
      <c r="L179" s="26"/>
      <c r="M179" s="10"/>
      <c r="N179" s="26"/>
      <c r="O179" s="10"/>
      <c r="P179" s="81"/>
      <c r="Q179" s="10"/>
      <c r="R179" s="8"/>
      <c r="S179" s="22"/>
      <c r="T179" s="22"/>
      <c r="U179" s="6"/>
      <c r="V179" s="22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53"/>
      <c r="CM179" s="40"/>
      <c r="CN179" s="5"/>
      <c r="CO179" s="10"/>
      <c r="CP179" s="40"/>
      <c r="CQ179" s="11"/>
    </row>
    <row r="180" spans="1:95" ht="12.75">
      <c r="A180" s="31" t="s">
        <v>620</v>
      </c>
      <c r="B180" s="39"/>
      <c r="C180" s="6"/>
      <c r="D180" s="6"/>
      <c r="E180" s="4"/>
      <c r="F180" s="2"/>
      <c r="G180" s="2"/>
      <c r="H180" s="2"/>
      <c r="I180" s="26"/>
      <c r="J180" s="26"/>
      <c r="K180" s="10"/>
      <c r="L180" s="26"/>
      <c r="M180" s="10"/>
      <c r="N180" s="26"/>
      <c r="O180" s="10"/>
      <c r="P180" s="81"/>
      <c r="Q180" s="10"/>
      <c r="R180" s="8"/>
      <c r="S180" s="22"/>
      <c r="T180" s="22"/>
      <c r="U180" s="6"/>
      <c r="V180" s="22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53"/>
      <c r="CM180" s="40"/>
      <c r="CN180" s="5"/>
      <c r="CO180" s="10"/>
      <c r="CP180" s="40"/>
      <c r="CQ180" s="11"/>
    </row>
    <row r="181" spans="1:95" ht="9.75">
      <c r="A181" s="1" t="s">
        <v>139</v>
      </c>
      <c r="B181" s="39" t="s">
        <v>171</v>
      </c>
      <c r="C181" s="6">
        <v>45.38333333333333</v>
      </c>
      <c r="D181" s="6">
        <v>75.71666666666667</v>
      </c>
      <c r="E181" s="4">
        <v>79</v>
      </c>
      <c r="F181" s="2" t="s">
        <v>696</v>
      </c>
      <c r="G181" s="2" t="s">
        <v>1001</v>
      </c>
      <c r="H181" s="2" t="s">
        <v>697</v>
      </c>
      <c r="I181" s="26">
        <v>5.9</v>
      </c>
      <c r="J181" s="26">
        <v>20.6</v>
      </c>
      <c r="K181" s="10" t="s">
        <v>698</v>
      </c>
      <c r="L181" s="26">
        <v>-10.8</v>
      </c>
      <c r="M181" s="10" t="s">
        <v>771</v>
      </c>
      <c r="N181" s="26">
        <v>205.5</v>
      </c>
      <c r="O181" s="10" t="s">
        <v>757</v>
      </c>
      <c r="P181" s="81">
        <v>43.6</v>
      </c>
      <c r="Q181" s="10" t="s">
        <v>829</v>
      </c>
      <c r="R181" s="8">
        <v>0</v>
      </c>
      <c r="S181" s="22" t="s">
        <v>171</v>
      </c>
      <c r="T181" s="22" t="s">
        <v>171</v>
      </c>
      <c r="U181" s="6" t="s">
        <v>171</v>
      </c>
      <c r="V181" s="22" t="s">
        <v>171</v>
      </c>
      <c r="W181" s="6" t="s">
        <v>171</v>
      </c>
      <c r="X181" s="6">
        <v>0.01</v>
      </c>
      <c r="Y181" s="6">
        <v>9.4</v>
      </c>
      <c r="Z181" s="6">
        <v>23</v>
      </c>
      <c r="AA181" s="6" t="s">
        <v>698</v>
      </c>
      <c r="AB181" s="6">
        <v>-1.3</v>
      </c>
      <c r="AC181" s="6" t="s">
        <v>771</v>
      </c>
      <c r="AD181" s="6">
        <v>0.05</v>
      </c>
      <c r="AE181" s="6">
        <v>9.3</v>
      </c>
      <c r="AF181" s="6">
        <v>21.9</v>
      </c>
      <c r="AG181" s="6" t="s">
        <v>698</v>
      </c>
      <c r="AH181" s="6">
        <v>0</v>
      </c>
      <c r="AI181" s="6" t="s">
        <v>699</v>
      </c>
      <c r="AJ181" s="6">
        <v>0.1</v>
      </c>
      <c r="AK181" s="6">
        <v>8.9</v>
      </c>
      <c r="AL181" s="6">
        <v>20.8</v>
      </c>
      <c r="AM181" s="6" t="s">
        <v>698</v>
      </c>
      <c r="AN181" s="6">
        <v>-0.1</v>
      </c>
      <c r="AO181" s="6" t="s">
        <v>699</v>
      </c>
      <c r="AP181" s="6">
        <v>0.2</v>
      </c>
      <c r="AQ181" s="6">
        <v>8.9</v>
      </c>
      <c r="AR181" s="6">
        <v>20.1</v>
      </c>
      <c r="AS181" s="6" t="s">
        <v>698</v>
      </c>
      <c r="AT181" s="6">
        <v>0.2</v>
      </c>
      <c r="AU181" s="6" t="s">
        <v>699</v>
      </c>
      <c r="AV181" s="6">
        <v>0.5</v>
      </c>
      <c r="AW181" s="6">
        <v>8.8</v>
      </c>
      <c r="AX181" s="6">
        <v>18.3</v>
      </c>
      <c r="AY181" s="6" t="s">
        <v>703</v>
      </c>
      <c r="AZ181" s="6">
        <v>1</v>
      </c>
      <c r="BA181" s="6" t="s">
        <v>702</v>
      </c>
      <c r="BB181" s="6">
        <v>1</v>
      </c>
      <c r="BC181" s="6">
        <v>7.9</v>
      </c>
      <c r="BD181" s="6">
        <v>15.7</v>
      </c>
      <c r="BE181" s="6" t="s">
        <v>703</v>
      </c>
      <c r="BF181" s="6">
        <v>1.3</v>
      </c>
      <c r="BG181" s="6" t="s">
        <v>702</v>
      </c>
      <c r="BH181" s="6">
        <v>1.5</v>
      </c>
      <c r="BI181" s="6">
        <v>8.8</v>
      </c>
      <c r="BJ181" s="6">
        <v>14.7</v>
      </c>
      <c r="BK181" s="6" t="s">
        <v>704</v>
      </c>
      <c r="BL181" s="6">
        <v>3.5</v>
      </c>
      <c r="BM181" s="6" t="s">
        <v>702</v>
      </c>
      <c r="BN181" s="6">
        <v>3</v>
      </c>
      <c r="BO181" s="6">
        <v>8.9</v>
      </c>
      <c r="BP181" s="6">
        <v>13.6</v>
      </c>
      <c r="BQ181" s="6" t="s">
        <v>704</v>
      </c>
      <c r="BR181" s="6">
        <v>4.6</v>
      </c>
      <c r="BS181" s="6" t="s">
        <v>705</v>
      </c>
      <c r="BT181" s="6" t="s">
        <v>706</v>
      </c>
      <c r="BU181" s="6">
        <v>8.7</v>
      </c>
      <c r="BV181" s="6" t="s">
        <v>171</v>
      </c>
      <c r="BW181" s="6" t="s">
        <v>171</v>
      </c>
      <c r="BX181" s="6" t="s">
        <v>171</v>
      </c>
      <c r="BY181" s="6" t="s">
        <v>171</v>
      </c>
      <c r="BZ181" s="6" t="s">
        <v>171</v>
      </c>
      <c r="CA181" s="6" t="s">
        <v>171</v>
      </c>
      <c r="CB181" s="6" t="s">
        <v>171</v>
      </c>
      <c r="CC181" s="6" t="s">
        <v>171</v>
      </c>
      <c r="CD181" s="6" t="s">
        <v>171</v>
      </c>
      <c r="CE181" s="6" t="s">
        <v>171</v>
      </c>
      <c r="CF181" s="6" t="s">
        <v>171</v>
      </c>
      <c r="CG181" s="6" t="s">
        <v>171</v>
      </c>
      <c r="CH181" s="6" t="s">
        <v>171</v>
      </c>
      <c r="CI181" s="6" t="s">
        <v>171</v>
      </c>
      <c r="CJ181" s="6" t="s">
        <v>171</v>
      </c>
      <c r="CK181" s="6" t="s">
        <v>171</v>
      </c>
      <c r="CL181" s="53" t="s">
        <v>707</v>
      </c>
      <c r="CM181" s="40" t="s">
        <v>175</v>
      </c>
      <c r="CN181" s="5" t="s">
        <v>171</v>
      </c>
      <c r="CO181" s="10" t="s">
        <v>1588</v>
      </c>
      <c r="CP181" s="40"/>
      <c r="CQ181" s="2" t="s">
        <v>924</v>
      </c>
    </row>
    <row r="182" spans="1:95" ht="9.75">
      <c r="A182" s="1" t="s">
        <v>140</v>
      </c>
      <c r="B182" s="39" t="s">
        <v>171</v>
      </c>
      <c r="C182" s="6">
        <v>46.05</v>
      </c>
      <c r="D182" s="6">
        <v>77.43333333333334</v>
      </c>
      <c r="E182" s="4" t="s">
        <v>171</v>
      </c>
      <c r="F182" s="2" t="s">
        <v>991</v>
      </c>
      <c r="G182" s="2" t="s">
        <v>1708</v>
      </c>
      <c r="H182" s="2" t="s">
        <v>1006</v>
      </c>
      <c r="I182" s="26">
        <v>3.9</v>
      </c>
      <c r="J182" s="26">
        <v>18.9</v>
      </c>
      <c r="K182" s="10" t="s">
        <v>698</v>
      </c>
      <c r="L182" s="26">
        <v>-13.3</v>
      </c>
      <c r="M182" s="10" t="s">
        <v>771</v>
      </c>
      <c r="N182" s="26" t="s">
        <v>175</v>
      </c>
      <c r="O182" s="10" t="s">
        <v>175</v>
      </c>
      <c r="P182" s="81" t="s">
        <v>171</v>
      </c>
      <c r="Q182" s="10" t="s">
        <v>171</v>
      </c>
      <c r="R182" s="8">
        <v>0</v>
      </c>
      <c r="S182" s="22" t="s">
        <v>171</v>
      </c>
      <c r="T182" s="22" t="s">
        <v>171</v>
      </c>
      <c r="U182" s="6" t="s">
        <v>171</v>
      </c>
      <c r="V182" s="22" t="s">
        <v>171</v>
      </c>
      <c r="W182" s="6" t="s">
        <v>171</v>
      </c>
      <c r="X182" s="6">
        <v>0.01</v>
      </c>
      <c r="Y182" s="6" t="s">
        <v>171</v>
      </c>
      <c r="Z182" s="6" t="s">
        <v>171</v>
      </c>
      <c r="AA182" s="6" t="s">
        <v>171</v>
      </c>
      <c r="AB182" s="6" t="s">
        <v>171</v>
      </c>
      <c r="AC182" s="6" t="s">
        <v>171</v>
      </c>
      <c r="AD182" s="6">
        <v>0.05</v>
      </c>
      <c r="AE182" s="6">
        <v>7.9</v>
      </c>
      <c r="AF182" s="6">
        <v>19.3</v>
      </c>
      <c r="AG182" s="6" t="s">
        <v>698</v>
      </c>
      <c r="AH182" s="6">
        <v>0.2</v>
      </c>
      <c r="AI182" s="6" t="s">
        <v>702</v>
      </c>
      <c r="AJ182" s="6">
        <v>0.1</v>
      </c>
      <c r="AK182" s="6">
        <v>8</v>
      </c>
      <c r="AL182" s="6">
        <v>19.3</v>
      </c>
      <c r="AM182" s="6" t="s">
        <v>698</v>
      </c>
      <c r="AN182" s="6">
        <v>0.2</v>
      </c>
      <c r="AO182" s="6" t="s">
        <v>702</v>
      </c>
      <c r="AP182" s="6">
        <v>0.2</v>
      </c>
      <c r="AQ182" s="6">
        <v>8.4</v>
      </c>
      <c r="AR182" s="6">
        <v>19.4</v>
      </c>
      <c r="AS182" s="6" t="s">
        <v>698</v>
      </c>
      <c r="AT182" s="6">
        <v>0.5</v>
      </c>
      <c r="AU182" s="6" t="s">
        <v>702</v>
      </c>
      <c r="AV182" s="6">
        <v>0.5</v>
      </c>
      <c r="AW182" s="6">
        <v>8.4</v>
      </c>
      <c r="AX182" s="6">
        <v>18.7</v>
      </c>
      <c r="AY182" s="6" t="s">
        <v>703</v>
      </c>
      <c r="AZ182" s="6">
        <v>0.8</v>
      </c>
      <c r="BA182" s="6" t="s">
        <v>702</v>
      </c>
      <c r="BB182" s="6">
        <v>1</v>
      </c>
      <c r="BC182" s="6">
        <v>8.7</v>
      </c>
      <c r="BD182" s="6">
        <v>16.9</v>
      </c>
      <c r="BE182" s="6" t="s">
        <v>703</v>
      </c>
      <c r="BF182" s="6">
        <v>1.8</v>
      </c>
      <c r="BG182" s="6" t="s">
        <v>702</v>
      </c>
      <c r="BH182" s="6">
        <v>1.5</v>
      </c>
      <c r="BI182" s="6">
        <v>8.2</v>
      </c>
      <c r="BJ182" s="6">
        <v>13.4</v>
      </c>
      <c r="BK182" s="6" t="s">
        <v>704</v>
      </c>
      <c r="BL182" s="6">
        <v>3.6</v>
      </c>
      <c r="BM182" s="6" t="s">
        <v>705</v>
      </c>
      <c r="BN182" s="6">
        <v>3</v>
      </c>
      <c r="BO182" s="6">
        <v>8.1</v>
      </c>
      <c r="BP182" s="6">
        <v>10.1</v>
      </c>
      <c r="BQ182" s="6" t="s">
        <v>731</v>
      </c>
      <c r="BR182" s="6">
        <v>5.9</v>
      </c>
      <c r="BS182" s="6" t="s">
        <v>724</v>
      </c>
      <c r="BT182" s="6" t="s">
        <v>706</v>
      </c>
      <c r="BU182" s="6">
        <v>8.2</v>
      </c>
      <c r="BV182" s="6" t="s">
        <v>171</v>
      </c>
      <c r="BW182" s="6" t="s">
        <v>171</v>
      </c>
      <c r="BX182" s="6" t="s">
        <v>171</v>
      </c>
      <c r="BY182" s="6" t="s">
        <v>171</v>
      </c>
      <c r="BZ182" s="6" t="s">
        <v>171</v>
      </c>
      <c r="CA182" s="6" t="s">
        <v>171</v>
      </c>
      <c r="CB182" s="6" t="s">
        <v>171</v>
      </c>
      <c r="CC182" s="6" t="s">
        <v>171</v>
      </c>
      <c r="CD182" s="6" t="s">
        <v>171</v>
      </c>
      <c r="CE182" s="6" t="s">
        <v>171</v>
      </c>
      <c r="CF182" s="6" t="s">
        <v>171</v>
      </c>
      <c r="CG182" s="6" t="s">
        <v>171</v>
      </c>
      <c r="CH182" s="6" t="s">
        <v>171</v>
      </c>
      <c r="CI182" s="6" t="s">
        <v>171</v>
      </c>
      <c r="CJ182" s="6" t="s">
        <v>171</v>
      </c>
      <c r="CK182" s="6" t="s">
        <v>171</v>
      </c>
      <c r="CL182" s="53" t="s">
        <v>707</v>
      </c>
      <c r="CM182" s="40" t="s">
        <v>1007</v>
      </c>
      <c r="CN182" s="5" t="s">
        <v>171</v>
      </c>
      <c r="CO182" s="10" t="s">
        <v>1588</v>
      </c>
      <c r="CP182" s="40"/>
      <c r="CQ182" s="2">
        <v>66</v>
      </c>
    </row>
    <row r="183" spans="1:95" ht="9.75">
      <c r="A183" s="1" t="s">
        <v>141</v>
      </c>
      <c r="B183" s="39" t="s">
        <v>171</v>
      </c>
      <c r="C183" s="6">
        <v>48.75</v>
      </c>
      <c r="D183" s="6">
        <v>91.61666666666666</v>
      </c>
      <c r="E183" s="4">
        <v>393</v>
      </c>
      <c r="F183" s="2" t="s">
        <v>696</v>
      </c>
      <c r="G183" s="2" t="s">
        <v>1708</v>
      </c>
      <c r="H183" s="2" t="s">
        <v>697</v>
      </c>
      <c r="I183" s="26">
        <v>1.1</v>
      </c>
      <c r="J183" s="26">
        <v>15.8</v>
      </c>
      <c r="K183" s="10" t="s">
        <v>698</v>
      </c>
      <c r="L183" s="26">
        <v>-18.4</v>
      </c>
      <c r="M183" s="10" t="s">
        <v>771</v>
      </c>
      <c r="N183" s="26">
        <v>237.4</v>
      </c>
      <c r="O183" s="10" t="s">
        <v>771</v>
      </c>
      <c r="P183" s="81">
        <v>56.8</v>
      </c>
      <c r="Q183" s="10" t="s">
        <v>1008</v>
      </c>
      <c r="R183" s="8">
        <v>0.01</v>
      </c>
      <c r="S183" s="22" t="s">
        <v>171</v>
      </c>
      <c r="T183" s="22" t="s">
        <v>171</v>
      </c>
      <c r="U183" s="6" t="s">
        <v>171</v>
      </c>
      <c r="V183" s="22" t="s">
        <v>171</v>
      </c>
      <c r="W183" s="6" t="s">
        <v>171</v>
      </c>
      <c r="X183" s="6">
        <v>0.05</v>
      </c>
      <c r="Y183" s="6">
        <v>5.6</v>
      </c>
      <c r="Z183" s="6">
        <v>18.3</v>
      </c>
      <c r="AA183" s="6" t="s">
        <v>698</v>
      </c>
      <c r="AB183" s="6">
        <v>-2.4</v>
      </c>
      <c r="AC183" s="6" t="s">
        <v>771</v>
      </c>
      <c r="AD183" s="6">
        <v>0.1</v>
      </c>
      <c r="AE183" s="6">
        <v>7.7</v>
      </c>
      <c r="AF183" s="6">
        <v>20.2</v>
      </c>
      <c r="AG183" s="6" t="s">
        <v>698</v>
      </c>
      <c r="AH183" s="6">
        <v>-0.2</v>
      </c>
      <c r="AI183" s="6" t="s">
        <v>699</v>
      </c>
      <c r="AJ183" s="6">
        <v>0.2</v>
      </c>
      <c r="AK183" s="6">
        <v>7.4</v>
      </c>
      <c r="AL183" s="6">
        <v>19</v>
      </c>
      <c r="AM183" s="6" t="s">
        <v>698</v>
      </c>
      <c r="AN183" s="6">
        <v>0</v>
      </c>
      <c r="AO183" s="6" t="s">
        <v>699</v>
      </c>
      <c r="AP183" s="6">
        <v>0.5</v>
      </c>
      <c r="AQ183" s="6">
        <v>7.5</v>
      </c>
      <c r="AR183" s="6">
        <v>17.8</v>
      </c>
      <c r="AS183" s="6" t="s">
        <v>698</v>
      </c>
      <c r="AT183" s="6">
        <v>0.6</v>
      </c>
      <c r="AU183" s="6" t="s">
        <v>702</v>
      </c>
      <c r="AV183" s="6">
        <v>1</v>
      </c>
      <c r="AW183" s="6">
        <v>7.4</v>
      </c>
      <c r="AX183" s="6">
        <v>15.8</v>
      </c>
      <c r="AY183" s="6" t="s">
        <v>703</v>
      </c>
      <c r="AZ183" s="6">
        <v>1.6</v>
      </c>
      <c r="BA183" s="6" t="s">
        <v>702</v>
      </c>
      <c r="BB183" s="6">
        <v>1.5</v>
      </c>
      <c r="BC183" s="6">
        <v>7.3</v>
      </c>
      <c r="BD183" s="6">
        <v>13.4</v>
      </c>
      <c r="BE183" s="6" t="s">
        <v>703</v>
      </c>
      <c r="BF183" s="6">
        <v>2.5</v>
      </c>
      <c r="BG183" s="6" t="s">
        <v>705</v>
      </c>
      <c r="BH183" s="6">
        <v>3</v>
      </c>
      <c r="BI183" s="6">
        <v>7.1</v>
      </c>
      <c r="BJ183" s="6">
        <v>9.6</v>
      </c>
      <c r="BK183" s="6" t="s">
        <v>704</v>
      </c>
      <c r="BL183" s="6">
        <v>4.6</v>
      </c>
      <c r="BM183" s="6" t="s">
        <v>724</v>
      </c>
      <c r="BN183" s="6" t="s">
        <v>171</v>
      </c>
      <c r="BO183" s="6" t="s">
        <v>171</v>
      </c>
      <c r="BP183" s="6" t="s">
        <v>171</v>
      </c>
      <c r="BQ183" s="6" t="s">
        <v>171</v>
      </c>
      <c r="BR183" s="6" t="s">
        <v>171</v>
      </c>
      <c r="BS183" s="6" t="s">
        <v>171</v>
      </c>
      <c r="BT183" s="6" t="s">
        <v>706</v>
      </c>
      <c r="BU183" s="6">
        <v>7.1</v>
      </c>
      <c r="BV183" s="6" t="s">
        <v>171</v>
      </c>
      <c r="BW183" s="6" t="s">
        <v>171</v>
      </c>
      <c r="BX183" s="6" t="s">
        <v>171</v>
      </c>
      <c r="BY183" s="6" t="s">
        <v>171</v>
      </c>
      <c r="BZ183" s="6" t="s">
        <v>171</v>
      </c>
      <c r="CA183" s="6" t="s">
        <v>171</v>
      </c>
      <c r="CB183" s="6" t="s">
        <v>171</v>
      </c>
      <c r="CC183" s="6" t="s">
        <v>171</v>
      </c>
      <c r="CD183" s="6" t="s">
        <v>171</v>
      </c>
      <c r="CE183" s="6" t="s">
        <v>171</v>
      </c>
      <c r="CF183" s="6" t="s">
        <v>171</v>
      </c>
      <c r="CG183" s="6" t="s">
        <v>171</v>
      </c>
      <c r="CH183" s="6" t="s">
        <v>171</v>
      </c>
      <c r="CI183" s="6" t="s">
        <v>171</v>
      </c>
      <c r="CJ183" s="6" t="s">
        <v>171</v>
      </c>
      <c r="CK183" s="6" t="s">
        <v>171</v>
      </c>
      <c r="CL183" s="53" t="s">
        <v>707</v>
      </c>
      <c r="CM183" s="40" t="s">
        <v>175</v>
      </c>
      <c r="CN183" s="5" t="s">
        <v>171</v>
      </c>
      <c r="CO183" s="10" t="s">
        <v>1588</v>
      </c>
      <c r="CP183" s="40"/>
      <c r="CQ183" s="2" t="s">
        <v>924</v>
      </c>
    </row>
    <row r="184" spans="1:95" ht="9.75">
      <c r="A184" s="1" t="s">
        <v>623</v>
      </c>
      <c r="B184" s="39" t="s">
        <v>171</v>
      </c>
      <c r="C184" s="6">
        <v>49.4</v>
      </c>
      <c r="D184" s="6">
        <v>82.43333333333334</v>
      </c>
      <c r="E184" s="4">
        <v>218</v>
      </c>
      <c r="F184" s="2" t="s">
        <v>696</v>
      </c>
      <c r="G184" s="2" t="s">
        <v>1001</v>
      </c>
      <c r="H184" s="2" t="s">
        <v>697</v>
      </c>
      <c r="I184" s="26">
        <v>0.6</v>
      </c>
      <c r="J184" s="26">
        <v>16.9</v>
      </c>
      <c r="K184" s="10" t="s">
        <v>698</v>
      </c>
      <c r="L184" s="26">
        <v>-18.6</v>
      </c>
      <c r="M184" s="10" t="s">
        <v>771</v>
      </c>
      <c r="N184" s="26">
        <v>283.8</v>
      </c>
      <c r="O184" s="10" t="s">
        <v>731</v>
      </c>
      <c r="P184" s="81">
        <v>66.1</v>
      </c>
      <c r="Q184" s="10" t="s">
        <v>1008</v>
      </c>
      <c r="R184" s="8">
        <v>0.01</v>
      </c>
      <c r="S184" s="22" t="s">
        <v>171</v>
      </c>
      <c r="T184" s="22" t="s">
        <v>171</v>
      </c>
      <c r="U184" s="6" t="s">
        <v>171</v>
      </c>
      <c r="V184" s="22" t="s">
        <v>171</v>
      </c>
      <c r="W184" s="6" t="s">
        <v>171</v>
      </c>
      <c r="X184" s="6">
        <v>0.05</v>
      </c>
      <c r="Y184" s="6">
        <v>6</v>
      </c>
      <c r="Z184" s="6">
        <v>18.2</v>
      </c>
      <c r="AA184" s="6" t="s">
        <v>698</v>
      </c>
      <c r="AB184" s="6">
        <v>-1.9</v>
      </c>
      <c r="AC184" s="6" t="s">
        <v>771</v>
      </c>
      <c r="AD184" s="6">
        <v>0.1</v>
      </c>
      <c r="AE184" s="6">
        <v>5</v>
      </c>
      <c r="AF184" s="6">
        <v>16.4</v>
      </c>
      <c r="AG184" s="6" t="s">
        <v>698</v>
      </c>
      <c r="AH184" s="6">
        <v>-2.2</v>
      </c>
      <c r="AI184" s="6" t="s">
        <v>699</v>
      </c>
      <c r="AJ184" s="6">
        <v>0.2</v>
      </c>
      <c r="AK184" s="6">
        <v>6.7</v>
      </c>
      <c r="AL184" s="6">
        <v>17.9</v>
      </c>
      <c r="AM184" s="6" t="s">
        <v>698</v>
      </c>
      <c r="AN184" s="6">
        <v>-0.1</v>
      </c>
      <c r="AO184" s="6" t="s">
        <v>699</v>
      </c>
      <c r="AP184" s="6">
        <v>0.5</v>
      </c>
      <c r="AQ184" s="6">
        <v>6.1</v>
      </c>
      <c r="AR184" s="6">
        <v>15.6</v>
      </c>
      <c r="AS184" s="6" t="s">
        <v>703</v>
      </c>
      <c r="AT184" s="6">
        <v>0</v>
      </c>
      <c r="AU184" s="6" t="s">
        <v>702</v>
      </c>
      <c r="AV184" s="6">
        <v>1</v>
      </c>
      <c r="AW184" s="6">
        <v>6.3</v>
      </c>
      <c r="AX184" s="6">
        <v>13.3</v>
      </c>
      <c r="AY184" s="6" t="s">
        <v>703</v>
      </c>
      <c r="AZ184" s="6">
        <v>1.6</v>
      </c>
      <c r="BA184" s="6" t="s">
        <v>705</v>
      </c>
      <c r="BB184" s="6">
        <v>1.5</v>
      </c>
      <c r="BC184" s="6">
        <v>6.4</v>
      </c>
      <c r="BD184" s="6">
        <v>12.1</v>
      </c>
      <c r="BE184" s="6" t="s">
        <v>703</v>
      </c>
      <c r="BF184" s="6">
        <v>2.2</v>
      </c>
      <c r="BG184" s="6" t="s">
        <v>705</v>
      </c>
      <c r="BH184" s="6">
        <v>3</v>
      </c>
      <c r="BI184" s="6">
        <v>5.8</v>
      </c>
      <c r="BJ184" s="6">
        <v>8.4</v>
      </c>
      <c r="BK184" s="6" t="s">
        <v>704</v>
      </c>
      <c r="BL184" s="6">
        <v>3.3</v>
      </c>
      <c r="BM184" s="6" t="s">
        <v>724</v>
      </c>
      <c r="BN184" s="6" t="s">
        <v>171</v>
      </c>
      <c r="BO184" s="6" t="s">
        <v>171</v>
      </c>
      <c r="BP184" s="6" t="s">
        <v>171</v>
      </c>
      <c r="BQ184" s="6" t="s">
        <v>171</v>
      </c>
      <c r="BR184" s="6" t="s">
        <v>171</v>
      </c>
      <c r="BS184" s="6" t="s">
        <v>171</v>
      </c>
      <c r="BT184" s="6" t="s">
        <v>706</v>
      </c>
      <c r="BU184" s="6">
        <v>6</v>
      </c>
      <c r="BV184" s="6" t="s">
        <v>171</v>
      </c>
      <c r="BW184" s="6" t="s">
        <v>171</v>
      </c>
      <c r="BX184" s="6" t="s">
        <v>171</v>
      </c>
      <c r="BY184" s="6" t="s">
        <v>171</v>
      </c>
      <c r="BZ184" s="6" t="s">
        <v>171</v>
      </c>
      <c r="CA184" s="6" t="s">
        <v>171</v>
      </c>
      <c r="CB184" s="6" t="s">
        <v>171</v>
      </c>
      <c r="CC184" s="6" t="s">
        <v>171</v>
      </c>
      <c r="CD184" s="6" t="s">
        <v>171</v>
      </c>
      <c r="CE184" s="6" t="s">
        <v>171</v>
      </c>
      <c r="CF184" s="6" t="s">
        <v>171</v>
      </c>
      <c r="CG184" s="6" t="s">
        <v>171</v>
      </c>
      <c r="CH184" s="6" t="s">
        <v>171</v>
      </c>
      <c r="CI184" s="6" t="s">
        <v>171</v>
      </c>
      <c r="CJ184" s="6" t="s">
        <v>171</v>
      </c>
      <c r="CK184" s="6" t="s">
        <v>171</v>
      </c>
      <c r="CL184" s="53" t="s">
        <v>707</v>
      </c>
      <c r="CM184" s="40" t="s">
        <v>175</v>
      </c>
      <c r="CN184" s="5" t="s">
        <v>171</v>
      </c>
      <c r="CO184" s="10" t="s">
        <v>1588</v>
      </c>
      <c r="CP184" s="40"/>
      <c r="CQ184" s="2" t="s">
        <v>924</v>
      </c>
    </row>
    <row r="185" spans="2:95" ht="9.75">
      <c r="B185" s="39"/>
      <c r="C185" s="6"/>
      <c r="D185" s="6"/>
      <c r="E185" s="4"/>
      <c r="F185" s="2"/>
      <c r="G185" s="2"/>
      <c r="H185" s="2"/>
      <c r="I185" s="26"/>
      <c r="J185" s="26"/>
      <c r="K185" s="10"/>
      <c r="L185" s="26"/>
      <c r="M185" s="10"/>
      <c r="N185" s="26"/>
      <c r="O185" s="10"/>
      <c r="P185" s="81"/>
      <c r="Q185" s="10"/>
      <c r="R185" s="8"/>
      <c r="S185" s="22"/>
      <c r="T185" s="22"/>
      <c r="U185" s="6"/>
      <c r="V185" s="22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53"/>
      <c r="CM185" s="40"/>
      <c r="CN185" s="5"/>
      <c r="CO185" s="10"/>
      <c r="CP185" s="40"/>
      <c r="CQ185" s="11"/>
    </row>
    <row r="186" spans="1:95" ht="12.75">
      <c r="A186" s="31" t="s">
        <v>644</v>
      </c>
      <c r="B186" s="39"/>
      <c r="C186" s="6"/>
      <c r="D186" s="6"/>
      <c r="E186" s="4"/>
      <c r="F186" s="2"/>
      <c r="G186" s="2"/>
      <c r="H186" s="2"/>
      <c r="I186" s="26"/>
      <c r="J186" s="26"/>
      <c r="K186" s="10"/>
      <c r="L186" s="26"/>
      <c r="M186" s="10"/>
      <c r="N186" s="26"/>
      <c r="O186" s="10"/>
      <c r="P186" s="81"/>
      <c r="Q186" s="10"/>
      <c r="R186" s="8"/>
      <c r="S186" s="22"/>
      <c r="T186" s="22"/>
      <c r="U186" s="6"/>
      <c r="V186" s="22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53"/>
      <c r="CM186" s="40"/>
      <c r="CN186" s="5"/>
      <c r="CO186" s="10"/>
      <c r="CP186" s="40"/>
      <c r="CQ186" s="11"/>
    </row>
    <row r="187" spans="1:95" ht="9.75">
      <c r="A187" s="1" t="s">
        <v>142</v>
      </c>
      <c r="B187" s="39" t="s">
        <v>171</v>
      </c>
      <c r="C187" s="6">
        <v>45.416666666666664</v>
      </c>
      <c r="D187" s="6">
        <v>73.98333333333333</v>
      </c>
      <c r="E187" s="4" t="s">
        <v>171</v>
      </c>
      <c r="F187" s="2" t="s">
        <v>696</v>
      </c>
      <c r="G187" s="2" t="s">
        <v>1001</v>
      </c>
      <c r="H187" s="2" t="s">
        <v>697</v>
      </c>
      <c r="I187" s="26">
        <v>6</v>
      </c>
      <c r="J187" s="26">
        <v>20.7</v>
      </c>
      <c r="K187" s="10" t="s">
        <v>698</v>
      </c>
      <c r="L187" s="26">
        <v>-10.4</v>
      </c>
      <c r="M187" s="10" t="s">
        <v>771</v>
      </c>
      <c r="N187" s="26">
        <v>194</v>
      </c>
      <c r="O187" s="10" t="s">
        <v>757</v>
      </c>
      <c r="P187" s="81">
        <v>40.1</v>
      </c>
      <c r="Q187" s="10" t="s">
        <v>1009</v>
      </c>
      <c r="R187" s="8">
        <v>0</v>
      </c>
      <c r="S187" s="22" t="s">
        <v>171</v>
      </c>
      <c r="T187" s="22" t="s">
        <v>171</v>
      </c>
      <c r="U187" s="6" t="s">
        <v>171</v>
      </c>
      <c r="V187" s="22" t="s">
        <v>171</v>
      </c>
      <c r="W187" s="6" t="s">
        <v>171</v>
      </c>
      <c r="X187" s="6">
        <v>0.01</v>
      </c>
      <c r="Y187" s="6" t="s">
        <v>171</v>
      </c>
      <c r="Z187" s="6" t="s">
        <v>171</v>
      </c>
      <c r="AA187" s="6" t="s">
        <v>171</v>
      </c>
      <c r="AB187" s="6" t="s">
        <v>171</v>
      </c>
      <c r="AC187" s="6" t="s">
        <v>171</v>
      </c>
      <c r="AD187" s="6">
        <v>0.05</v>
      </c>
      <c r="AE187" s="6">
        <v>7.4</v>
      </c>
      <c r="AF187" s="6">
        <v>20.9</v>
      </c>
      <c r="AG187" s="6" t="s">
        <v>698</v>
      </c>
      <c r="AH187" s="6">
        <v>-2.6</v>
      </c>
      <c r="AI187" s="6" t="s">
        <v>699</v>
      </c>
      <c r="AJ187" s="6">
        <v>0.1</v>
      </c>
      <c r="AK187" s="6">
        <v>7.6</v>
      </c>
      <c r="AL187" s="6">
        <v>20.5</v>
      </c>
      <c r="AM187" s="6" t="s">
        <v>698</v>
      </c>
      <c r="AN187" s="6">
        <v>-1.7</v>
      </c>
      <c r="AO187" s="6" t="s">
        <v>699</v>
      </c>
      <c r="AP187" s="6">
        <v>0.2</v>
      </c>
      <c r="AQ187" s="6">
        <v>6.8</v>
      </c>
      <c r="AR187" s="6">
        <v>19.3</v>
      </c>
      <c r="AS187" s="6" t="s">
        <v>698</v>
      </c>
      <c r="AT187" s="6">
        <v>-2.5</v>
      </c>
      <c r="AU187" s="6" t="s">
        <v>699</v>
      </c>
      <c r="AV187" s="6">
        <v>0.5</v>
      </c>
      <c r="AW187" s="6">
        <v>6.8</v>
      </c>
      <c r="AX187" s="6">
        <v>16.8</v>
      </c>
      <c r="AY187" s="6" t="s">
        <v>703</v>
      </c>
      <c r="AZ187" s="6">
        <v>-1</v>
      </c>
      <c r="BA187" s="6" t="s">
        <v>702</v>
      </c>
      <c r="BB187" s="6">
        <v>1</v>
      </c>
      <c r="BC187" s="6">
        <v>7.2</v>
      </c>
      <c r="BD187" s="6">
        <v>15.1</v>
      </c>
      <c r="BE187" s="6" t="s">
        <v>703</v>
      </c>
      <c r="BF187" s="6">
        <v>0.5</v>
      </c>
      <c r="BG187" s="6" t="s">
        <v>702</v>
      </c>
      <c r="BH187" s="6">
        <v>1.5</v>
      </c>
      <c r="BI187" s="6">
        <v>6.6</v>
      </c>
      <c r="BJ187" s="6">
        <v>12.7</v>
      </c>
      <c r="BK187" s="6" t="s">
        <v>703</v>
      </c>
      <c r="BL187" s="6">
        <v>1.1</v>
      </c>
      <c r="BM187" s="6" t="s">
        <v>705</v>
      </c>
      <c r="BN187" s="6">
        <v>3</v>
      </c>
      <c r="BO187" s="6">
        <v>4.1</v>
      </c>
      <c r="BP187" s="6">
        <v>7.8</v>
      </c>
      <c r="BQ187" s="6" t="s">
        <v>704</v>
      </c>
      <c r="BR187" s="6">
        <v>0.1</v>
      </c>
      <c r="BS187" s="6" t="s">
        <v>705</v>
      </c>
      <c r="BT187" s="6" t="s">
        <v>706</v>
      </c>
      <c r="BU187" s="6">
        <v>6.6</v>
      </c>
      <c r="BV187" s="6" t="s">
        <v>171</v>
      </c>
      <c r="BW187" s="6" t="s">
        <v>171</v>
      </c>
      <c r="BX187" s="6" t="s">
        <v>171</v>
      </c>
      <c r="BY187" s="6" t="s">
        <v>171</v>
      </c>
      <c r="BZ187" s="6" t="s">
        <v>171</v>
      </c>
      <c r="CA187" s="6" t="s">
        <v>171</v>
      </c>
      <c r="CB187" s="6" t="s">
        <v>171</v>
      </c>
      <c r="CC187" s="6" t="s">
        <v>171</v>
      </c>
      <c r="CD187" s="6" t="s">
        <v>171</v>
      </c>
      <c r="CE187" s="6" t="s">
        <v>171</v>
      </c>
      <c r="CF187" s="6" t="s">
        <v>171</v>
      </c>
      <c r="CG187" s="6" t="s">
        <v>171</v>
      </c>
      <c r="CH187" s="6" t="s">
        <v>171</v>
      </c>
      <c r="CI187" s="6" t="s">
        <v>171</v>
      </c>
      <c r="CJ187" s="6" t="s">
        <v>171</v>
      </c>
      <c r="CK187" s="6" t="s">
        <v>171</v>
      </c>
      <c r="CL187" s="53" t="s">
        <v>707</v>
      </c>
      <c r="CM187" s="40" t="s">
        <v>175</v>
      </c>
      <c r="CN187" s="5" t="s">
        <v>171</v>
      </c>
      <c r="CO187" s="10" t="s">
        <v>1588</v>
      </c>
      <c r="CP187" s="40"/>
      <c r="CQ187" s="2" t="s">
        <v>793</v>
      </c>
    </row>
    <row r="188" spans="1:95" ht="9.75">
      <c r="A188" s="1" t="s">
        <v>143</v>
      </c>
      <c r="B188" s="39" t="s">
        <v>171</v>
      </c>
      <c r="C188" s="6">
        <v>46.733333333333334</v>
      </c>
      <c r="D188" s="6">
        <v>71.5</v>
      </c>
      <c r="E188" s="4">
        <v>58</v>
      </c>
      <c r="F188" s="2" t="s">
        <v>696</v>
      </c>
      <c r="G188" s="2" t="s">
        <v>1708</v>
      </c>
      <c r="H188" s="2" t="s">
        <v>697</v>
      </c>
      <c r="I188" s="26">
        <v>4.5</v>
      </c>
      <c r="J188" s="26">
        <v>19.4</v>
      </c>
      <c r="K188" s="10" t="s">
        <v>698</v>
      </c>
      <c r="L188" s="26">
        <v>-11.7</v>
      </c>
      <c r="M188" s="10" t="s">
        <v>771</v>
      </c>
      <c r="N188" s="26">
        <v>337.1</v>
      </c>
      <c r="O188" s="10" t="s">
        <v>757</v>
      </c>
      <c r="P188" s="81">
        <v>92.7</v>
      </c>
      <c r="Q188" s="10" t="s">
        <v>1009</v>
      </c>
      <c r="R188" s="8">
        <v>0</v>
      </c>
      <c r="S188" s="22" t="s">
        <v>171</v>
      </c>
      <c r="T188" s="22" t="s">
        <v>171</v>
      </c>
      <c r="U188" s="6" t="s">
        <v>171</v>
      </c>
      <c r="V188" s="22" t="s">
        <v>171</v>
      </c>
      <c r="W188" s="6" t="s">
        <v>171</v>
      </c>
      <c r="X188" s="6">
        <v>0.01</v>
      </c>
      <c r="Y188" s="6" t="s">
        <v>171</v>
      </c>
      <c r="Z188" s="6" t="s">
        <v>171</v>
      </c>
      <c r="AA188" s="6" t="s">
        <v>171</v>
      </c>
      <c r="AB188" s="6" t="s">
        <v>171</v>
      </c>
      <c r="AC188" s="6" t="s">
        <v>171</v>
      </c>
      <c r="AD188" s="6">
        <v>0.05</v>
      </c>
      <c r="AE188" s="6">
        <v>7.7</v>
      </c>
      <c r="AF188" s="6">
        <v>19.8</v>
      </c>
      <c r="AG188" s="6" t="s">
        <v>698</v>
      </c>
      <c r="AH188" s="6">
        <v>-0.2</v>
      </c>
      <c r="AI188" s="6" t="s">
        <v>699</v>
      </c>
      <c r="AJ188" s="6">
        <v>0.1</v>
      </c>
      <c r="AK188" s="6">
        <v>7.6</v>
      </c>
      <c r="AL188" s="6">
        <v>19.2</v>
      </c>
      <c r="AM188" s="6" t="s">
        <v>698</v>
      </c>
      <c r="AN188" s="6">
        <v>0</v>
      </c>
      <c r="AO188" s="6" t="s">
        <v>702</v>
      </c>
      <c r="AP188" s="6">
        <v>0.2</v>
      </c>
      <c r="AQ188" s="6">
        <v>7.1</v>
      </c>
      <c r="AR188" s="6">
        <v>18.2</v>
      </c>
      <c r="AS188" s="6" t="s">
        <v>698</v>
      </c>
      <c r="AT188" s="6">
        <v>-0.2</v>
      </c>
      <c r="AU188" s="6" t="s">
        <v>702</v>
      </c>
      <c r="AV188" s="6">
        <v>0.5</v>
      </c>
      <c r="AW188" s="6">
        <v>7.7</v>
      </c>
      <c r="AX188" s="6">
        <v>17.3</v>
      </c>
      <c r="AY188" s="6" t="s">
        <v>703</v>
      </c>
      <c r="AZ188" s="6">
        <v>0.7</v>
      </c>
      <c r="BA188" s="6" t="s">
        <v>702</v>
      </c>
      <c r="BB188" s="6">
        <v>1</v>
      </c>
      <c r="BC188" s="6">
        <v>7.8</v>
      </c>
      <c r="BD188" s="6">
        <v>15.7</v>
      </c>
      <c r="BE188" s="6" t="s">
        <v>703</v>
      </c>
      <c r="BF188" s="6">
        <v>2</v>
      </c>
      <c r="BG188" s="6" t="s">
        <v>702</v>
      </c>
      <c r="BH188" s="6">
        <v>1.5</v>
      </c>
      <c r="BI188" s="6">
        <v>7.7</v>
      </c>
      <c r="BJ188" s="6">
        <v>13.9</v>
      </c>
      <c r="BK188" s="6" t="s">
        <v>703</v>
      </c>
      <c r="BL188" s="6">
        <v>2.6</v>
      </c>
      <c r="BM188" s="6" t="s">
        <v>702</v>
      </c>
      <c r="BN188" s="6">
        <v>3</v>
      </c>
      <c r="BO188" s="6">
        <v>7.4</v>
      </c>
      <c r="BP188" s="6">
        <v>10.4</v>
      </c>
      <c r="BQ188" s="6" t="s">
        <v>700</v>
      </c>
      <c r="BR188" s="6">
        <v>4.6</v>
      </c>
      <c r="BS188" s="6" t="s">
        <v>724</v>
      </c>
      <c r="BT188" s="6" t="s">
        <v>706</v>
      </c>
      <c r="BU188" s="6">
        <v>7.6</v>
      </c>
      <c r="BV188" s="6" t="s">
        <v>171</v>
      </c>
      <c r="BW188" s="6" t="s">
        <v>171</v>
      </c>
      <c r="BX188" s="6" t="s">
        <v>171</v>
      </c>
      <c r="BY188" s="6" t="s">
        <v>171</v>
      </c>
      <c r="BZ188" s="6" t="s">
        <v>171</v>
      </c>
      <c r="CA188" s="6" t="s">
        <v>171</v>
      </c>
      <c r="CB188" s="6" t="s">
        <v>171</v>
      </c>
      <c r="CC188" s="6" t="s">
        <v>171</v>
      </c>
      <c r="CD188" s="6" t="s">
        <v>171</v>
      </c>
      <c r="CE188" s="6" t="s">
        <v>171</v>
      </c>
      <c r="CF188" s="6" t="s">
        <v>171</v>
      </c>
      <c r="CG188" s="6" t="s">
        <v>171</v>
      </c>
      <c r="CH188" s="6" t="s">
        <v>171</v>
      </c>
      <c r="CI188" s="6" t="s">
        <v>171</v>
      </c>
      <c r="CJ188" s="6" t="s">
        <v>171</v>
      </c>
      <c r="CK188" s="6" t="s">
        <v>171</v>
      </c>
      <c r="CL188" s="53" t="s">
        <v>707</v>
      </c>
      <c r="CM188" s="40" t="s">
        <v>175</v>
      </c>
      <c r="CN188" s="5" t="s">
        <v>171</v>
      </c>
      <c r="CO188" s="10" t="s">
        <v>1588</v>
      </c>
      <c r="CP188" s="40"/>
      <c r="CQ188" s="2" t="s">
        <v>924</v>
      </c>
    </row>
    <row r="189" spans="1:95" ht="9.75">
      <c r="A189" s="1" t="s">
        <v>144</v>
      </c>
      <c r="B189" s="39" t="s">
        <v>171</v>
      </c>
      <c r="C189" s="6">
        <v>47.266666666666666</v>
      </c>
      <c r="D189" s="6">
        <v>71.16666666666667</v>
      </c>
      <c r="E189" s="4" t="s">
        <v>171</v>
      </c>
      <c r="F189" s="2" t="s">
        <v>696</v>
      </c>
      <c r="G189" s="2" t="s">
        <v>1001</v>
      </c>
      <c r="H189" s="2" t="s">
        <v>697</v>
      </c>
      <c r="I189" s="26">
        <v>0.6</v>
      </c>
      <c r="J189" s="26">
        <v>14.7</v>
      </c>
      <c r="K189" s="10" t="s">
        <v>698</v>
      </c>
      <c r="L189" s="26">
        <v>-14.7</v>
      </c>
      <c r="M189" s="10" t="s">
        <v>771</v>
      </c>
      <c r="N189" s="26">
        <v>530.6</v>
      </c>
      <c r="O189" s="10" t="s">
        <v>771</v>
      </c>
      <c r="P189" s="81">
        <v>109.6</v>
      </c>
      <c r="Q189" s="10" t="s">
        <v>1008</v>
      </c>
      <c r="R189" s="8">
        <v>0</v>
      </c>
      <c r="S189" s="22" t="s">
        <v>171</v>
      </c>
      <c r="T189" s="22" t="s">
        <v>171</v>
      </c>
      <c r="U189" s="6" t="s">
        <v>171</v>
      </c>
      <c r="V189" s="22" t="s">
        <v>171</v>
      </c>
      <c r="W189" s="6" t="s">
        <v>171</v>
      </c>
      <c r="X189" s="6">
        <v>0.01</v>
      </c>
      <c r="Y189" s="6" t="s">
        <v>171</v>
      </c>
      <c r="Z189" s="6" t="s">
        <v>171</v>
      </c>
      <c r="AA189" s="6" t="s">
        <v>171</v>
      </c>
      <c r="AB189" s="6" t="s">
        <v>171</v>
      </c>
      <c r="AC189" s="6" t="s">
        <v>171</v>
      </c>
      <c r="AD189" s="6">
        <v>0.05</v>
      </c>
      <c r="AE189" s="6">
        <v>6.1</v>
      </c>
      <c r="AF189" s="6">
        <v>16.9</v>
      </c>
      <c r="AG189" s="6" t="s">
        <v>698</v>
      </c>
      <c r="AH189" s="6">
        <v>-0.1</v>
      </c>
      <c r="AI189" s="6" t="s">
        <v>702</v>
      </c>
      <c r="AJ189" s="6">
        <v>0.1</v>
      </c>
      <c r="AK189" s="6">
        <v>6</v>
      </c>
      <c r="AL189" s="6">
        <v>16.1</v>
      </c>
      <c r="AM189" s="6" t="s">
        <v>698</v>
      </c>
      <c r="AN189" s="6">
        <v>0</v>
      </c>
      <c r="AO189" s="6" t="s">
        <v>702</v>
      </c>
      <c r="AP189" s="6">
        <v>0.2</v>
      </c>
      <c r="AQ189" s="6">
        <v>5.8</v>
      </c>
      <c r="AR189" s="6">
        <v>15.3</v>
      </c>
      <c r="AS189" s="6" t="s">
        <v>698</v>
      </c>
      <c r="AT189" s="6">
        <v>0.1</v>
      </c>
      <c r="AU189" s="6" t="s">
        <v>705</v>
      </c>
      <c r="AV189" s="6">
        <v>0.5</v>
      </c>
      <c r="AW189" s="6">
        <v>5.1</v>
      </c>
      <c r="AX189" s="6">
        <v>13.8</v>
      </c>
      <c r="AY189" s="6" t="s">
        <v>703</v>
      </c>
      <c r="AZ189" s="6">
        <v>-0.2</v>
      </c>
      <c r="BA189" s="6" t="s">
        <v>705</v>
      </c>
      <c r="BB189" s="6">
        <v>1</v>
      </c>
      <c r="BC189" s="6">
        <v>6.1</v>
      </c>
      <c r="BD189" s="6">
        <v>13.7</v>
      </c>
      <c r="BE189" s="6" t="s">
        <v>703</v>
      </c>
      <c r="BF189" s="6">
        <v>1.1</v>
      </c>
      <c r="BG189" s="6" t="s">
        <v>705</v>
      </c>
      <c r="BH189" s="6">
        <v>1.5</v>
      </c>
      <c r="BI189" s="6">
        <v>5</v>
      </c>
      <c r="BJ189" s="6">
        <v>11.2</v>
      </c>
      <c r="BK189" s="6" t="s">
        <v>703</v>
      </c>
      <c r="BL189" s="6">
        <v>0.6</v>
      </c>
      <c r="BM189" s="6" t="s">
        <v>705</v>
      </c>
      <c r="BN189" s="6">
        <v>3</v>
      </c>
      <c r="BO189" s="6">
        <v>5.2</v>
      </c>
      <c r="BP189" s="6">
        <v>9.3</v>
      </c>
      <c r="BQ189" s="6" t="s">
        <v>704</v>
      </c>
      <c r="BR189" s="6">
        <v>1.2</v>
      </c>
      <c r="BS189" s="6" t="s">
        <v>724</v>
      </c>
      <c r="BT189" s="6" t="s">
        <v>706</v>
      </c>
      <c r="BU189" s="6">
        <v>5.6</v>
      </c>
      <c r="BV189" s="6" t="s">
        <v>171</v>
      </c>
      <c r="BW189" s="6" t="s">
        <v>171</v>
      </c>
      <c r="BX189" s="6" t="s">
        <v>171</v>
      </c>
      <c r="BY189" s="6" t="s">
        <v>171</v>
      </c>
      <c r="BZ189" s="6" t="s">
        <v>171</v>
      </c>
      <c r="CA189" s="6" t="s">
        <v>171</v>
      </c>
      <c r="CB189" s="6" t="s">
        <v>171</v>
      </c>
      <c r="CC189" s="6" t="s">
        <v>171</v>
      </c>
      <c r="CD189" s="6" t="s">
        <v>171</v>
      </c>
      <c r="CE189" s="6" t="s">
        <v>171</v>
      </c>
      <c r="CF189" s="6" t="s">
        <v>171</v>
      </c>
      <c r="CG189" s="6" t="s">
        <v>171</v>
      </c>
      <c r="CH189" s="6" t="s">
        <v>171</v>
      </c>
      <c r="CI189" s="6" t="s">
        <v>171</v>
      </c>
      <c r="CJ189" s="6" t="s">
        <v>171</v>
      </c>
      <c r="CK189" s="6" t="s">
        <v>171</v>
      </c>
      <c r="CL189" s="53" t="s">
        <v>707</v>
      </c>
      <c r="CM189" s="40" t="s">
        <v>175</v>
      </c>
      <c r="CN189" s="5" t="s">
        <v>171</v>
      </c>
      <c r="CO189" s="10" t="s">
        <v>1588</v>
      </c>
      <c r="CP189" s="40"/>
      <c r="CQ189" s="2" t="s">
        <v>793</v>
      </c>
    </row>
    <row r="190" spans="1:95" ht="9.75">
      <c r="A190" s="1" t="s">
        <v>145</v>
      </c>
      <c r="B190" s="39" t="s">
        <v>171</v>
      </c>
      <c r="C190" s="6">
        <v>47.35</v>
      </c>
      <c r="D190" s="6">
        <v>70.03333333333333</v>
      </c>
      <c r="E190" s="4">
        <v>31</v>
      </c>
      <c r="F190" s="2" t="s">
        <v>696</v>
      </c>
      <c r="G190" s="2" t="s">
        <v>1001</v>
      </c>
      <c r="H190" s="2" t="s">
        <v>697</v>
      </c>
      <c r="I190" s="26">
        <v>4.2</v>
      </c>
      <c r="J190" s="26">
        <v>18.7</v>
      </c>
      <c r="K190" s="10" t="s">
        <v>698</v>
      </c>
      <c r="L190" s="26">
        <v>-11.3</v>
      </c>
      <c r="M190" s="10" t="s">
        <v>771</v>
      </c>
      <c r="N190" s="26">
        <v>308.3</v>
      </c>
      <c r="O190" s="10" t="s">
        <v>757</v>
      </c>
      <c r="P190" s="81">
        <v>62.5</v>
      </c>
      <c r="Q190" s="10" t="s">
        <v>829</v>
      </c>
      <c r="R190" s="8">
        <v>0</v>
      </c>
      <c r="S190" s="22" t="s">
        <v>171</v>
      </c>
      <c r="T190" s="22" t="s">
        <v>171</v>
      </c>
      <c r="U190" s="6" t="s">
        <v>171</v>
      </c>
      <c r="V190" s="22" t="s">
        <v>171</v>
      </c>
      <c r="W190" s="6" t="s">
        <v>171</v>
      </c>
      <c r="X190" s="6">
        <v>0.01</v>
      </c>
      <c r="Y190" s="6">
        <v>7</v>
      </c>
      <c r="Z190" s="6">
        <v>19.4</v>
      </c>
      <c r="AA190" s="6" t="s">
        <v>698</v>
      </c>
      <c r="AB190" s="6">
        <v>-1.8</v>
      </c>
      <c r="AC190" s="6" t="s">
        <v>771</v>
      </c>
      <c r="AD190" s="6">
        <v>0.05</v>
      </c>
      <c r="AE190" s="6">
        <v>7.7</v>
      </c>
      <c r="AF190" s="6">
        <v>19.3</v>
      </c>
      <c r="AG190" s="6" t="s">
        <v>698</v>
      </c>
      <c r="AH190" s="6">
        <v>-0.8</v>
      </c>
      <c r="AI190" s="6" t="s">
        <v>771</v>
      </c>
      <c r="AJ190" s="6">
        <v>0.1</v>
      </c>
      <c r="AK190" s="6">
        <v>7.3</v>
      </c>
      <c r="AL190" s="6">
        <v>18.7</v>
      </c>
      <c r="AM190" s="6" t="s">
        <v>698</v>
      </c>
      <c r="AN190" s="6">
        <v>-0.8</v>
      </c>
      <c r="AO190" s="6" t="s">
        <v>699</v>
      </c>
      <c r="AP190" s="6">
        <v>0.2</v>
      </c>
      <c r="AQ190" s="6">
        <v>7.3</v>
      </c>
      <c r="AR190" s="6">
        <v>17.6</v>
      </c>
      <c r="AS190" s="6" t="s">
        <v>698</v>
      </c>
      <c r="AT190" s="6">
        <v>-0.4</v>
      </c>
      <c r="AU190" s="6" t="s">
        <v>699</v>
      </c>
      <c r="AV190" s="6">
        <v>0.5</v>
      </c>
      <c r="AW190" s="6">
        <v>7.2</v>
      </c>
      <c r="AX190" s="6">
        <v>16.3</v>
      </c>
      <c r="AY190" s="6" t="s">
        <v>703</v>
      </c>
      <c r="AZ190" s="6">
        <v>0.4</v>
      </c>
      <c r="BA190" s="6" t="s">
        <v>702</v>
      </c>
      <c r="BB190" s="6">
        <v>1</v>
      </c>
      <c r="BC190" s="6">
        <v>7.2</v>
      </c>
      <c r="BD190" s="6">
        <v>14.4</v>
      </c>
      <c r="BE190" s="6" t="s">
        <v>703</v>
      </c>
      <c r="BF190" s="6">
        <v>1.6</v>
      </c>
      <c r="BG190" s="6" t="s">
        <v>702</v>
      </c>
      <c r="BH190" s="6">
        <v>1.5</v>
      </c>
      <c r="BI190" s="6">
        <v>7.2</v>
      </c>
      <c r="BJ190" s="6">
        <v>12.7</v>
      </c>
      <c r="BK190" s="6" t="s">
        <v>704</v>
      </c>
      <c r="BL190" s="6">
        <v>2.5</v>
      </c>
      <c r="BM190" s="6" t="s">
        <v>705</v>
      </c>
      <c r="BN190" s="6">
        <v>3</v>
      </c>
      <c r="BO190" s="6">
        <v>7.8</v>
      </c>
      <c r="BP190" s="6">
        <v>10.4</v>
      </c>
      <c r="BQ190" s="6" t="s">
        <v>700</v>
      </c>
      <c r="BR190" s="6">
        <v>5.4</v>
      </c>
      <c r="BS190" s="6" t="s">
        <v>724</v>
      </c>
      <c r="BT190" s="6" t="s">
        <v>706</v>
      </c>
      <c r="BU190" s="6">
        <v>7.3</v>
      </c>
      <c r="BV190" s="6" t="s">
        <v>171</v>
      </c>
      <c r="BW190" s="6" t="s">
        <v>171</v>
      </c>
      <c r="BX190" s="6" t="s">
        <v>171</v>
      </c>
      <c r="BY190" s="6" t="s">
        <v>171</v>
      </c>
      <c r="BZ190" s="6" t="s">
        <v>171</v>
      </c>
      <c r="CA190" s="6" t="s">
        <v>171</v>
      </c>
      <c r="CB190" s="6" t="s">
        <v>171</v>
      </c>
      <c r="CC190" s="6" t="s">
        <v>171</v>
      </c>
      <c r="CD190" s="6" t="s">
        <v>171</v>
      </c>
      <c r="CE190" s="6" t="s">
        <v>171</v>
      </c>
      <c r="CF190" s="6" t="s">
        <v>171</v>
      </c>
      <c r="CG190" s="6" t="s">
        <v>171</v>
      </c>
      <c r="CH190" s="6" t="s">
        <v>171</v>
      </c>
      <c r="CI190" s="6" t="s">
        <v>171</v>
      </c>
      <c r="CJ190" s="6" t="s">
        <v>171</v>
      </c>
      <c r="CK190" s="6" t="s">
        <v>171</v>
      </c>
      <c r="CL190" s="53" t="s">
        <v>707</v>
      </c>
      <c r="CM190" s="40" t="s">
        <v>175</v>
      </c>
      <c r="CN190" s="5" t="s">
        <v>171</v>
      </c>
      <c r="CO190" s="10" t="s">
        <v>1588</v>
      </c>
      <c r="CP190" s="40"/>
      <c r="CQ190" s="2" t="s">
        <v>924</v>
      </c>
    </row>
    <row r="191" spans="1:95" ht="9.75">
      <c r="A191" s="1" t="s">
        <v>146</v>
      </c>
      <c r="B191" s="39" t="s">
        <v>171</v>
      </c>
      <c r="C191" s="6">
        <v>48.05</v>
      </c>
      <c r="D191" s="6">
        <v>77.78333333333333</v>
      </c>
      <c r="E191" s="4" t="s">
        <v>171</v>
      </c>
      <c r="F191" s="2" t="s">
        <v>696</v>
      </c>
      <c r="G191" s="2" t="s">
        <v>1001</v>
      </c>
      <c r="H191" s="2" t="s">
        <v>697</v>
      </c>
      <c r="I191" s="26">
        <v>1.3</v>
      </c>
      <c r="J191" s="26">
        <v>17.1</v>
      </c>
      <c r="K191" s="10" t="s">
        <v>698</v>
      </c>
      <c r="L191" s="26">
        <v>-16.8</v>
      </c>
      <c r="M191" s="10" t="s">
        <v>771</v>
      </c>
      <c r="N191" s="26">
        <v>310.4</v>
      </c>
      <c r="O191" s="10" t="s">
        <v>757</v>
      </c>
      <c r="P191" s="81">
        <v>82.1</v>
      </c>
      <c r="Q191" s="10" t="s">
        <v>1008</v>
      </c>
      <c r="R191" s="8">
        <v>0</v>
      </c>
      <c r="S191" s="22" t="s">
        <v>171</v>
      </c>
      <c r="T191" s="22" t="s">
        <v>171</v>
      </c>
      <c r="U191" s="6" t="s">
        <v>171</v>
      </c>
      <c r="V191" s="22" t="s">
        <v>171</v>
      </c>
      <c r="W191" s="6" t="s">
        <v>171</v>
      </c>
      <c r="X191" s="6">
        <v>0.01</v>
      </c>
      <c r="Y191" s="6" t="s">
        <v>171</v>
      </c>
      <c r="Z191" s="6" t="s">
        <v>171</v>
      </c>
      <c r="AA191" s="6" t="s">
        <v>171</v>
      </c>
      <c r="AB191" s="6" t="s">
        <v>171</v>
      </c>
      <c r="AC191" s="6" t="s">
        <v>171</v>
      </c>
      <c r="AD191" s="6">
        <v>0.05</v>
      </c>
      <c r="AE191" s="6">
        <v>6.5</v>
      </c>
      <c r="AF191" s="6">
        <v>18.7</v>
      </c>
      <c r="AG191" s="6" t="s">
        <v>698</v>
      </c>
      <c r="AH191" s="6">
        <v>-1.6</v>
      </c>
      <c r="AI191" s="6" t="s">
        <v>699</v>
      </c>
      <c r="AJ191" s="6">
        <v>0.1</v>
      </c>
      <c r="AK191" s="6">
        <v>6.5</v>
      </c>
      <c r="AL191" s="6">
        <v>17.9</v>
      </c>
      <c r="AM191" s="6" t="s">
        <v>698</v>
      </c>
      <c r="AN191" s="6">
        <v>-1.3</v>
      </c>
      <c r="AO191" s="6" t="s">
        <v>699</v>
      </c>
      <c r="AP191" s="6">
        <v>0.2</v>
      </c>
      <c r="AQ191" s="6">
        <v>6.5</v>
      </c>
      <c r="AR191" s="6">
        <v>17.5</v>
      </c>
      <c r="AS191" s="6" t="s">
        <v>698</v>
      </c>
      <c r="AT191" s="6">
        <v>-0.9</v>
      </c>
      <c r="AU191" s="6" t="s">
        <v>699</v>
      </c>
      <c r="AV191" s="6">
        <v>0.5</v>
      </c>
      <c r="AW191" s="6">
        <v>6.6</v>
      </c>
      <c r="AX191" s="6">
        <v>16.4</v>
      </c>
      <c r="AY191" s="6" t="s">
        <v>703</v>
      </c>
      <c r="AZ191" s="6">
        <v>-0.1</v>
      </c>
      <c r="BA191" s="6" t="s">
        <v>702</v>
      </c>
      <c r="BB191" s="6">
        <v>1</v>
      </c>
      <c r="BC191" s="6">
        <v>6.5</v>
      </c>
      <c r="BD191" s="6">
        <v>14.9</v>
      </c>
      <c r="BE191" s="6" t="s">
        <v>703</v>
      </c>
      <c r="BF191" s="6">
        <v>0.6</v>
      </c>
      <c r="BG191" s="6" t="s">
        <v>702</v>
      </c>
      <c r="BH191" s="6">
        <v>1.5</v>
      </c>
      <c r="BI191" s="6">
        <v>6.3</v>
      </c>
      <c r="BJ191" s="6">
        <v>13.2</v>
      </c>
      <c r="BK191" s="6" t="s">
        <v>703</v>
      </c>
      <c r="BL191" s="6">
        <v>1.2</v>
      </c>
      <c r="BM191" s="6" t="s">
        <v>705</v>
      </c>
      <c r="BN191" s="6">
        <v>3</v>
      </c>
      <c r="BO191" s="6">
        <v>6.5</v>
      </c>
      <c r="BP191" s="6">
        <v>9.9</v>
      </c>
      <c r="BQ191" s="6" t="s">
        <v>704</v>
      </c>
      <c r="BR191" s="6">
        <v>3.4</v>
      </c>
      <c r="BS191" s="6" t="s">
        <v>724</v>
      </c>
      <c r="BT191" s="6" t="s">
        <v>706</v>
      </c>
      <c r="BU191" s="6">
        <v>6.5</v>
      </c>
      <c r="BV191" s="6" t="s">
        <v>171</v>
      </c>
      <c r="BW191" s="6" t="s">
        <v>171</v>
      </c>
      <c r="BX191" s="6" t="s">
        <v>171</v>
      </c>
      <c r="BY191" s="6" t="s">
        <v>171</v>
      </c>
      <c r="BZ191" s="6" t="s">
        <v>171</v>
      </c>
      <c r="CA191" s="6" t="s">
        <v>171</v>
      </c>
      <c r="CB191" s="6" t="s">
        <v>171</v>
      </c>
      <c r="CC191" s="6" t="s">
        <v>171</v>
      </c>
      <c r="CD191" s="6" t="s">
        <v>171</v>
      </c>
      <c r="CE191" s="6" t="s">
        <v>171</v>
      </c>
      <c r="CF191" s="6" t="s">
        <v>171</v>
      </c>
      <c r="CG191" s="6" t="s">
        <v>171</v>
      </c>
      <c r="CH191" s="6" t="s">
        <v>171</v>
      </c>
      <c r="CI191" s="6" t="s">
        <v>171</v>
      </c>
      <c r="CJ191" s="6" t="s">
        <v>171</v>
      </c>
      <c r="CK191" s="6" t="s">
        <v>171</v>
      </c>
      <c r="CL191" s="53" t="s">
        <v>707</v>
      </c>
      <c r="CM191" s="40" t="s">
        <v>175</v>
      </c>
      <c r="CN191" s="5" t="s">
        <v>171</v>
      </c>
      <c r="CO191" s="10" t="s">
        <v>1588</v>
      </c>
      <c r="CP191" s="40"/>
      <c r="CQ191" s="2" t="s">
        <v>793</v>
      </c>
    </row>
    <row r="192" spans="1:95" ht="9.75">
      <c r="A192" s="1" t="s">
        <v>165</v>
      </c>
      <c r="B192" s="39" t="s">
        <v>171</v>
      </c>
      <c r="C192" s="6">
        <v>48.1</v>
      </c>
      <c r="D192" s="6">
        <v>65.68333333333334</v>
      </c>
      <c r="E192" s="4" t="s">
        <v>171</v>
      </c>
      <c r="F192" s="2" t="s">
        <v>696</v>
      </c>
      <c r="G192" s="2" t="s">
        <v>1708</v>
      </c>
      <c r="H192" s="2" t="s">
        <v>697</v>
      </c>
      <c r="I192" s="26">
        <v>4.2</v>
      </c>
      <c r="J192" s="26">
        <v>17.7</v>
      </c>
      <c r="K192" s="10" t="s">
        <v>698</v>
      </c>
      <c r="L192" s="26">
        <v>-9.6</v>
      </c>
      <c r="M192" s="10" t="s">
        <v>771</v>
      </c>
      <c r="N192" s="26">
        <v>252.6</v>
      </c>
      <c r="O192" s="10" t="s">
        <v>771</v>
      </c>
      <c r="P192" s="81">
        <v>42.4</v>
      </c>
      <c r="Q192" s="10" t="s">
        <v>930</v>
      </c>
      <c r="R192" s="8">
        <v>0</v>
      </c>
      <c r="S192" s="22" t="s">
        <v>171</v>
      </c>
      <c r="T192" s="22" t="s">
        <v>171</v>
      </c>
      <c r="U192" s="6" t="s">
        <v>171</v>
      </c>
      <c r="V192" s="22" t="s">
        <v>171</v>
      </c>
      <c r="W192" s="6" t="s">
        <v>171</v>
      </c>
      <c r="X192" s="6">
        <v>0.01</v>
      </c>
      <c r="Y192" s="6" t="s">
        <v>171</v>
      </c>
      <c r="Z192" s="6" t="s">
        <v>171</v>
      </c>
      <c r="AA192" s="6" t="s">
        <v>171</v>
      </c>
      <c r="AB192" s="6" t="s">
        <v>171</v>
      </c>
      <c r="AC192" s="6" t="s">
        <v>171</v>
      </c>
      <c r="AD192" s="6">
        <v>0.05</v>
      </c>
      <c r="AE192" s="6">
        <v>7.3</v>
      </c>
      <c r="AF192" s="6">
        <v>19.6</v>
      </c>
      <c r="AG192" s="6" t="s">
        <v>698</v>
      </c>
      <c r="AH192" s="6">
        <v>-1.2</v>
      </c>
      <c r="AI192" s="6" t="s">
        <v>699</v>
      </c>
      <c r="AJ192" s="6">
        <v>0.1</v>
      </c>
      <c r="AK192" s="6">
        <v>7.3</v>
      </c>
      <c r="AL192" s="6">
        <v>19.1</v>
      </c>
      <c r="AM192" s="6" t="s">
        <v>698</v>
      </c>
      <c r="AN192" s="6">
        <v>-1.1</v>
      </c>
      <c r="AO192" s="6" t="s">
        <v>699</v>
      </c>
      <c r="AP192" s="6">
        <v>0.2</v>
      </c>
      <c r="AQ192" s="6">
        <v>7.2</v>
      </c>
      <c r="AR192" s="6">
        <v>18.1</v>
      </c>
      <c r="AS192" s="6" t="s">
        <v>703</v>
      </c>
      <c r="AT192" s="6">
        <v>-0.6</v>
      </c>
      <c r="AU192" s="6" t="s">
        <v>699</v>
      </c>
      <c r="AV192" s="6">
        <v>0.5</v>
      </c>
      <c r="AW192" s="6">
        <v>7.3</v>
      </c>
      <c r="AX192" s="6">
        <v>17.2</v>
      </c>
      <c r="AY192" s="6" t="s">
        <v>703</v>
      </c>
      <c r="AZ192" s="6">
        <v>0.6</v>
      </c>
      <c r="BA192" s="6" t="s">
        <v>702</v>
      </c>
      <c r="BB192" s="6">
        <v>1</v>
      </c>
      <c r="BC192" s="6">
        <v>7.4</v>
      </c>
      <c r="BD192" s="6">
        <v>15.3</v>
      </c>
      <c r="BE192" s="6" t="s">
        <v>703</v>
      </c>
      <c r="BF192" s="6">
        <v>1.6</v>
      </c>
      <c r="BG192" s="6" t="s">
        <v>705</v>
      </c>
      <c r="BH192" s="6">
        <v>1.5</v>
      </c>
      <c r="BI192" s="6">
        <v>7.1</v>
      </c>
      <c r="BJ192" s="6">
        <v>13.7</v>
      </c>
      <c r="BK192" s="6" t="s">
        <v>703</v>
      </c>
      <c r="BL192" s="6">
        <v>2</v>
      </c>
      <c r="BM192" s="6" t="s">
        <v>705</v>
      </c>
      <c r="BN192" s="6">
        <v>3</v>
      </c>
      <c r="BO192" s="6">
        <v>7.1</v>
      </c>
      <c r="BP192" s="6">
        <v>10.8</v>
      </c>
      <c r="BQ192" s="6" t="s">
        <v>700</v>
      </c>
      <c r="BR192" s="6">
        <v>3.9</v>
      </c>
      <c r="BS192" s="6" t="s">
        <v>724</v>
      </c>
      <c r="BT192" s="6" t="s">
        <v>706</v>
      </c>
      <c r="BU192" s="6">
        <v>7.2</v>
      </c>
      <c r="BV192" s="6" t="s">
        <v>171</v>
      </c>
      <c r="BW192" s="6" t="s">
        <v>171</v>
      </c>
      <c r="BX192" s="6" t="s">
        <v>171</v>
      </c>
      <c r="BY192" s="6" t="s">
        <v>171</v>
      </c>
      <c r="BZ192" s="6" t="s">
        <v>171</v>
      </c>
      <c r="CA192" s="6" t="s">
        <v>171</v>
      </c>
      <c r="CB192" s="6" t="s">
        <v>171</v>
      </c>
      <c r="CC192" s="6" t="s">
        <v>171</v>
      </c>
      <c r="CD192" s="6" t="s">
        <v>171</v>
      </c>
      <c r="CE192" s="6" t="s">
        <v>171</v>
      </c>
      <c r="CF192" s="6" t="s">
        <v>171</v>
      </c>
      <c r="CG192" s="6" t="s">
        <v>171</v>
      </c>
      <c r="CH192" s="6" t="s">
        <v>171</v>
      </c>
      <c r="CI192" s="6" t="s">
        <v>171</v>
      </c>
      <c r="CJ192" s="6" t="s">
        <v>171</v>
      </c>
      <c r="CK192" s="6" t="s">
        <v>171</v>
      </c>
      <c r="CL192" s="53" t="s">
        <v>707</v>
      </c>
      <c r="CM192" s="40" t="s">
        <v>175</v>
      </c>
      <c r="CN192" s="5" t="s">
        <v>171</v>
      </c>
      <c r="CO192" s="10" t="s">
        <v>1588</v>
      </c>
      <c r="CP192" s="40"/>
      <c r="CQ192" s="2" t="s">
        <v>793</v>
      </c>
    </row>
    <row r="193" spans="1:95" ht="9.75">
      <c r="A193" s="1" t="s">
        <v>148</v>
      </c>
      <c r="B193" s="39" t="s">
        <v>171</v>
      </c>
      <c r="C193" s="6">
        <v>48.833333333333336</v>
      </c>
      <c r="D193" s="6">
        <v>72.58333333333333</v>
      </c>
      <c r="E193" s="4" t="s">
        <v>171</v>
      </c>
      <c r="F193" s="2" t="s">
        <v>696</v>
      </c>
      <c r="G193" s="2" t="s">
        <v>1001</v>
      </c>
      <c r="H193" s="2" t="s">
        <v>697</v>
      </c>
      <c r="I193" s="26">
        <v>0.9</v>
      </c>
      <c r="J193" s="26">
        <v>16.9</v>
      </c>
      <c r="K193" s="10" t="s">
        <v>698</v>
      </c>
      <c r="L193" s="26">
        <v>-18</v>
      </c>
      <c r="M193" s="10" t="s">
        <v>771</v>
      </c>
      <c r="N193" s="26">
        <v>273.1</v>
      </c>
      <c r="O193" s="10" t="s">
        <v>771</v>
      </c>
      <c r="P193" s="81">
        <v>58.1</v>
      </c>
      <c r="Q193" s="10" t="s">
        <v>1008</v>
      </c>
      <c r="R193" s="8">
        <v>0</v>
      </c>
      <c r="S193" s="22" t="s">
        <v>171</v>
      </c>
      <c r="T193" s="22" t="s">
        <v>171</v>
      </c>
      <c r="U193" s="6" t="s">
        <v>171</v>
      </c>
      <c r="V193" s="22" t="s">
        <v>171</v>
      </c>
      <c r="W193" s="6" t="s">
        <v>171</v>
      </c>
      <c r="X193" s="6">
        <v>0.01</v>
      </c>
      <c r="Y193" s="6">
        <v>6.3</v>
      </c>
      <c r="Z193" s="6">
        <v>18.1</v>
      </c>
      <c r="AA193" s="6" t="s">
        <v>698</v>
      </c>
      <c r="AB193" s="6">
        <v>-1.2</v>
      </c>
      <c r="AC193" s="6" t="s">
        <v>771</v>
      </c>
      <c r="AD193" s="6">
        <v>0.05</v>
      </c>
      <c r="AE193" s="6">
        <v>4.6</v>
      </c>
      <c r="AF193" s="6">
        <v>15.5</v>
      </c>
      <c r="AG193" s="6" t="s">
        <v>698</v>
      </c>
      <c r="AH193" s="6">
        <v>-1.5</v>
      </c>
      <c r="AI193" s="6" t="s">
        <v>771</v>
      </c>
      <c r="AJ193" s="6">
        <v>0.1</v>
      </c>
      <c r="AK193" s="6">
        <v>6.1</v>
      </c>
      <c r="AL193" s="6">
        <v>16.6</v>
      </c>
      <c r="AM193" s="6" t="s">
        <v>698</v>
      </c>
      <c r="AN193" s="6">
        <v>-0.2</v>
      </c>
      <c r="AO193" s="6" t="s">
        <v>699</v>
      </c>
      <c r="AP193" s="6">
        <v>0.2</v>
      </c>
      <c r="AQ193" s="6">
        <v>5.9</v>
      </c>
      <c r="AR193" s="6">
        <v>15.6</v>
      </c>
      <c r="AS193" s="6" t="s">
        <v>703</v>
      </c>
      <c r="AT193" s="6">
        <v>-0.2</v>
      </c>
      <c r="AU193" s="6" t="s">
        <v>702</v>
      </c>
      <c r="AV193" s="6">
        <v>0.5</v>
      </c>
      <c r="AW193" s="6">
        <v>5.9</v>
      </c>
      <c r="AX193" s="6">
        <v>14.9</v>
      </c>
      <c r="AY193" s="6" t="s">
        <v>703</v>
      </c>
      <c r="AZ193" s="6">
        <v>0.2</v>
      </c>
      <c r="BA193" s="6" t="s">
        <v>705</v>
      </c>
      <c r="BB193" s="6">
        <v>1</v>
      </c>
      <c r="BC193" s="6">
        <v>5.8</v>
      </c>
      <c r="BD193" s="6">
        <v>13.2</v>
      </c>
      <c r="BE193" s="6" t="s">
        <v>703</v>
      </c>
      <c r="BF193" s="6">
        <v>0.6</v>
      </c>
      <c r="BG193" s="6" t="s">
        <v>705</v>
      </c>
      <c r="BH193" s="6">
        <v>1.5</v>
      </c>
      <c r="BI193" s="6">
        <v>6.2</v>
      </c>
      <c r="BJ193" s="6">
        <v>11.5</v>
      </c>
      <c r="BK193" s="6" t="s">
        <v>704</v>
      </c>
      <c r="BL193" s="6">
        <v>2</v>
      </c>
      <c r="BM193" s="6" t="s">
        <v>705</v>
      </c>
      <c r="BN193" s="6">
        <v>3</v>
      </c>
      <c r="BO193" s="6">
        <v>5.7</v>
      </c>
      <c r="BP193" s="6">
        <v>8.1</v>
      </c>
      <c r="BQ193" s="6" t="s">
        <v>700</v>
      </c>
      <c r="BR193" s="6">
        <v>3.2</v>
      </c>
      <c r="BS193" s="6" t="s">
        <v>724</v>
      </c>
      <c r="BT193" s="6" t="s">
        <v>706</v>
      </c>
      <c r="BU193" s="6">
        <v>5.8</v>
      </c>
      <c r="BV193" s="6" t="s">
        <v>171</v>
      </c>
      <c r="BW193" s="6" t="s">
        <v>171</v>
      </c>
      <c r="BX193" s="6" t="s">
        <v>171</v>
      </c>
      <c r="BY193" s="6" t="s">
        <v>171</v>
      </c>
      <c r="BZ193" s="6" t="s">
        <v>171</v>
      </c>
      <c r="CA193" s="6" t="s">
        <v>171</v>
      </c>
      <c r="CB193" s="6" t="s">
        <v>171</v>
      </c>
      <c r="CC193" s="6" t="s">
        <v>171</v>
      </c>
      <c r="CD193" s="6" t="s">
        <v>171</v>
      </c>
      <c r="CE193" s="6" t="s">
        <v>171</v>
      </c>
      <c r="CF193" s="6" t="s">
        <v>171</v>
      </c>
      <c r="CG193" s="6" t="s">
        <v>171</v>
      </c>
      <c r="CH193" s="6" t="s">
        <v>171</v>
      </c>
      <c r="CI193" s="6" t="s">
        <v>171</v>
      </c>
      <c r="CJ193" s="6" t="s">
        <v>171</v>
      </c>
      <c r="CK193" s="6" t="s">
        <v>171</v>
      </c>
      <c r="CL193" s="53" t="s">
        <v>707</v>
      </c>
      <c r="CM193" s="40" t="s">
        <v>175</v>
      </c>
      <c r="CN193" s="5" t="s">
        <v>171</v>
      </c>
      <c r="CO193" s="10" t="s">
        <v>1588</v>
      </c>
      <c r="CP193" s="40"/>
      <c r="CQ193" s="2" t="s">
        <v>793</v>
      </c>
    </row>
    <row r="194" spans="1:95" ht="9.75">
      <c r="A194" s="1" t="s">
        <v>148</v>
      </c>
      <c r="B194" s="39" t="s">
        <v>171</v>
      </c>
      <c r="C194" s="6">
        <v>48.85</v>
      </c>
      <c r="D194" s="6">
        <v>72.53333333333333</v>
      </c>
      <c r="E194" s="4">
        <v>137</v>
      </c>
      <c r="F194" s="2" t="s">
        <v>696</v>
      </c>
      <c r="G194" s="2" t="s">
        <v>1708</v>
      </c>
      <c r="H194" s="2" t="s">
        <v>970</v>
      </c>
      <c r="I194" s="26">
        <v>5.6</v>
      </c>
      <c r="J194" s="26" t="s">
        <v>175</v>
      </c>
      <c r="K194" s="10" t="s">
        <v>175</v>
      </c>
      <c r="L194" s="26" t="s">
        <v>175</v>
      </c>
      <c r="M194" s="10" t="s">
        <v>175</v>
      </c>
      <c r="N194" s="26" t="s">
        <v>175</v>
      </c>
      <c r="O194" s="10" t="s">
        <v>175</v>
      </c>
      <c r="P194" s="81" t="s">
        <v>171</v>
      </c>
      <c r="Q194" s="10" t="s">
        <v>171</v>
      </c>
      <c r="R194" s="8">
        <v>0</v>
      </c>
      <c r="S194" s="22">
        <v>4.8</v>
      </c>
      <c r="T194" s="22">
        <v>14.3</v>
      </c>
      <c r="U194" s="6" t="s">
        <v>758</v>
      </c>
      <c r="V194" s="22">
        <v>-0.6</v>
      </c>
      <c r="W194" s="6" t="s">
        <v>702</v>
      </c>
      <c r="X194" s="6" t="s">
        <v>171</v>
      </c>
      <c r="Y194" s="6" t="s">
        <v>171</v>
      </c>
      <c r="Z194" s="6" t="s">
        <v>171</v>
      </c>
      <c r="AA194" s="6" t="s">
        <v>171</v>
      </c>
      <c r="AB194" s="6" t="s">
        <v>171</v>
      </c>
      <c r="AC194" s="6" t="s">
        <v>171</v>
      </c>
      <c r="AD194" s="6" t="s">
        <v>171</v>
      </c>
      <c r="AE194" s="6" t="s">
        <v>171</v>
      </c>
      <c r="AF194" s="6" t="s">
        <v>171</v>
      </c>
      <c r="AG194" s="6" t="s">
        <v>171</v>
      </c>
      <c r="AH194" s="6" t="s">
        <v>171</v>
      </c>
      <c r="AI194" s="6" t="s">
        <v>171</v>
      </c>
      <c r="AJ194" s="6">
        <v>0.5</v>
      </c>
      <c r="AK194" s="6">
        <v>5.8</v>
      </c>
      <c r="AL194" s="6">
        <v>14.2</v>
      </c>
      <c r="AM194" s="6" t="s">
        <v>698</v>
      </c>
      <c r="AN194" s="6">
        <v>0.6</v>
      </c>
      <c r="AO194" s="6" t="s">
        <v>699</v>
      </c>
      <c r="AP194" s="6">
        <v>1</v>
      </c>
      <c r="AQ194" s="6">
        <v>5.7</v>
      </c>
      <c r="AR194" s="6">
        <v>12.4</v>
      </c>
      <c r="AS194" s="6" t="s">
        <v>703</v>
      </c>
      <c r="AT194" s="6">
        <v>0.9</v>
      </c>
      <c r="AU194" s="6" t="s">
        <v>705</v>
      </c>
      <c r="AV194" s="6">
        <v>1.5</v>
      </c>
      <c r="AW194" s="6">
        <v>6.1</v>
      </c>
      <c r="AX194" s="6">
        <v>11.4</v>
      </c>
      <c r="AY194" s="6" t="s">
        <v>703</v>
      </c>
      <c r="AZ194" s="6">
        <v>2</v>
      </c>
      <c r="BA194" s="6" t="s">
        <v>702</v>
      </c>
      <c r="BB194" s="6">
        <v>2</v>
      </c>
      <c r="BC194" s="6">
        <v>6</v>
      </c>
      <c r="BD194" s="6">
        <v>10.2</v>
      </c>
      <c r="BE194" s="6" t="s">
        <v>704</v>
      </c>
      <c r="BF194" s="6">
        <v>2.6</v>
      </c>
      <c r="BG194" s="6" t="s">
        <v>705</v>
      </c>
      <c r="BH194" s="6">
        <v>2.5</v>
      </c>
      <c r="BI194" s="6">
        <v>5.8</v>
      </c>
      <c r="BJ194" s="6">
        <v>9.1</v>
      </c>
      <c r="BK194" s="6" t="s">
        <v>704</v>
      </c>
      <c r="BL194" s="6">
        <v>2.8</v>
      </c>
      <c r="BM194" s="6" t="s">
        <v>705</v>
      </c>
      <c r="BN194" s="6">
        <v>3</v>
      </c>
      <c r="BO194" s="6">
        <v>5.9</v>
      </c>
      <c r="BP194" s="6">
        <v>8</v>
      </c>
      <c r="BQ194" s="6" t="s">
        <v>704</v>
      </c>
      <c r="BR194" s="6">
        <v>3.1</v>
      </c>
      <c r="BS194" s="6" t="s">
        <v>705</v>
      </c>
      <c r="BT194" s="6" t="s">
        <v>939</v>
      </c>
      <c r="BU194" s="6">
        <v>5.7</v>
      </c>
      <c r="BV194" s="6" t="s">
        <v>171</v>
      </c>
      <c r="BW194" s="6" t="s">
        <v>171</v>
      </c>
      <c r="BX194" s="6" t="s">
        <v>171</v>
      </c>
      <c r="BY194" s="6" t="s">
        <v>171</v>
      </c>
      <c r="BZ194" s="6" t="s">
        <v>171</v>
      </c>
      <c r="CA194" s="6" t="s">
        <v>171</v>
      </c>
      <c r="CB194" s="6" t="s">
        <v>171</v>
      </c>
      <c r="CC194" s="6" t="s">
        <v>171</v>
      </c>
      <c r="CD194" s="6" t="s">
        <v>171</v>
      </c>
      <c r="CE194" s="6" t="s">
        <v>171</v>
      </c>
      <c r="CF194" s="6" t="s">
        <v>171</v>
      </c>
      <c r="CG194" s="6" t="s">
        <v>171</v>
      </c>
      <c r="CH194" s="6" t="s">
        <v>171</v>
      </c>
      <c r="CI194" s="6" t="s">
        <v>171</v>
      </c>
      <c r="CJ194" s="6" t="s">
        <v>171</v>
      </c>
      <c r="CK194" s="6" t="s">
        <v>171</v>
      </c>
      <c r="CL194" s="53" t="s">
        <v>707</v>
      </c>
      <c r="CM194" s="40" t="s">
        <v>749</v>
      </c>
      <c r="CN194" s="5" t="s">
        <v>171</v>
      </c>
      <c r="CO194" s="10" t="s">
        <v>1588</v>
      </c>
      <c r="CP194" s="40"/>
      <c r="CQ194" s="2">
        <v>30</v>
      </c>
    </row>
    <row r="195" spans="1:95" ht="9.75">
      <c r="A195" s="1" t="s">
        <v>166</v>
      </c>
      <c r="B195" s="39" t="s">
        <v>171</v>
      </c>
      <c r="C195" s="6">
        <v>58.1</v>
      </c>
      <c r="D195" s="6">
        <v>68.41666666666667</v>
      </c>
      <c r="E195" s="4">
        <v>36</v>
      </c>
      <c r="F195" s="2" t="s">
        <v>696</v>
      </c>
      <c r="G195" s="2" t="s">
        <v>1708</v>
      </c>
      <c r="H195" s="2" t="s">
        <v>697</v>
      </c>
      <c r="I195" s="26" t="s">
        <v>175</v>
      </c>
      <c r="J195" s="26" t="s">
        <v>175</v>
      </c>
      <c r="K195" s="10" t="s">
        <v>175</v>
      </c>
      <c r="L195" s="26" t="s">
        <v>175</v>
      </c>
      <c r="M195" s="10" t="s">
        <v>175</v>
      </c>
      <c r="N195" s="26" t="s">
        <v>175</v>
      </c>
      <c r="O195" s="10" t="s">
        <v>175</v>
      </c>
      <c r="P195" s="81">
        <v>73.5</v>
      </c>
      <c r="Q195" s="10" t="s">
        <v>824</v>
      </c>
      <c r="R195" s="8">
        <v>0</v>
      </c>
      <c r="S195" s="22" t="s">
        <v>171</v>
      </c>
      <c r="T195" s="22" t="s">
        <v>171</v>
      </c>
      <c r="U195" s="6" t="s">
        <v>171</v>
      </c>
      <c r="V195" s="22" t="s">
        <v>171</v>
      </c>
      <c r="W195" s="6" t="s">
        <v>171</v>
      </c>
      <c r="X195" s="6">
        <v>0.01</v>
      </c>
      <c r="Y195" s="6" t="s">
        <v>171</v>
      </c>
      <c r="Z195" s="6" t="s">
        <v>171</v>
      </c>
      <c r="AA195" s="6" t="s">
        <v>171</v>
      </c>
      <c r="AB195" s="6" t="s">
        <v>171</v>
      </c>
      <c r="AC195" s="6" t="s">
        <v>171</v>
      </c>
      <c r="AD195" s="6">
        <v>0.05</v>
      </c>
      <c r="AE195" s="6">
        <v>-1.9</v>
      </c>
      <c r="AF195" s="6">
        <v>15</v>
      </c>
      <c r="AG195" s="6" t="s">
        <v>698</v>
      </c>
      <c r="AH195" s="6">
        <v>-18.6</v>
      </c>
      <c r="AI195" s="6" t="s">
        <v>699</v>
      </c>
      <c r="AJ195" s="6">
        <v>0.1</v>
      </c>
      <c r="AK195" s="6">
        <v>-2.3</v>
      </c>
      <c r="AL195" s="6">
        <v>13.4</v>
      </c>
      <c r="AM195" s="6" t="s">
        <v>699</v>
      </c>
      <c r="AN195" s="6">
        <v>-18.3</v>
      </c>
      <c r="AO195" s="6" t="s">
        <v>699</v>
      </c>
      <c r="AP195" s="6">
        <v>0.2</v>
      </c>
      <c r="AQ195" s="6">
        <v>-2.5</v>
      </c>
      <c r="AR195" s="6">
        <v>11.3</v>
      </c>
      <c r="AS195" s="6" t="s">
        <v>698</v>
      </c>
      <c r="AT195" s="6">
        <v>-17.2</v>
      </c>
      <c r="AU195" s="6" t="s">
        <v>699</v>
      </c>
      <c r="AV195" s="6">
        <v>0.5</v>
      </c>
      <c r="AW195" s="6">
        <v>-2.3</v>
      </c>
      <c r="AX195" s="6">
        <v>9.1</v>
      </c>
      <c r="AY195" s="6" t="s">
        <v>703</v>
      </c>
      <c r="AZ195" s="6">
        <v>-14.9</v>
      </c>
      <c r="BA195" s="6" t="s">
        <v>699</v>
      </c>
      <c r="BB195" s="6">
        <v>1</v>
      </c>
      <c r="BC195" s="6">
        <v>-2.4</v>
      </c>
      <c r="BD195" s="6">
        <v>6.7</v>
      </c>
      <c r="BE195" s="6" t="s">
        <v>703</v>
      </c>
      <c r="BF195" s="6">
        <v>-13.5</v>
      </c>
      <c r="BG195" s="6" t="s">
        <v>702</v>
      </c>
      <c r="BH195" s="6">
        <v>1.5</v>
      </c>
      <c r="BI195" s="6">
        <v>-2.9</v>
      </c>
      <c r="BJ195" s="6">
        <v>2.3</v>
      </c>
      <c r="BK195" s="6" t="s">
        <v>704</v>
      </c>
      <c r="BL195" s="6">
        <v>-11.4</v>
      </c>
      <c r="BM195" s="6" t="s">
        <v>702</v>
      </c>
      <c r="BN195" s="6"/>
      <c r="BO195" s="6" t="s">
        <v>171</v>
      </c>
      <c r="BP195" s="6" t="s">
        <v>171</v>
      </c>
      <c r="BQ195" s="6" t="s">
        <v>171</v>
      </c>
      <c r="BR195" s="6" t="s">
        <v>171</v>
      </c>
      <c r="BS195" s="6" t="s">
        <v>171</v>
      </c>
      <c r="BT195" s="6" t="s">
        <v>706</v>
      </c>
      <c r="BU195" s="6">
        <v>-2.4</v>
      </c>
      <c r="BV195" s="6" t="s">
        <v>171</v>
      </c>
      <c r="BW195" s="6" t="s">
        <v>171</v>
      </c>
      <c r="BX195" s="6" t="s">
        <v>171</v>
      </c>
      <c r="BY195" s="6" t="s">
        <v>171</v>
      </c>
      <c r="BZ195" s="6" t="s">
        <v>171</v>
      </c>
      <c r="CA195" s="6" t="s">
        <v>171</v>
      </c>
      <c r="CB195" s="6" t="s">
        <v>171</v>
      </c>
      <c r="CC195" s="6" t="s">
        <v>171</v>
      </c>
      <c r="CD195" s="6" t="s">
        <v>171</v>
      </c>
      <c r="CE195" s="6" t="s">
        <v>171</v>
      </c>
      <c r="CF195" s="6" t="s">
        <v>171</v>
      </c>
      <c r="CG195" s="6" t="s">
        <v>171</v>
      </c>
      <c r="CH195" s="6" t="s">
        <v>171</v>
      </c>
      <c r="CI195" s="6" t="s">
        <v>171</v>
      </c>
      <c r="CJ195" s="6" t="s">
        <v>171</v>
      </c>
      <c r="CK195" s="6" t="s">
        <v>171</v>
      </c>
      <c r="CL195" s="53" t="s">
        <v>707</v>
      </c>
      <c r="CM195" s="40" t="s">
        <v>175</v>
      </c>
      <c r="CN195" s="5" t="s">
        <v>171</v>
      </c>
      <c r="CO195" s="10" t="s">
        <v>440</v>
      </c>
      <c r="CP195" s="40"/>
      <c r="CQ195" s="2" t="s">
        <v>924</v>
      </c>
    </row>
    <row r="196" spans="1:95" ht="9.75">
      <c r="A196" s="1" t="s">
        <v>1010</v>
      </c>
      <c r="B196" s="39" t="s">
        <v>878</v>
      </c>
      <c r="C196" s="8">
        <v>58.5</v>
      </c>
      <c r="D196" s="8">
        <v>65.5</v>
      </c>
      <c r="E196" s="1">
        <v>100</v>
      </c>
      <c r="F196" s="2" t="s">
        <v>174</v>
      </c>
      <c r="G196" s="2" t="s">
        <v>1001</v>
      </c>
      <c r="H196" s="2" t="s">
        <v>1011</v>
      </c>
      <c r="I196" s="4">
        <v>-5.7</v>
      </c>
      <c r="J196" s="4">
        <v>10</v>
      </c>
      <c r="K196" s="2" t="s">
        <v>726</v>
      </c>
      <c r="L196" s="4">
        <v>-20</v>
      </c>
      <c r="M196" s="2" t="s">
        <v>771</v>
      </c>
      <c r="N196" s="4">
        <v>200</v>
      </c>
      <c r="O196" s="2" t="s">
        <v>171</v>
      </c>
      <c r="P196" s="81" t="s">
        <v>171</v>
      </c>
      <c r="Q196" s="10" t="s">
        <v>171</v>
      </c>
      <c r="R196" s="8">
        <v>0.1</v>
      </c>
      <c r="S196" s="22">
        <v>-0.5</v>
      </c>
      <c r="T196" s="22">
        <v>15</v>
      </c>
      <c r="U196" s="6" t="s">
        <v>1012</v>
      </c>
      <c r="V196" s="22">
        <v>-16</v>
      </c>
      <c r="W196" s="6" t="s">
        <v>1013</v>
      </c>
      <c r="X196" s="6">
        <v>0.3</v>
      </c>
      <c r="Y196" s="6">
        <v>-1</v>
      </c>
      <c r="Z196" s="6">
        <v>8</v>
      </c>
      <c r="AA196" s="6" t="s">
        <v>703</v>
      </c>
      <c r="AB196" s="6">
        <v>-10</v>
      </c>
      <c r="AC196" s="6" t="s">
        <v>771</v>
      </c>
      <c r="AD196" s="6">
        <v>0.5</v>
      </c>
      <c r="AE196" s="6">
        <v>-2.5</v>
      </c>
      <c r="AF196" s="6">
        <v>7.5</v>
      </c>
      <c r="AG196" s="6" t="s">
        <v>703</v>
      </c>
      <c r="AH196" s="6">
        <v>-12.5</v>
      </c>
      <c r="AI196" s="6" t="s">
        <v>1013</v>
      </c>
      <c r="AJ196" s="6">
        <v>0.7</v>
      </c>
      <c r="AK196" s="6">
        <v>-2.7</v>
      </c>
      <c r="AL196" s="6">
        <v>5.5</v>
      </c>
      <c r="AM196" s="6" t="s">
        <v>703</v>
      </c>
      <c r="AN196" s="6">
        <v>-11</v>
      </c>
      <c r="AO196" s="6" t="s">
        <v>1014</v>
      </c>
      <c r="AP196" s="6">
        <v>0.9</v>
      </c>
      <c r="AQ196" s="6">
        <v>-4</v>
      </c>
      <c r="AR196" s="6">
        <v>4</v>
      </c>
      <c r="AS196" s="6" t="s">
        <v>703</v>
      </c>
      <c r="AT196" s="6">
        <v>-12</v>
      </c>
      <c r="AU196" s="6" t="s">
        <v>702</v>
      </c>
      <c r="AV196" s="6">
        <v>1.1</v>
      </c>
      <c r="AW196" s="6">
        <v>-4.5</v>
      </c>
      <c r="AX196" s="6">
        <v>2</v>
      </c>
      <c r="AY196" s="6" t="s">
        <v>1012</v>
      </c>
      <c r="AZ196" s="6">
        <v>-11</v>
      </c>
      <c r="BA196" s="6" t="s">
        <v>702</v>
      </c>
      <c r="BB196" s="6">
        <v>1.3</v>
      </c>
      <c r="BC196" s="6">
        <v>-3</v>
      </c>
      <c r="BD196" s="6">
        <v>2</v>
      </c>
      <c r="BE196" s="6" t="s">
        <v>1012</v>
      </c>
      <c r="BF196" s="6">
        <v>-8</v>
      </c>
      <c r="BG196" s="6" t="s">
        <v>1014</v>
      </c>
      <c r="BH196" s="6">
        <v>1.5</v>
      </c>
      <c r="BI196" s="6">
        <v>-2.9</v>
      </c>
      <c r="BJ196" s="6">
        <v>1.2</v>
      </c>
      <c r="BK196" s="6" t="s">
        <v>1012</v>
      </c>
      <c r="BL196" s="6">
        <v>-7</v>
      </c>
      <c r="BM196" s="6" t="s">
        <v>1014</v>
      </c>
      <c r="BN196" s="6">
        <v>1.7</v>
      </c>
      <c r="BO196" s="6">
        <v>-2.7</v>
      </c>
      <c r="BP196" s="6">
        <v>0.75</v>
      </c>
      <c r="BQ196" s="6" t="s">
        <v>1015</v>
      </c>
      <c r="BR196" s="6">
        <v>-6.2</v>
      </c>
      <c r="BS196" s="6" t="s">
        <v>1014</v>
      </c>
      <c r="BT196" s="6">
        <v>1.9</v>
      </c>
      <c r="BU196" s="6">
        <v>-2.2</v>
      </c>
      <c r="BV196" s="6">
        <v>0.75</v>
      </c>
      <c r="BW196" s="6" t="s">
        <v>1016</v>
      </c>
      <c r="BX196" s="6">
        <v>-5.5</v>
      </c>
      <c r="BY196" s="6" t="s">
        <v>1014</v>
      </c>
      <c r="BZ196" s="6" t="s">
        <v>171</v>
      </c>
      <c r="CA196" s="6" t="s">
        <v>171</v>
      </c>
      <c r="CB196" s="6" t="s">
        <v>171</v>
      </c>
      <c r="CC196" s="6" t="s">
        <v>171</v>
      </c>
      <c r="CD196" s="6" t="s">
        <v>171</v>
      </c>
      <c r="CE196" s="6" t="s">
        <v>171</v>
      </c>
      <c r="CF196" s="6" t="s">
        <v>171</v>
      </c>
      <c r="CG196" s="6" t="s">
        <v>171</v>
      </c>
      <c r="CH196" s="6" t="s">
        <v>171</v>
      </c>
      <c r="CI196" s="6" t="s">
        <v>171</v>
      </c>
      <c r="CJ196" s="6" t="s">
        <v>171</v>
      </c>
      <c r="CK196" s="6" t="s">
        <v>171</v>
      </c>
      <c r="CL196" s="53" t="s">
        <v>175</v>
      </c>
      <c r="CM196" s="39" t="s">
        <v>878</v>
      </c>
      <c r="CN196" s="5">
        <v>245</v>
      </c>
      <c r="CO196" s="10" t="s">
        <v>178</v>
      </c>
      <c r="CP196" s="40"/>
      <c r="CQ196" s="2">
        <v>52</v>
      </c>
    </row>
    <row r="197" spans="1:95" ht="9.75">
      <c r="A197" s="1" t="s">
        <v>1010</v>
      </c>
      <c r="B197" s="39" t="s">
        <v>1017</v>
      </c>
      <c r="C197" s="8">
        <v>58.5</v>
      </c>
      <c r="D197" s="8">
        <v>65.5</v>
      </c>
      <c r="E197" s="4" t="s">
        <v>171</v>
      </c>
      <c r="F197" s="2" t="s">
        <v>174</v>
      </c>
      <c r="G197" s="2" t="s">
        <v>1001</v>
      </c>
      <c r="H197" s="2" t="s">
        <v>1018</v>
      </c>
      <c r="I197" s="4">
        <v>-5.7</v>
      </c>
      <c r="J197" s="4">
        <v>10</v>
      </c>
      <c r="K197" s="2" t="s">
        <v>726</v>
      </c>
      <c r="L197" s="4">
        <v>-20</v>
      </c>
      <c r="M197" s="2" t="s">
        <v>771</v>
      </c>
      <c r="N197" s="4">
        <v>200</v>
      </c>
      <c r="O197" s="2" t="s">
        <v>171</v>
      </c>
      <c r="P197" s="81" t="s">
        <v>171</v>
      </c>
      <c r="Q197" s="10" t="s">
        <v>171</v>
      </c>
      <c r="R197" s="8">
        <v>0.15</v>
      </c>
      <c r="S197" s="22">
        <v>3.1</v>
      </c>
      <c r="T197" s="22">
        <v>10.7</v>
      </c>
      <c r="U197" s="6" t="s">
        <v>1012</v>
      </c>
      <c r="V197" s="22">
        <v>-4.5</v>
      </c>
      <c r="W197" s="6" t="s">
        <v>771</v>
      </c>
      <c r="X197" s="6">
        <v>0.35</v>
      </c>
      <c r="Y197" s="6">
        <v>2.8</v>
      </c>
      <c r="Z197" s="6">
        <v>9.7</v>
      </c>
      <c r="AA197" s="6" t="s">
        <v>1012</v>
      </c>
      <c r="AB197" s="6">
        <v>-4</v>
      </c>
      <c r="AC197" s="6" t="s">
        <v>771</v>
      </c>
      <c r="AD197" s="6">
        <v>0.55</v>
      </c>
      <c r="AE197" s="6">
        <v>1.2</v>
      </c>
      <c r="AF197" s="6">
        <v>6</v>
      </c>
      <c r="AG197" s="6" t="s">
        <v>1012</v>
      </c>
      <c r="AH197" s="6">
        <v>-3.5</v>
      </c>
      <c r="AI197" s="6" t="s">
        <v>771</v>
      </c>
      <c r="AJ197" s="6">
        <v>0.75</v>
      </c>
      <c r="AK197" s="6">
        <v>1.1</v>
      </c>
      <c r="AL197" s="6">
        <v>4.7</v>
      </c>
      <c r="AM197" s="6" t="s">
        <v>1012</v>
      </c>
      <c r="AN197" s="6">
        <v>-2.5</v>
      </c>
      <c r="AO197" s="6" t="s">
        <v>771</v>
      </c>
      <c r="AP197" s="6">
        <v>0.95</v>
      </c>
      <c r="AQ197" s="6">
        <v>1.2</v>
      </c>
      <c r="AR197" s="6">
        <v>3</v>
      </c>
      <c r="AS197" s="6" t="s">
        <v>1012</v>
      </c>
      <c r="AT197" s="6">
        <v>-0.5</v>
      </c>
      <c r="AU197" s="6" t="s">
        <v>771</v>
      </c>
      <c r="AV197" s="6">
        <v>1.35</v>
      </c>
      <c r="AW197" s="6">
        <v>0.35</v>
      </c>
      <c r="AX197" s="6">
        <v>1.7</v>
      </c>
      <c r="AY197" s="6" t="s">
        <v>1019</v>
      </c>
      <c r="AZ197" s="6">
        <v>-1</v>
      </c>
      <c r="BA197" s="6" t="s">
        <v>771</v>
      </c>
      <c r="BB197" s="6">
        <v>1.55</v>
      </c>
      <c r="BC197" s="6">
        <v>-0.37</v>
      </c>
      <c r="BD197" s="6">
        <v>0.25</v>
      </c>
      <c r="BE197" s="6" t="s">
        <v>1019</v>
      </c>
      <c r="BF197" s="6">
        <v>-1</v>
      </c>
      <c r="BG197" s="6" t="s">
        <v>771</v>
      </c>
      <c r="BH197" s="6">
        <v>1.75</v>
      </c>
      <c r="BI197" s="6">
        <v>-0.25</v>
      </c>
      <c r="BJ197" s="6">
        <v>0.5</v>
      </c>
      <c r="BK197" s="6" t="s">
        <v>1020</v>
      </c>
      <c r="BL197" s="6">
        <v>-1</v>
      </c>
      <c r="BM197" s="6" t="s">
        <v>771</v>
      </c>
      <c r="BN197" s="6">
        <v>1.95</v>
      </c>
      <c r="BO197" s="6">
        <v>-0.37</v>
      </c>
      <c r="BP197" s="6">
        <v>0.25</v>
      </c>
      <c r="BQ197" s="6" t="s">
        <v>1020</v>
      </c>
      <c r="BR197" s="6">
        <v>-1</v>
      </c>
      <c r="BS197" s="6" t="s">
        <v>771</v>
      </c>
      <c r="BT197" s="6">
        <v>2.15</v>
      </c>
      <c r="BU197" s="6">
        <v>-0.25</v>
      </c>
      <c r="BV197" s="6">
        <v>0.5</v>
      </c>
      <c r="BW197" s="6" t="s">
        <v>1020</v>
      </c>
      <c r="BX197" s="6">
        <v>-1</v>
      </c>
      <c r="BY197" s="6" t="s">
        <v>771</v>
      </c>
      <c r="BZ197" s="6" t="s">
        <v>171</v>
      </c>
      <c r="CA197" s="6" t="s">
        <v>171</v>
      </c>
      <c r="CB197" s="6" t="s">
        <v>171</v>
      </c>
      <c r="CC197" s="6" t="s">
        <v>171</v>
      </c>
      <c r="CD197" s="6" t="s">
        <v>171</v>
      </c>
      <c r="CE197" s="6" t="s">
        <v>171</v>
      </c>
      <c r="CF197" s="6" t="s">
        <v>171</v>
      </c>
      <c r="CG197" s="6" t="s">
        <v>171</v>
      </c>
      <c r="CH197" s="6" t="s">
        <v>171</v>
      </c>
      <c r="CI197" s="6" t="s">
        <v>171</v>
      </c>
      <c r="CJ197" s="6" t="s">
        <v>171</v>
      </c>
      <c r="CK197" s="6" t="s">
        <v>171</v>
      </c>
      <c r="CL197" s="53" t="s">
        <v>175</v>
      </c>
      <c r="CM197" s="39" t="s">
        <v>1021</v>
      </c>
      <c r="CN197" s="5">
        <v>220</v>
      </c>
      <c r="CO197" s="10" t="s">
        <v>178</v>
      </c>
      <c r="CP197" s="40"/>
      <c r="CQ197" s="2">
        <v>52</v>
      </c>
    </row>
    <row r="198" spans="1:95" ht="9.75">
      <c r="A198" s="1" t="s">
        <v>1010</v>
      </c>
      <c r="B198" s="39" t="s">
        <v>1022</v>
      </c>
      <c r="C198" s="8">
        <v>58.5</v>
      </c>
      <c r="D198" s="8">
        <v>65.5</v>
      </c>
      <c r="E198" s="4" t="s">
        <v>171</v>
      </c>
      <c r="F198" s="2" t="s">
        <v>174</v>
      </c>
      <c r="G198" s="2" t="s">
        <v>1001</v>
      </c>
      <c r="H198" s="2" t="s">
        <v>1023</v>
      </c>
      <c r="I198" s="4">
        <v>-5.7</v>
      </c>
      <c r="J198" s="4">
        <v>10</v>
      </c>
      <c r="K198" s="2" t="s">
        <v>726</v>
      </c>
      <c r="L198" s="4">
        <v>-20</v>
      </c>
      <c r="M198" s="2" t="s">
        <v>771</v>
      </c>
      <c r="N198" s="4">
        <v>200</v>
      </c>
      <c r="O198" s="2" t="s">
        <v>171</v>
      </c>
      <c r="P198" s="81" t="s">
        <v>171</v>
      </c>
      <c r="Q198" s="10" t="s">
        <v>171</v>
      </c>
      <c r="R198" s="8">
        <v>0.27</v>
      </c>
      <c r="S198" s="22">
        <v>5.2</v>
      </c>
      <c r="T198" s="22">
        <v>11</v>
      </c>
      <c r="U198" s="6" t="s">
        <v>703</v>
      </c>
      <c r="V198" s="22">
        <v>-0.5</v>
      </c>
      <c r="W198" s="6" t="s">
        <v>771</v>
      </c>
      <c r="X198" s="6">
        <v>0.87</v>
      </c>
      <c r="Y198" s="6">
        <v>4</v>
      </c>
      <c r="Z198" s="6">
        <v>7</v>
      </c>
      <c r="AA198" s="6" t="s">
        <v>703</v>
      </c>
      <c r="AB198" s="6">
        <v>1</v>
      </c>
      <c r="AC198" s="6" t="s">
        <v>771</v>
      </c>
      <c r="AD198" s="6">
        <v>1.27</v>
      </c>
      <c r="AE198" s="6">
        <v>3.2</v>
      </c>
      <c r="AF198" s="6">
        <v>5.5</v>
      </c>
      <c r="AG198" s="6" t="s">
        <v>703</v>
      </c>
      <c r="AH198" s="6">
        <v>1</v>
      </c>
      <c r="AI198" s="6" t="s">
        <v>771</v>
      </c>
      <c r="AJ198" s="6" t="s">
        <v>171</v>
      </c>
      <c r="AK198" s="6" t="s">
        <v>171</v>
      </c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 t="s">
        <v>171</v>
      </c>
      <c r="AW198" s="6" t="s">
        <v>171</v>
      </c>
      <c r="AX198" s="6" t="s">
        <v>171</v>
      </c>
      <c r="AY198" s="6" t="s">
        <v>171</v>
      </c>
      <c r="AZ198" s="6" t="s">
        <v>171</v>
      </c>
      <c r="BA198" s="6" t="s">
        <v>171</v>
      </c>
      <c r="BB198" s="6" t="s">
        <v>171</v>
      </c>
      <c r="BC198" s="6" t="s">
        <v>171</v>
      </c>
      <c r="BD198" s="6" t="s">
        <v>171</v>
      </c>
      <c r="BE198" s="6" t="s">
        <v>171</v>
      </c>
      <c r="BF198" s="6" t="s">
        <v>171</v>
      </c>
      <c r="BG198" s="6" t="s">
        <v>171</v>
      </c>
      <c r="BH198" s="6" t="s">
        <v>171</v>
      </c>
      <c r="BI198" s="6" t="s">
        <v>171</v>
      </c>
      <c r="BJ198" s="6" t="s">
        <v>171</v>
      </c>
      <c r="BK198" s="6" t="s">
        <v>171</v>
      </c>
      <c r="BL198" s="6" t="s">
        <v>171</v>
      </c>
      <c r="BM198" s="6" t="s">
        <v>171</v>
      </c>
      <c r="BN198" s="6" t="s">
        <v>171</v>
      </c>
      <c r="BO198" s="6" t="s">
        <v>171</v>
      </c>
      <c r="BP198" s="6" t="s">
        <v>171</v>
      </c>
      <c r="BQ198" s="6" t="s">
        <v>171</v>
      </c>
      <c r="BR198" s="6" t="s">
        <v>171</v>
      </c>
      <c r="BS198" s="6" t="s">
        <v>171</v>
      </c>
      <c r="BT198" s="6" t="s">
        <v>171</v>
      </c>
      <c r="BU198" s="6" t="s">
        <v>171</v>
      </c>
      <c r="BV198" s="6" t="s">
        <v>171</v>
      </c>
      <c r="BW198" s="6" t="s">
        <v>171</v>
      </c>
      <c r="BX198" s="6" t="s">
        <v>171</v>
      </c>
      <c r="BY198" s="6" t="s">
        <v>171</v>
      </c>
      <c r="BZ198" s="6" t="s">
        <v>171</v>
      </c>
      <c r="CA198" s="6" t="s">
        <v>171</v>
      </c>
      <c r="CB198" s="6" t="s">
        <v>171</v>
      </c>
      <c r="CC198" s="6" t="s">
        <v>171</v>
      </c>
      <c r="CD198" s="6" t="s">
        <v>171</v>
      </c>
      <c r="CE198" s="6" t="s">
        <v>171</v>
      </c>
      <c r="CF198" s="6" t="s">
        <v>171</v>
      </c>
      <c r="CG198" s="6" t="s">
        <v>171</v>
      </c>
      <c r="CH198" s="6" t="s">
        <v>171</v>
      </c>
      <c r="CI198" s="6" t="s">
        <v>171</v>
      </c>
      <c r="CJ198" s="6" t="s">
        <v>171</v>
      </c>
      <c r="CK198" s="6" t="s">
        <v>171</v>
      </c>
      <c r="CL198" s="53" t="s">
        <v>175</v>
      </c>
      <c r="CM198" s="40" t="s">
        <v>175</v>
      </c>
      <c r="CN198" s="5" t="s">
        <v>1588</v>
      </c>
      <c r="CO198" s="10" t="s">
        <v>178</v>
      </c>
      <c r="CP198" s="39"/>
      <c r="CQ198" s="2">
        <v>52</v>
      </c>
    </row>
    <row r="199" spans="1:95" ht="9.75">
      <c r="A199" s="1" t="s">
        <v>1024</v>
      </c>
      <c r="B199" s="39" t="s">
        <v>1025</v>
      </c>
      <c r="C199" s="8">
        <v>61.03</v>
      </c>
      <c r="D199" s="8">
        <v>69.5</v>
      </c>
      <c r="E199" s="1">
        <v>30</v>
      </c>
      <c r="F199" s="2" t="s">
        <v>1026</v>
      </c>
      <c r="G199" s="2" t="s">
        <v>1001</v>
      </c>
      <c r="H199" s="2" t="s">
        <v>1027</v>
      </c>
      <c r="I199" s="4">
        <v>-8</v>
      </c>
      <c r="J199" s="4" t="s">
        <v>171</v>
      </c>
      <c r="K199" s="2" t="s">
        <v>171</v>
      </c>
      <c r="L199" s="4" t="s">
        <v>171</v>
      </c>
      <c r="M199" s="2" t="s">
        <v>171</v>
      </c>
      <c r="N199" s="4">
        <v>175</v>
      </c>
      <c r="O199" s="2" t="s">
        <v>171</v>
      </c>
      <c r="P199" s="81" t="s">
        <v>171</v>
      </c>
      <c r="Q199" s="10" t="s">
        <v>171</v>
      </c>
      <c r="R199" s="8">
        <v>1</v>
      </c>
      <c r="S199" s="22">
        <v>-7.5</v>
      </c>
      <c r="T199" s="22">
        <v>7</v>
      </c>
      <c r="U199" s="6" t="s">
        <v>171</v>
      </c>
      <c r="V199" s="22">
        <v>-22</v>
      </c>
      <c r="W199" s="6" t="s">
        <v>171</v>
      </c>
      <c r="X199" s="6">
        <v>3</v>
      </c>
      <c r="Y199" s="6">
        <v>-6.5</v>
      </c>
      <c r="Z199" s="6">
        <v>2</v>
      </c>
      <c r="AA199" s="6" t="s">
        <v>171</v>
      </c>
      <c r="AB199" s="6">
        <v>-15</v>
      </c>
      <c r="AC199" s="6" t="s">
        <v>171</v>
      </c>
      <c r="AD199" s="6">
        <v>6</v>
      </c>
      <c r="AE199" s="6">
        <v>-6</v>
      </c>
      <c r="AF199" s="6">
        <v>-2</v>
      </c>
      <c r="AG199" s="6" t="s">
        <v>171</v>
      </c>
      <c r="AH199" s="6">
        <v>-10</v>
      </c>
      <c r="AI199" s="6" t="s">
        <v>171</v>
      </c>
      <c r="AJ199" s="6">
        <v>12</v>
      </c>
      <c r="AK199" s="6">
        <v>-4.5</v>
      </c>
      <c r="AL199" s="6">
        <v>-4</v>
      </c>
      <c r="AM199" s="6" t="s">
        <v>171</v>
      </c>
      <c r="AN199" s="6">
        <v>-5</v>
      </c>
      <c r="AO199" s="6" t="s">
        <v>171</v>
      </c>
      <c r="AP199" s="6">
        <v>20</v>
      </c>
      <c r="AQ199" s="6">
        <v>-4.5</v>
      </c>
      <c r="AR199" s="6">
        <v>-4.5</v>
      </c>
      <c r="AS199" s="6" t="s">
        <v>171</v>
      </c>
      <c r="AT199" s="6">
        <v>-4.5</v>
      </c>
      <c r="AU199" s="6" t="s">
        <v>171</v>
      </c>
      <c r="AV199" s="6" t="s">
        <v>171</v>
      </c>
      <c r="AW199" s="6" t="s">
        <v>171</v>
      </c>
      <c r="AX199" s="6" t="s">
        <v>171</v>
      </c>
      <c r="AY199" s="6" t="s">
        <v>171</v>
      </c>
      <c r="AZ199" s="6" t="s">
        <v>171</v>
      </c>
      <c r="BA199" s="6" t="s">
        <v>171</v>
      </c>
      <c r="BB199" s="6" t="s">
        <v>171</v>
      </c>
      <c r="BC199" s="6" t="s">
        <v>171</v>
      </c>
      <c r="BD199" s="6" t="s">
        <v>171</v>
      </c>
      <c r="BE199" s="6" t="s">
        <v>171</v>
      </c>
      <c r="BF199" s="6" t="s">
        <v>171</v>
      </c>
      <c r="BG199" s="6" t="s">
        <v>171</v>
      </c>
      <c r="BH199" s="6" t="s">
        <v>171</v>
      </c>
      <c r="BI199" s="6" t="s">
        <v>171</v>
      </c>
      <c r="BJ199" s="6" t="s">
        <v>171</v>
      </c>
      <c r="BK199" s="6" t="s">
        <v>171</v>
      </c>
      <c r="BL199" s="6" t="s">
        <v>171</v>
      </c>
      <c r="BM199" s="6" t="s">
        <v>171</v>
      </c>
      <c r="BN199" s="6" t="s">
        <v>171</v>
      </c>
      <c r="BO199" s="6" t="s">
        <v>171</v>
      </c>
      <c r="BP199" s="6" t="s">
        <v>171</v>
      </c>
      <c r="BQ199" s="6" t="s">
        <v>171</v>
      </c>
      <c r="BR199" s="6" t="s">
        <v>171</v>
      </c>
      <c r="BS199" s="6" t="s">
        <v>171</v>
      </c>
      <c r="BT199" s="6" t="s">
        <v>171</v>
      </c>
      <c r="BU199" s="6" t="s">
        <v>171</v>
      </c>
      <c r="BV199" s="6" t="s">
        <v>171</v>
      </c>
      <c r="BW199" s="6" t="s">
        <v>171</v>
      </c>
      <c r="BX199" s="6" t="s">
        <v>171</v>
      </c>
      <c r="BY199" s="6" t="s">
        <v>171</v>
      </c>
      <c r="BZ199" s="6" t="s">
        <v>171</v>
      </c>
      <c r="CA199" s="6" t="s">
        <v>171</v>
      </c>
      <c r="CB199" s="6" t="s">
        <v>171</v>
      </c>
      <c r="CC199" s="6" t="s">
        <v>171</v>
      </c>
      <c r="CD199" s="6" t="s">
        <v>171</v>
      </c>
      <c r="CE199" s="6" t="s">
        <v>171</v>
      </c>
      <c r="CF199" s="6" t="s">
        <v>728</v>
      </c>
      <c r="CG199" s="6">
        <v>-4.5</v>
      </c>
      <c r="CH199" s="6" t="s">
        <v>171</v>
      </c>
      <c r="CI199" s="6" t="s">
        <v>171</v>
      </c>
      <c r="CJ199" s="6" t="s">
        <v>171</v>
      </c>
      <c r="CK199" s="6" t="s">
        <v>171</v>
      </c>
      <c r="CL199" s="53" t="s">
        <v>175</v>
      </c>
      <c r="CM199" s="39" t="s">
        <v>1028</v>
      </c>
      <c r="CN199" s="5">
        <v>460</v>
      </c>
      <c r="CO199" s="10" t="s">
        <v>178</v>
      </c>
      <c r="CP199" s="39"/>
      <c r="CQ199" s="2">
        <v>46</v>
      </c>
    </row>
    <row r="200" spans="1:95" ht="9.75">
      <c r="A200" s="1" t="s">
        <v>1029</v>
      </c>
      <c r="B200" s="39" t="s">
        <v>1025</v>
      </c>
      <c r="C200" s="8">
        <v>62.25</v>
      </c>
      <c r="D200" s="8">
        <v>75.5</v>
      </c>
      <c r="E200" s="1">
        <v>230</v>
      </c>
      <c r="F200" s="2" t="s">
        <v>1026</v>
      </c>
      <c r="G200" s="2" t="s">
        <v>1001</v>
      </c>
      <c r="H200" s="2" t="s">
        <v>1030</v>
      </c>
      <c r="I200" s="4">
        <v>-8</v>
      </c>
      <c r="J200" s="4" t="s">
        <v>171</v>
      </c>
      <c r="K200" s="2" t="s">
        <v>171</v>
      </c>
      <c r="L200" s="4" t="s">
        <v>171</v>
      </c>
      <c r="M200" s="2" t="s">
        <v>171</v>
      </c>
      <c r="N200" s="4">
        <v>175</v>
      </c>
      <c r="O200" s="2" t="s">
        <v>171</v>
      </c>
      <c r="P200" s="81" t="s">
        <v>171</v>
      </c>
      <c r="Q200" s="10" t="s">
        <v>171</v>
      </c>
      <c r="R200" s="8">
        <v>1</v>
      </c>
      <c r="S200" s="22">
        <v>-8.5</v>
      </c>
      <c r="T200" s="22">
        <v>5</v>
      </c>
      <c r="U200" s="6" t="s">
        <v>726</v>
      </c>
      <c r="V200" s="22">
        <v>-22</v>
      </c>
      <c r="W200" s="6" t="s">
        <v>702</v>
      </c>
      <c r="X200" s="6">
        <v>3</v>
      </c>
      <c r="Y200" s="6">
        <v>-8.5</v>
      </c>
      <c r="Z200" s="6">
        <v>-1</v>
      </c>
      <c r="AA200" s="6" t="s">
        <v>700</v>
      </c>
      <c r="AB200" s="6">
        <v>-16</v>
      </c>
      <c r="AC200" s="6" t="s">
        <v>702</v>
      </c>
      <c r="AD200" s="6">
        <v>6</v>
      </c>
      <c r="AE200" s="6">
        <v>-7.5</v>
      </c>
      <c r="AF200" s="6">
        <v>-4</v>
      </c>
      <c r="AG200" s="6" t="s">
        <v>731</v>
      </c>
      <c r="AH200" s="6">
        <v>-11</v>
      </c>
      <c r="AI200" s="6" t="s">
        <v>724</v>
      </c>
      <c r="AJ200" s="6">
        <v>12</v>
      </c>
      <c r="AK200" s="6">
        <v>-6.7</v>
      </c>
      <c r="AL200" s="6">
        <v>-6</v>
      </c>
      <c r="AM200" s="6" t="s">
        <v>699</v>
      </c>
      <c r="AN200" s="6">
        <v>-7.5</v>
      </c>
      <c r="AO200" s="6" t="s">
        <v>726</v>
      </c>
      <c r="AP200" s="6">
        <v>20</v>
      </c>
      <c r="AQ200" s="6">
        <v>-6.4</v>
      </c>
      <c r="AR200" s="6">
        <v>-6.4</v>
      </c>
      <c r="AS200" s="6" t="s">
        <v>171</v>
      </c>
      <c r="AT200" s="6">
        <v>-6.4</v>
      </c>
      <c r="AU200" s="6" t="s">
        <v>171</v>
      </c>
      <c r="AV200" s="6" t="s">
        <v>171</v>
      </c>
      <c r="AW200" s="6" t="s">
        <v>171</v>
      </c>
      <c r="AX200" s="6" t="s">
        <v>171</v>
      </c>
      <c r="AY200" s="6" t="s">
        <v>171</v>
      </c>
      <c r="AZ200" s="6" t="s">
        <v>171</v>
      </c>
      <c r="BA200" s="6" t="s">
        <v>171</v>
      </c>
      <c r="BB200" s="6" t="s">
        <v>171</v>
      </c>
      <c r="BC200" s="6" t="s">
        <v>171</v>
      </c>
      <c r="BD200" s="6" t="s">
        <v>171</v>
      </c>
      <c r="BE200" s="6" t="s">
        <v>171</v>
      </c>
      <c r="BF200" s="6" t="s">
        <v>171</v>
      </c>
      <c r="BG200" s="6" t="s">
        <v>171</v>
      </c>
      <c r="BH200" s="6" t="s">
        <v>171</v>
      </c>
      <c r="BI200" s="6" t="s">
        <v>171</v>
      </c>
      <c r="BJ200" s="6" t="s">
        <v>171</v>
      </c>
      <c r="BK200" s="6" t="s">
        <v>171</v>
      </c>
      <c r="BL200" s="6" t="s">
        <v>171</v>
      </c>
      <c r="BM200" s="6" t="s">
        <v>171</v>
      </c>
      <c r="BN200" s="6" t="s">
        <v>171</v>
      </c>
      <c r="BO200" s="6" t="s">
        <v>171</v>
      </c>
      <c r="BP200" s="6" t="s">
        <v>171</v>
      </c>
      <c r="BQ200" s="6" t="s">
        <v>171</v>
      </c>
      <c r="BR200" s="6" t="s">
        <v>171</v>
      </c>
      <c r="BS200" s="6" t="s">
        <v>171</v>
      </c>
      <c r="BT200" s="6" t="s">
        <v>171</v>
      </c>
      <c r="BU200" s="6" t="s">
        <v>171</v>
      </c>
      <c r="BV200" s="6" t="s">
        <v>171</v>
      </c>
      <c r="BW200" s="6" t="s">
        <v>171</v>
      </c>
      <c r="BX200" s="6" t="s">
        <v>171</v>
      </c>
      <c r="BY200" s="6" t="s">
        <v>171</v>
      </c>
      <c r="BZ200" s="6" t="s">
        <v>171</v>
      </c>
      <c r="CA200" s="6" t="s">
        <v>171</v>
      </c>
      <c r="CB200" s="6" t="s">
        <v>171</v>
      </c>
      <c r="CC200" s="6" t="s">
        <v>171</v>
      </c>
      <c r="CD200" s="6" t="s">
        <v>171</v>
      </c>
      <c r="CE200" s="6" t="s">
        <v>171</v>
      </c>
      <c r="CF200" s="6" t="s">
        <v>974</v>
      </c>
      <c r="CG200" s="6">
        <v>-6.5</v>
      </c>
      <c r="CH200" s="6" t="s">
        <v>171</v>
      </c>
      <c r="CI200" s="6" t="s">
        <v>171</v>
      </c>
      <c r="CJ200" s="6" t="s">
        <v>171</v>
      </c>
      <c r="CK200" s="6" t="s">
        <v>171</v>
      </c>
      <c r="CL200" s="53" t="s">
        <v>175</v>
      </c>
      <c r="CM200" s="39" t="s">
        <v>1028</v>
      </c>
      <c r="CN200" s="5">
        <v>220</v>
      </c>
      <c r="CO200" s="10" t="s">
        <v>178</v>
      </c>
      <c r="CP200" s="39"/>
      <c r="CQ200" s="2" t="s">
        <v>1031</v>
      </c>
    </row>
    <row r="201" spans="1:95" ht="9.75">
      <c r="A201" s="1" t="s">
        <v>1029</v>
      </c>
      <c r="B201" s="39" t="s">
        <v>1032</v>
      </c>
      <c r="C201" s="8">
        <v>62.25</v>
      </c>
      <c r="D201" s="8">
        <v>75.5</v>
      </c>
      <c r="E201" s="1">
        <v>220</v>
      </c>
      <c r="F201" s="2" t="s">
        <v>1026</v>
      </c>
      <c r="G201" s="2" t="s">
        <v>1001</v>
      </c>
      <c r="H201" s="2" t="s">
        <v>1030</v>
      </c>
      <c r="I201" s="4">
        <v>-8</v>
      </c>
      <c r="J201" s="4" t="s">
        <v>171</v>
      </c>
      <c r="K201" s="2" t="s">
        <v>171</v>
      </c>
      <c r="L201" s="4" t="s">
        <v>171</v>
      </c>
      <c r="M201" s="2" t="s">
        <v>171</v>
      </c>
      <c r="N201" s="4">
        <v>175</v>
      </c>
      <c r="O201" s="2" t="s">
        <v>171</v>
      </c>
      <c r="P201" s="81" t="s">
        <v>171</v>
      </c>
      <c r="Q201" s="10" t="s">
        <v>171</v>
      </c>
      <c r="R201" s="8">
        <v>0.25</v>
      </c>
      <c r="S201" s="22">
        <v>-9</v>
      </c>
      <c r="T201" s="22">
        <v>10</v>
      </c>
      <c r="U201" s="6" t="s">
        <v>171</v>
      </c>
      <c r="V201" s="22">
        <v>-28</v>
      </c>
      <c r="W201" s="6" t="s">
        <v>171</v>
      </c>
      <c r="X201" s="6">
        <v>0.5</v>
      </c>
      <c r="Y201" s="6">
        <v>-10.2</v>
      </c>
      <c r="Z201" s="6">
        <v>5.5</v>
      </c>
      <c r="AA201" s="6" t="s">
        <v>171</v>
      </c>
      <c r="AB201" s="6">
        <v>-26</v>
      </c>
      <c r="AC201" s="6" t="s">
        <v>171</v>
      </c>
      <c r="AD201" s="6">
        <v>1</v>
      </c>
      <c r="AE201" s="6">
        <v>-10.5</v>
      </c>
      <c r="AF201" s="6">
        <v>1.5</v>
      </c>
      <c r="AG201" s="6" t="s">
        <v>171</v>
      </c>
      <c r="AH201" s="6">
        <v>-22.5</v>
      </c>
      <c r="AI201" s="6" t="s">
        <v>171</v>
      </c>
      <c r="AJ201" s="6">
        <v>3</v>
      </c>
      <c r="AK201" s="6">
        <v>-8.7</v>
      </c>
      <c r="AL201" s="6">
        <v>-2.5</v>
      </c>
      <c r="AM201" s="6" t="s">
        <v>171</v>
      </c>
      <c r="AN201" s="6">
        <v>-15</v>
      </c>
      <c r="AO201" s="6" t="s">
        <v>171</v>
      </c>
      <c r="AP201" s="6">
        <v>5</v>
      </c>
      <c r="AQ201" s="6">
        <v>-7.5</v>
      </c>
      <c r="AR201" s="6">
        <v>-4</v>
      </c>
      <c r="AS201" s="6" t="s">
        <v>171</v>
      </c>
      <c r="AT201" s="6">
        <v>-11</v>
      </c>
      <c r="AU201" s="6" t="s">
        <v>171</v>
      </c>
      <c r="AV201" s="6" t="s">
        <v>171</v>
      </c>
      <c r="AW201" s="6" t="s">
        <v>171</v>
      </c>
      <c r="AX201" s="6" t="s">
        <v>171</v>
      </c>
      <c r="AY201" s="6" t="s">
        <v>171</v>
      </c>
      <c r="AZ201" s="6" t="s">
        <v>171</v>
      </c>
      <c r="BA201" s="6" t="s">
        <v>171</v>
      </c>
      <c r="BB201" s="6" t="s">
        <v>171</v>
      </c>
      <c r="BC201" s="6" t="s">
        <v>171</v>
      </c>
      <c r="BD201" s="6" t="s">
        <v>171</v>
      </c>
      <c r="BE201" s="6" t="s">
        <v>171</v>
      </c>
      <c r="BF201" s="6" t="s">
        <v>171</v>
      </c>
      <c r="BG201" s="6" t="s">
        <v>171</v>
      </c>
      <c r="BH201" s="6" t="s">
        <v>171</v>
      </c>
      <c r="BI201" s="6" t="s">
        <v>171</v>
      </c>
      <c r="BJ201" s="6" t="s">
        <v>171</v>
      </c>
      <c r="BK201" s="6" t="s">
        <v>171</v>
      </c>
      <c r="BL201" s="6" t="s">
        <v>171</v>
      </c>
      <c r="BM201" s="6" t="s">
        <v>171</v>
      </c>
      <c r="BN201" s="6" t="s">
        <v>171</v>
      </c>
      <c r="BO201" s="6" t="s">
        <v>171</v>
      </c>
      <c r="BP201" s="6" t="s">
        <v>171</v>
      </c>
      <c r="BQ201" s="6" t="s">
        <v>171</v>
      </c>
      <c r="BR201" s="6" t="s">
        <v>171</v>
      </c>
      <c r="BS201" s="6" t="s">
        <v>171</v>
      </c>
      <c r="BT201" s="6" t="s">
        <v>171</v>
      </c>
      <c r="BU201" s="6" t="s">
        <v>171</v>
      </c>
      <c r="BV201" s="6" t="s">
        <v>171</v>
      </c>
      <c r="BW201" s="6" t="s">
        <v>171</v>
      </c>
      <c r="BX201" s="6" t="s">
        <v>171</v>
      </c>
      <c r="BY201" s="6" t="s">
        <v>171</v>
      </c>
      <c r="BZ201" s="6" t="s">
        <v>171</v>
      </c>
      <c r="CA201" s="6" t="s">
        <v>171</v>
      </c>
      <c r="CB201" s="6" t="s">
        <v>171</v>
      </c>
      <c r="CC201" s="6" t="s">
        <v>171</v>
      </c>
      <c r="CD201" s="6" t="s">
        <v>171</v>
      </c>
      <c r="CE201" s="6" t="s">
        <v>171</v>
      </c>
      <c r="CF201" s="6" t="s">
        <v>728</v>
      </c>
      <c r="CG201" s="6">
        <v>-5.9</v>
      </c>
      <c r="CH201" s="6" t="s">
        <v>171</v>
      </c>
      <c r="CI201" s="6" t="s">
        <v>171</v>
      </c>
      <c r="CJ201" s="6" t="s">
        <v>171</v>
      </c>
      <c r="CK201" s="6" t="s">
        <v>171</v>
      </c>
      <c r="CL201" s="53" t="s">
        <v>175</v>
      </c>
      <c r="CM201" s="39" t="s">
        <v>878</v>
      </c>
      <c r="CN201" s="5">
        <v>130</v>
      </c>
      <c r="CO201" s="10" t="s">
        <v>178</v>
      </c>
      <c r="CP201" s="39"/>
      <c r="CQ201" s="2" t="s">
        <v>1031</v>
      </c>
    </row>
    <row r="202" spans="1:95" ht="9.75">
      <c r="A202" s="1" t="s">
        <v>1029</v>
      </c>
      <c r="B202" s="39" t="s">
        <v>1033</v>
      </c>
      <c r="C202" s="8">
        <v>62.25</v>
      </c>
      <c r="D202" s="8">
        <v>75.5</v>
      </c>
      <c r="E202" s="1">
        <v>225</v>
      </c>
      <c r="F202" s="2" t="s">
        <v>1026</v>
      </c>
      <c r="G202" s="2" t="s">
        <v>1001</v>
      </c>
      <c r="H202" s="2" t="s">
        <v>1030</v>
      </c>
      <c r="I202" s="4">
        <v>-8</v>
      </c>
      <c r="J202" s="4" t="s">
        <v>171</v>
      </c>
      <c r="K202" s="2" t="s">
        <v>171</v>
      </c>
      <c r="L202" s="4" t="s">
        <v>171</v>
      </c>
      <c r="M202" s="2" t="s">
        <v>171</v>
      </c>
      <c r="N202" s="4">
        <v>175</v>
      </c>
      <c r="O202" s="2" t="s">
        <v>171</v>
      </c>
      <c r="P202" s="81" t="s">
        <v>171</v>
      </c>
      <c r="Q202" s="10" t="s">
        <v>171</v>
      </c>
      <c r="R202" s="8">
        <v>0.25</v>
      </c>
      <c r="S202" s="22">
        <v>-13</v>
      </c>
      <c r="T202" s="22">
        <v>3</v>
      </c>
      <c r="U202" s="6" t="s">
        <v>171</v>
      </c>
      <c r="V202" s="22">
        <v>-29</v>
      </c>
      <c r="W202" s="6" t="s">
        <v>171</v>
      </c>
      <c r="X202" s="6">
        <v>0.5</v>
      </c>
      <c r="Y202" s="6">
        <v>-12.7</v>
      </c>
      <c r="Z202" s="6">
        <v>0.5</v>
      </c>
      <c r="AA202" s="6" t="s">
        <v>171</v>
      </c>
      <c r="AB202" s="6">
        <v>-26</v>
      </c>
      <c r="AC202" s="6" t="s">
        <v>171</v>
      </c>
      <c r="AD202" s="6">
        <v>1</v>
      </c>
      <c r="AE202" s="6">
        <v>-11</v>
      </c>
      <c r="AF202" s="6">
        <v>-1</v>
      </c>
      <c r="AG202" s="6" t="s">
        <v>171</v>
      </c>
      <c r="AH202" s="6">
        <v>-21</v>
      </c>
      <c r="AI202" s="6" t="s">
        <v>171</v>
      </c>
      <c r="AJ202" s="6">
        <v>3</v>
      </c>
      <c r="AK202" s="6">
        <v>-7.7</v>
      </c>
      <c r="AL202" s="6">
        <v>-3</v>
      </c>
      <c r="AM202" s="6" t="s">
        <v>171</v>
      </c>
      <c r="AN202" s="6">
        <v>-12.5</v>
      </c>
      <c r="AO202" s="6" t="s">
        <v>171</v>
      </c>
      <c r="AP202" s="6">
        <v>5</v>
      </c>
      <c r="AQ202" s="6">
        <v>-6.7</v>
      </c>
      <c r="AR202" s="6">
        <v>-4.5</v>
      </c>
      <c r="AS202" s="6" t="s">
        <v>171</v>
      </c>
      <c r="AT202" s="6">
        <v>-9</v>
      </c>
      <c r="AU202" s="6" t="s">
        <v>171</v>
      </c>
      <c r="AV202" s="6" t="s">
        <v>171</v>
      </c>
      <c r="AW202" s="6" t="s">
        <v>171</v>
      </c>
      <c r="AX202" s="6" t="s">
        <v>171</v>
      </c>
      <c r="AY202" s="6" t="s">
        <v>171</v>
      </c>
      <c r="AZ202" s="6" t="s">
        <v>171</v>
      </c>
      <c r="BA202" s="6" t="s">
        <v>171</v>
      </c>
      <c r="BB202" s="6" t="s">
        <v>171</v>
      </c>
      <c r="BC202" s="6" t="s">
        <v>171</v>
      </c>
      <c r="BD202" s="6" t="s">
        <v>171</v>
      </c>
      <c r="BE202" s="6" t="s">
        <v>171</v>
      </c>
      <c r="BF202" s="6" t="s">
        <v>171</v>
      </c>
      <c r="BG202" s="6" t="s">
        <v>171</v>
      </c>
      <c r="BH202" s="6" t="s">
        <v>171</v>
      </c>
      <c r="BI202" s="6" t="s">
        <v>171</v>
      </c>
      <c r="BJ202" s="6" t="s">
        <v>171</v>
      </c>
      <c r="BK202" s="6" t="s">
        <v>171</v>
      </c>
      <c r="BL202" s="6" t="s">
        <v>171</v>
      </c>
      <c r="BM202" s="6" t="s">
        <v>171</v>
      </c>
      <c r="BN202" s="6" t="s">
        <v>171</v>
      </c>
      <c r="BO202" s="6" t="s">
        <v>171</v>
      </c>
      <c r="BP202" s="6" t="s">
        <v>171</v>
      </c>
      <c r="BQ202" s="6" t="s">
        <v>171</v>
      </c>
      <c r="BR202" s="6" t="s">
        <v>171</v>
      </c>
      <c r="BS202" s="6" t="s">
        <v>171</v>
      </c>
      <c r="BT202" s="6" t="s">
        <v>171</v>
      </c>
      <c r="BU202" s="6" t="s">
        <v>171</v>
      </c>
      <c r="BV202" s="6" t="s">
        <v>171</v>
      </c>
      <c r="BW202" s="6" t="s">
        <v>171</v>
      </c>
      <c r="BX202" s="6" t="s">
        <v>171</v>
      </c>
      <c r="BY202" s="6" t="s">
        <v>171</v>
      </c>
      <c r="BZ202" s="6" t="s">
        <v>171</v>
      </c>
      <c r="CA202" s="6" t="s">
        <v>171</v>
      </c>
      <c r="CB202" s="6" t="s">
        <v>171</v>
      </c>
      <c r="CC202" s="6" t="s">
        <v>171</v>
      </c>
      <c r="CD202" s="6" t="s">
        <v>171</v>
      </c>
      <c r="CE202" s="6" t="s">
        <v>171</v>
      </c>
      <c r="CF202" s="6" t="s">
        <v>728</v>
      </c>
      <c r="CG202" s="6">
        <v>-5.5</v>
      </c>
      <c r="CH202" s="6" t="s">
        <v>171</v>
      </c>
      <c r="CI202" s="6" t="s">
        <v>171</v>
      </c>
      <c r="CJ202" s="6" t="s">
        <v>171</v>
      </c>
      <c r="CK202" s="6" t="s">
        <v>171</v>
      </c>
      <c r="CL202" s="53" t="s">
        <v>175</v>
      </c>
      <c r="CM202" s="39" t="s">
        <v>1034</v>
      </c>
      <c r="CN202" s="5">
        <v>60</v>
      </c>
      <c r="CO202" s="10" t="s">
        <v>178</v>
      </c>
      <c r="CP202" s="39"/>
      <c r="CQ202" s="2" t="s">
        <v>1031</v>
      </c>
    </row>
    <row r="203" spans="1:95" ht="9.75">
      <c r="A203" s="1" t="s">
        <v>1035</v>
      </c>
      <c r="B203" s="39" t="s">
        <v>1025</v>
      </c>
      <c r="C203" s="8">
        <v>58.7</v>
      </c>
      <c r="D203" s="8">
        <v>70</v>
      </c>
      <c r="E203" s="1">
        <v>45</v>
      </c>
      <c r="F203" s="2" t="s">
        <v>1026</v>
      </c>
      <c r="G203" s="2" t="s">
        <v>1001</v>
      </c>
      <c r="H203" s="2" t="s">
        <v>1036</v>
      </c>
      <c r="I203" s="4">
        <v>-5.2</v>
      </c>
      <c r="J203" s="4" t="s">
        <v>171</v>
      </c>
      <c r="K203" s="2" t="s">
        <v>171</v>
      </c>
      <c r="L203" s="4" t="s">
        <v>171</v>
      </c>
      <c r="M203" s="2" t="s">
        <v>171</v>
      </c>
      <c r="N203" s="4">
        <v>250</v>
      </c>
      <c r="O203" s="2" t="s">
        <v>171</v>
      </c>
      <c r="P203" s="81" t="s">
        <v>171</v>
      </c>
      <c r="Q203" s="10" t="s">
        <v>171</v>
      </c>
      <c r="R203" s="8">
        <v>1</v>
      </c>
      <c r="S203" s="22">
        <v>-6.5</v>
      </c>
      <c r="T203" s="22">
        <v>8</v>
      </c>
      <c r="U203" s="6" t="s">
        <v>171</v>
      </c>
      <c r="V203" s="22">
        <v>-21</v>
      </c>
      <c r="W203" s="6" t="s">
        <v>171</v>
      </c>
      <c r="X203" s="6">
        <v>3</v>
      </c>
      <c r="Y203" s="6">
        <v>-4.5</v>
      </c>
      <c r="Z203" s="6">
        <v>4</v>
      </c>
      <c r="AA203" s="6" t="s">
        <v>171</v>
      </c>
      <c r="AB203" s="6">
        <v>-13</v>
      </c>
      <c r="AC203" s="6" t="s">
        <v>171</v>
      </c>
      <c r="AD203" s="6">
        <v>6</v>
      </c>
      <c r="AE203" s="6">
        <v>-3.5</v>
      </c>
      <c r="AF203" s="6">
        <v>0</v>
      </c>
      <c r="AG203" s="6" t="s">
        <v>171</v>
      </c>
      <c r="AH203" s="6">
        <v>-7</v>
      </c>
      <c r="AI203" s="6" t="s">
        <v>171</v>
      </c>
      <c r="AJ203" s="6">
        <v>12</v>
      </c>
      <c r="AK203" s="6">
        <v>-3</v>
      </c>
      <c r="AL203" s="6">
        <v>-2</v>
      </c>
      <c r="AM203" s="6" t="s">
        <v>171</v>
      </c>
      <c r="AN203" s="6">
        <v>-4</v>
      </c>
      <c r="AO203" s="6" t="s">
        <v>171</v>
      </c>
      <c r="AP203" s="6">
        <v>20</v>
      </c>
      <c r="AQ203" s="6">
        <v>-2.2</v>
      </c>
      <c r="AR203" s="6">
        <v>-2</v>
      </c>
      <c r="AS203" s="6" t="s">
        <v>171</v>
      </c>
      <c r="AT203" s="6">
        <v>-2.5</v>
      </c>
      <c r="AU203" s="6" t="s">
        <v>171</v>
      </c>
      <c r="AV203" s="6" t="s">
        <v>171</v>
      </c>
      <c r="AW203" s="6" t="s">
        <v>171</v>
      </c>
      <c r="AX203" s="6" t="s">
        <v>171</v>
      </c>
      <c r="AY203" s="6" t="s">
        <v>171</v>
      </c>
      <c r="AZ203" s="6" t="s">
        <v>171</v>
      </c>
      <c r="BA203" s="6" t="s">
        <v>171</v>
      </c>
      <c r="BB203" s="6" t="s">
        <v>171</v>
      </c>
      <c r="BC203" s="6" t="s">
        <v>171</v>
      </c>
      <c r="BD203" s="6" t="s">
        <v>171</v>
      </c>
      <c r="BE203" s="6" t="s">
        <v>171</v>
      </c>
      <c r="BF203" s="6" t="s">
        <v>171</v>
      </c>
      <c r="BG203" s="6" t="s">
        <v>171</v>
      </c>
      <c r="BH203" s="6" t="s">
        <v>171</v>
      </c>
      <c r="BI203" s="6" t="s">
        <v>171</v>
      </c>
      <c r="BJ203" s="6" t="s">
        <v>171</v>
      </c>
      <c r="BK203" s="6" t="s">
        <v>171</v>
      </c>
      <c r="BL203" s="6" t="s">
        <v>171</v>
      </c>
      <c r="BM203" s="6" t="s">
        <v>171</v>
      </c>
      <c r="BN203" s="6" t="s">
        <v>171</v>
      </c>
      <c r="BO203" s="6" t="s">
        <v>171</v>
      </c>
      <c r="BP203" s="6" t="s">
        <v>171</v>
      </c>
      <c r="BQ203" s="6" t="s">
        <v>171</v>
      </c>
      <c r="BR203" s="6" t="s">
        <v>171</v>
      </c>
      <c r="BS203" s="6" t="s">
        <v>171</v>
      </c>
      <c r="BT203" s="6" t="s">
        <v>171</v>
      </c>
      <c r="BU203" s="6" t="s">
        <v>171</v>
      </c>
      <c r="BV203" s="6" t="s">
        <v>171</v>
      </c>
      <c r="BW203" s="6" t="s">
        <v>171</v>
      </c>
      <c r="BX203" s="6" t="s">
        <v>171</v>
      </c>
      <c r="BY203" s="6" t="s">
        <v>171</v>
      </c>
      <c r="BZ203" s="6" t="s">
        <v>171</v>
      </c>
      <c r="CA203" s="6" t="s">
        <v>171</v>
      </c>
      <c r="CB203" s="6" t="s">
        <v>171</v>
      </c>
      <c r="CC203" s="6" t="s">
        <v>171</v>
      </c>
      <c r="CD203" s="6" t="s">
        <v>171</v>
      </c>
      <c r="CE203" s="6" t="s">
        <v>171</v>
      </c>
      <c r="CF203" s="6" t="s">
        <v>728</v>
      </c>
      <c r="CG203" s="6">
        <v>-2.2</v>
      </c>
      <c r="CH203" s="6" t="s">
        <v>171</v>
      </c>
      <c r="CI203" s="6" t="s">
        <v>171</v>
      </c>
      <c r="CJ203" s="6" t="s">
        <v>171</v>
      </c>
      <c r="CK203" s="6" t="s">
        <v>171</v>
      </c>
      <c r="CL203" s="53" t="s">
        <v>175</v>
      </c>
      <c r="CM203" s="39" t="s">
        <v>1037</v>
      </c>
      <c r="CN203" s="5">
        <v>550</v>
      </c>
      <c r="CO203" s="10" t="s">
        <v>440</v>
      </c>
      <c r="CP203" s="39"/>
      <c r="CQ203" s="2" t="s">
        <v>1031</v>
      </c>
    </row>
    <row r="204" spans="1:95" ht="30">
      <c r="A204" s="1" t="s">
        <v>1722</v>
      </c>
      <c r="B204" s="39" t="s">
        <v>1721</v>
      </c>
      <c r="C204" s="8">
        <v>54.8</v>
      </c>
      <c r="D204" s="8">
        <v>66.82</v>
      </c>
      <c r="F204" s="2" t="s">
        <v>174</v>
      </c>
      <c r="G204" s="2" t="s">
        <v>1708</v>
      </c>
      <c r="H204" s="2" t="s">
        <v>1723</v>
      </c>
      <c r="I204" s="4">
        <v>-5</v>
      </c>
      <c r="J204" s="4">
        <v>12.4</v>
      </c>
      <c r="K204" s="2" t="s">
        <v>698</v>
      </c>
      <c r="L204" s="4">
        <v>-23.4</v>
      </c>
      <c r="M204" s="2" t="s">
        <v>771</v>
      </c>
      <c r="N204" s="4">
        <v>415</v>
      </c>
      <c r="O204" s="2" t="s">
        <v>731</v>
      </c>
      <c r="P204" s="81">
        <v>85</v>
      </c>
      <c r="Q204" s="10" t="s">
        <v>1724</v>
      </c>
      <c r="R204" s="8">
        <v>0.3</v>
      </c>
      <c r="S204" s="22">
        <v>2.44</v>
      </c>
      <c r="T204" s="22">
        <v>11.9</v>
      </c>
      <c r="U204" s="6" t="s">
        <v>698</v>
      </c>
      <c r="V204" s="22">
        <v>-2.1</v>
      </c>
      <c r="W204" s="6" t="s">
        <v>699</v>
      </c>
      <c r="X204" s="6">
        <v>0.5</v>
      </c>
      <c r="Y204" s="6">
        <v>1.94</v>
      </c>
      <c r="Z204" s="6">
        <v>9.53</v>
      </c>
      <c r="AA204" s="6" t="s">
        <v>698</v>
      </c>
      <c r="AB204" s="6">
        <v>-1.61</v>
      </c>
      <c r="AC204" s="6" t="s">
        <v>702</v>
      </c>
      <c r="AD204" s="6">
        <v>1</v>
      </c>
      <c r="AE204" s="6">
        <v>1.71</v>
      </c>
      <c r="AF204" s="6">
        <v>7.95</v>
      </c>
      <c r="AG204" s="6" t="s">
        <v>703</v>
      </c>
      <c r="AH204" s="6">
        <v>-1.22</v>
      </c>
      <c r="AI204" s="6" t="s">
        <v>702</v>
      </c>
      <c r="AJ204" s="6">
        <v>2</v>
      </c>
      <c r="AK204" s="6">
        <v>1.32</v>
      </c>
      <c r="AL204" s="6">
        <v>6.07</v>
      </c>
      <c r="AM204" s="6" t="s">
        <v>703</v>
      </c>
      <c r="AN204" s="6">
        <v>-0.659</v>
      </c>
      <c r="AO204" s="6" t="s">
        <v>705</v>
      </c>
      <c r="AP204" s="6">
        <v>3</v>
      </c>
      <c r="AQ204" s="6">
        <v>0.88</v>
      </c>
      <c r="AR204" s="6">
        <v>3.95</v>
      </c>
      <c r="AS204" s="6" t="s">
        <v>703</v>
      </c>
      <c r="AT204" s="6">
        <v>-0.044</v>
      </c>
      <c r="AU204" s="6" t="s">
        <v>724</v>
      </c>
      <c r="AV204" s="6">
        <v>4</v>
      </c>
      <c r="AW204" s="6">
        <v>0.042</v>
      </c>
      <c r="AX204" s="6">
        <v>1.79</v>
      </c>
      <c r="AY204" s="6" t="s">
        <v>704</v>
      </c>
      <c r="AZ204" s="6">
        <v>-0.201</v>
      </c>
      <c r="BA204" s="6" t="s">
        <v>724</v>
      </c>
      <c r="BB204" s="6">
        <v>5</v>
      </c>
      <c r="BC204" s="6">
        <v>0.08</v>
      </c>
      <c r="BD204" s="6">
        <v>0.38</v>
      </c>
      <c r="BE204" s="6" t="s">
        <v>700</v>
      </c>
      <c r="BF204" s="6">
        <v>-0.014</v>
      </c>
      <c r="BG204" s="6" t="s">
        <v>724</v>
      </c>
      <c r="BH204" s="6">
        <v>6</v>
      </c>
      <c r="BI204" s="6">
        <v>-0.011</v>
      </c>
      <c r="BJ204" s="6">
        <v>-0.07</v>
      </c>
      <c r="BK204" s="6" t="s">
        <v>731</v>
      </c>
      <c r="BL204" s="6">
        <v>-0.24</v>
      </c>
      <c r="BM204" s="6" t="s">
        <v>758</v>
      </c>
      <c r="BN204" s="6">
        <v>7</v>
      </c>
      <c r="BO204" s="6">
        <v>-0.22</v>
      </c>
      <c r="BP204" s="6">
        <v>-0.18</v>
      </c>
      <c r="BQ204" s="6" t="s">
        <v>705</v>
      </c>
      <c r="BR204" s="6">
        <v>-0.33</v>
      </c>
      <c r="BS204" s="6" t="s">
        <v>703</v>
      </c>
      <c r="BT204" s="6">
        <v>8</v>
      </c>
      <c r="BU204" s="6">
        <v>-0.33</v>
      </c>
      <c r="BV204" s="6">
        <v>-0.29</v>
      </c>
      <c r="BW204" s="6" t="s">
        <v>705</v>
      </c>
      <c r="BX204" s="6">
        <v>-0.4</v>
      </c>
      <c r="BY204" s="6" t="s">
        <v>703</v>
      </c>
      <c r="BZ204" s="4">
        <v>10</v>
      </c>
      <c r="CA204" s="4">
        <v>-0.5</v>
      </c>
      <c r="CB204" s="4">
        <v>-0.46</v>
      </c>
      <c r="CC204" s="4" t="s">
        <v>705</v>
      </c>
      <c r="CD204" s="4">
        <v>-0.6</v>
      </c>
      <c r="CE204" s="4" t="s">
        <v>704</v>
      </c>
      <c r="CF204" s="4">
        <v>11.7</v>
      </c>
      <c r="CG204" s="4">
        <v>-0.64</v>
      </c>
      <c r="CH204" s="4">
        <v>-0.59</v>
      </c>
      <c r="CI204" s="4" t="s">
        <v>705</v>
      </c>
      <c r="CJ204" s="4">
        <v>-0.73</v>
      </c>
      <c r="CK204" s="4" t="s">
        <v>704</v>
      </c>
      <c r="CL204" s="53"/>
      <c r="CM204" s="39"/>
      <c r="CN204" s="5"/>
      <c r="CO204" s="2" t="s">
        <v>440</v>
      </c>
      <c r="CP204" s="39" t="s">
        <v>1725</v>
      </c>
      <c r="CQ204" s="2" t="s">
        <v>1916</v>
      </c>
    </row>
    <row r="205" spans="2:95" ht="9.75">
      <c r="B205" s="39"/>
      <c r="C205" s="6"/>
      <c r="D205" s="6"/>
      <c r="E205" s="4"/>
      <c r="F205" s="2"/>
      <c r="G205" s="2"/>
      <c r="H205" s="2"/>
      <c r="I205" s="4"/>
      <c r="J205" s="4"/>
      <c r="K205" s="2"/>
      <c r="L205" s="4"/>
      <c r="M205" s="2"/>
      <c r="N205" s="4"/>
      <c r="O205" s="2"/>
      <c r="Q205" s="2"/>
      <c r="R205" s="8"/>
      <c r="S205" s="22"/>
      <c r="T205" s="22"/>
      <c r="U205" s="6"/>
      <c r="V205" s="22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41"/>
      <c r="CM205" s="39"/>
      <c r="CN205" s="5"/>
      <c r="CO205" s="2"/>
      <c r="CP205" s="39"/>
      <c r="CQ205" s="11"/>
    </row>
    <row r="206" spans="1:95" ht="12.75">
      <c r="A206" s="31" t="s">
        <v>683</v>
      </c>
      <c r="B206" s="39"/>
      <c r="C206" s="6"/>
      <c r="D206" s="6"/>
      <c r="E206" s="4"/>
      <c r="F206" s="2"/>
      <c r="G206" s="2"/>
      <c r="H206" s="2"/>
      <c r="I206" s="26"/>
      <c r="J206" s="26"/>
      <c r="K206" s="10"/>
      <c r="L206" s="26"/>
      <c r="M206" s="10"/>
      <c r="N206" s="26"/>
      <c r="O206" s="10"/>
      <c r="P206" s="81"/>
      <c r="Q206" s="10"/>
      <c r="R206" s="8"/>
      <c r="S206" s="22"/>
      <c r="T206" s="22"/>
      <c r="U206" s="6"/>
      <c r="V206" s="22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53"/>
      <c r="CM206" s="40"/>
      <c r="CN206" s="5"/>
      <c r="CO206" s="10"/>
      <c r="CP206" s="40"/>
      <c r="CQ206" s="11"/>
    </row>
    <row r="207" spans="1:95" ht="9.75">
      <c r="A207" s="1" t="s">
        <v>150</v>
      </c>
      <c r="B207" s="39" t="s">
        <v>171</v>
      </c>
      <c r="C207" s="6">
        <v>53.31666666666667</v>
      </c>
      <c r="D207" s="6">
        <v>60.416666666666664</v>
      </c>
      <c r="E207" s="4">
        <v>44</v>
      </c>
      <c r="F207" s="2" t="s">
        <v>696</v>
      </c>
      <c r="G207" s="2" t="s">
        <v>1001</v>
      </c>
      <c r="H207" s="2" t="s">
        <v>697</v>
      </c>
      <c r="I207" s="26">
        <v>0</v>
      </c>
      <c r="J207" s="26">
        <v>15.7</v>
      </c>
      <c r="K207" s="10" t="s">
        <v>698</v>
      </c>
      <c r="L207" s="26">
        <v>-16.4</v>
      </c>
      <c r="M207" s="10" t="s">
        <v>771</v>
      </c>
      <c r="N207" s="26">
        <v>445.2</v>
      </c>
      <c r="O207" s="10" t="s">
        <v>771</v>
      </c>
      <c r="P207" s="81">
        <v>119.3</v>
      </c>
      <c r="Q207" s="10" t="s">
        <v>824</v>
      </c>
      <c r="R207" s="8">
        <v>0</v>
      </c>
      <c r="S207" s="22" t="s">
        <v>171</v>
      </c>
      <c r="T207" s="22" t="s">
        <v>171</v>
      </c>
      <c r="U207" s="6" t="s">
        <v>171</v>
      </c>
      <c r="V207" s="22" t="s">
        <v>171</v>
      </c>
      <c r="W207" s="6" t="s">
        <v>171</v>
      </c>
      <c r="X207" s="6">
        <v>0.01</v>
      </c>
      <c r="Y207" s="6" t="s">
        <v>171</v>
      </c>
      <c r="Z207" s="6" t="s">
        <v>171</v>
      </c>
      <c r="AA207" s="6" t="s">
        <v>171</v>
      </c>
      <c r="AB207" s="6" t="s">
        <v>171</v>
      </c>
      <c r="AC207" s="6" t="s">
        <v>171</v>
      </c>
      <c r="AD207" s="6">
        <v>0.05</v>
      </c>
      <c r="AE207" s="6">
        <v>4.8</v>
      </c>
      <c r="AF207" s="6">
        <v>17.7</v>
      </c>
      <c r="AG207" s="6" t="s">
        <v>698</v>
      </c>
      <c r="AH207" s="6">
        <v>-3.5</v>
      </c>
      <c r="AI207" s="6" t="s">
        <v>699</v>
      </c>
      <c r="AJ207" s="6">
        <v>0.1</v>
      </c>
      <c r="AK207" s="6">
        <v>4.5</v>
      </c>
      <c r="AL207" s="6">
        <v>16.8</v>
      </c>
      <c r="AM207" s="6" t="s">
        <v>698</v>
      </c>
      <c r="AN207" s="6">
        <v>-3.5</v>
      </c>
      <c r="AO207" s="6" t="s">
        <v>699</v>
      </c>
      <c r="AP207" s="6">
        <v>0.2</v>
      </c>
      <c r="AQ207" s="6">
        <v>4.4</v>
      </c>
      <c r="AR207" s="6">
        <v>15.8</v>
      </c>
      <c r="AS207" s="6" t="s">
        <v>698</v>
      </c>
      <c r="AT207" s="6">
        <v>-3.2</v>
      </c>
      <c r="AU207" s="6" t="s">
        <v>699</v>
      </c>
      <c r="AV207" s="6">
        <v>0.5</v>
      </c>
      <c r="AW207" s="6">
        <v>4.5</v>
      </c>
      <c r="AX207" s="6">
        <v>14.4</v>
      </c>
      <c r="AY207" s="6" t="s">
        <v>703</v>
      </c>
      <c r="AZ207" s="6">
        <v>-1.4</v>
      </c>
      <c r="BA207" s="6" t="s">
        <v>699</v>
      </c>
      <c r="BB207" s="6">
        <v>1</v>
      </c>
      <c r="BC207" s="6">
        <v>4.6</v>
      </c>
      <c r="BD207" s="6">
        <v>13</v>
      </c>
      <c r="BE207" s="6" t="s">
        <v>703</v>
      </c>
      <c r="BF207" s="6">
        <v>-0.4</v>
      </c>
      <c r="BG207" s="6" t="s">
        <v>699</v>
      </c>
      <c r="BH207" s="6">
        <v>1.5</v>
      </c>
      <c r="BI207" s="6">
        <v>4.8</v>
      </c>
      <c r="BJ207" s="6">
        <v>11.8</v>
      </c>
      <c r="BK207" s="6" t="s">
        <v>703</v>
      </c>
      <c r="BL207" s="6">
        <v>0.3</v>
      </c>
      <c r="BM207" s="6" t="s">
        <v>699</v>
      </c>
      <c r="BN207" s="6">
        <v>3</v>
      </c>
      <c r="BO207" s="6">
        <v>4.9</v>
      </c>
      <c r="BP207" s="6">
        <v>8.6</v>
      </c>
      <c r="BQ207" s="6" t="s">
        <v>704</v>
      </c>
      <c r="BR207" s="6">
        <v>1.8</v>
      </c>
      <c r="BS207" s="6" t="s">
        <v>724</v>
      </c>
      <c r="BT207" s="6" t="s">
        <v>706</v>
      </c>
      <c r="BU207" s="6">
        <v>4.6</v>
      </c>
      <c r="BV207" s="6" t="s">
        <v>171</v>
      </c>
      <c r="BW207" s="6" t="s">
        <v>171</v>
      </c>
      <c r="BX207" s="6" t="s">
        <v>171</v>
      </c>
      <c r="BY207" s="6" t="s">
        <v>171</v>
      </c>
      <c r="BZ207" s="6" t="s">
        <v>171</v>
      </c>
      <c r="CA207" s="6" t="s">
        <v>171</v>
      </c>
      <c r="CB207" s="6" t="s">
        <v>171</v>
      </c>
      <c r="CC207" s="6" t="s">
        <v>171</v>
      </c>
      <c r="CD207" s="6" t="s">
        <v>171</v>
      </c>
      <c r="CE207" s="6" t="s">
        <v>171</v>
      </c>
      <c r="CF207" s="6" t="s">
        <v>171</v>
      </c>
      <c r="CG207" s="6" t="s">
        <v>171</v>
      </c>
      <c r="CH207" s="6" t="s">
        <v>171</v>
      </c>
      <c r="CI207" s="6" t="s">
        <v>171</v>
      </c>
      <c r="CJ207" s="6" t="s">
        <v>171</v>
      </c>
      <c r="CK207" s="6" t="s">
        <v>171</v>
      </c>
      <c r="CL207" s="53" t="s">
        <v>707</v>
      </c>
      <c r="CM207" s="40" t="s">
        <v>175</v>
      </c>
      <c r="CN207" s="5" t="s">
        <v>171</v>
      </c>
      <c r="CO207" s="10" t="s">
        <v>440</v>
      </c>
      <c r="CP207" s="40"/>
      <c r="CQ207" s="2" t="s">
        <v>924</v>
      </c>
    </row>
    <row r="208" spans="1:95" ht="9.75">
      <c r="A208" s="1" t="s">
        <v>151</v>
      </c>
      <c r="B208" s="39" t="s">
        <v>171</v>
      </c>
      <c r="C208" s="6">
        <v>47.56666666666667</v>
      </c>
      <c r="D208" s="6">
        <v>52.71666666666667</v>
      </c>
      <c r="E208" s="4" t="s">
        <v>171</v>
      </c>
      <c r="F208" s="2" t="s">
        <v>696</v>
      </c>
      <c r="G208" s="2" t="s">
        <v>1001</v>
      </c>
      <c r="H208" s="2" t="s">
        <v>697</v>
      </c>
      <c r="I208" s="26">
        <v>5</v>
      </c>
      <c r="J208" s="26">
        <v>15.6</v>
      </c>
      <c r="K208" s="10" t="s">
        <v>698</v>
      </c>
      <c r="L208" s="26">
        <v>-4.3</v>
      </c>
      <c r="M208" s="10" t="s">
        <v>699</v>
      </c>
      <c r="N208" s="26">
        <v>369.9</v>
      </c>
      <c r="O208" s="10" t="s">
        <v>771</v>
      </c>
      <c r="P208" s="81">
        <v>44.8</v>
      </c>
      <c r="Q208" s="10" t="s">
        <v>1038</v>
      </c>
      <c r="R208" s="8">
        <v>0</v>
      </c>
      <c r="S208" s="22" t="s">
        <v>171</v>
      </c>
      <c r="T208" s="22" t="s">
        <v>171</v>
      </c>
      <c r="U208" s="6" t="s">
        <v>171</v>
      </c>
      <c r="V208" s="22" t="s">
        <v>171</v>
      </c>
      <c r="W208" s="6" t="s">
        <v>171</v>
      </c>
      <c r="X208" s="6">
        <v>0.01</v>
      </c>
      <c r="Y208" s="6">
        <v>7.2</v>
      </c>
      <c r="Z208" s="6">
        <v>17.1</v>
      </c>
      <c r="AA208" s="6" t="s">
        <v>698</v>
      </c>
      <c r="AB208" s="6">
        <v>-0.1</v>
      </c>
      <c r="AC208" s="6" t="s">
        <v>702</v>
      </c>
      <c r="AD208" s="6">
        <v>0.05</v>
      </c>
      <c r="AE208" s="6">
        <v>6.9</v>
      </c>
      <c r="AF208" s="6">
        <v>16.4</v>
      </c>
      <c r="AG208" s="6" t="s">
        <v>703</v>
      </c>
      <c r="AH208" s="6">
        <v>-0.5</v>
      </c>
      <c r="AI208" s="6" t="s">
        <v>699</v>
      </c>
      <c r="AJ208" s="6">
        <v>0.1</v>
      </c>
      <c r="AK208" s="6">
        <v>6.9</v>
      </c>
      <c r="AL208" s="6">
        <v>16</v>
      </c>
      <c r="AM208" s="6" t="s">
        <v>703</v>
      </c>
      <c r="AN208" s="6">
        <v>0</v>
      </c>
      <c r="AO208" s="6" t="s">
        <v>699</v>
      </c>
      <c r="AP208" s="6">
        <v>0.2</v>
      </c>
      <c r="AQ208" s="6">
        <v>6.7</v>
      </c>
      <c r="AR208" s="6">
        <v>15.2</v>
      </c>
      <c r="AS208" s="6" t="s">
        <v>703</v>
      </c>
      <c r="AT208" s="6">
        <v>0.4</v>
      </c>
      <c r="AU208" s="6" t="s">
        <v>702</v>
      </c>
      <c r="AV208" s="6">
        <v>0.5</v>
      </c>
      <c r="AW208" s="6">
        <v>6.8</v>
      </c>
      <c r="AX208" s="6">
        <v>14.1</v>
      </c>
      <c r="AY208" s="6" t="s">
        <v>703</v>
      </c>
      <c r="AZ208" s="6">
        <v>0.4</v>
      </c>
      <c r="BA208" s="6" t="s">
        <v>702</v>
      </c>
      <c r="BB208" s="6">
        <v>1</v>
      </c>
      <c r="BC208" s="6">
        <v>6.8</v>
      </c>
      <c r="BD208" s="6">
        <v>12.8</v>
      </c>
      <c r="BE208" s="6" t="s">
        <v>703</v>
      </c>
      <c r="BF208" s="6">
        <v>2</v>
      </c>
      <c r="BG208" s="6" t="s">
        <v>702</v>
      </c>
      <c r="BH208" s="6">
        <v>1.5</v>
      </c>
      <c r="BI208" s="6">
        <v>6.7</v>
      </c>
      <c r="BJ208" s="6">
        <v>11.6</v>
      </c>
      <c r="BK208" s="6" t="s">
        <v>704</v>
      </c>
      <c r="BL208" s="6">
        <v>2.5</v>
      </c>
      <c r="BM208" s="6" t="s">
        <v>705</v>
      </c>
      <c r="BN208" s="6">
        <v>3</v>
      </c>
      <c r="BO208" s="6" t="s">
        <v>171</v>
      </c>
      <c r="BP208" s="6" t="s">
        <v>171</v>
      </c>
      <c r="BQ208" s="6" t="s">
        <v>171</v>
      </c>
      <c r="BR208" s="6" t="s">
        <v>171</v>
      </c>
      <c r="BS208" s="6" t="s">
        <v>171</v>
      </c>
      <c r="BT208" s="6" t="s">
        <v>706</v>
      </c>
      <c r="BU208" s="6">
        <v>6.9</v>
      </c>
      <c r="BV208" s="6" t="s">
        <v>171</v>
      </c>
      <c r="BW208" s="6" t="s">
        <v>171</v>
      </c>
      <c r="BX208" s="6" t="s">
        <v>171</v>
      </c>
      <c r="BY208" s="6" t="s">
        <v>171</v>
      </c>
      <c r="BZ208" s="6" t="s">
        <v>171</v>
      </c>
      <c r="CA208" s="6" t="s">
        <v>171</v>
      </c>
      <c r="CB208" s="6" t="s">
        <v>171</v>
      </c>
      <c r="CC208" s="6" t="s">
        <v>171</v>
      </c>
      <c r="CD208" s="6" t="s">
        <v>171</v>
      </c>
      <c r="CE208" s="6" t="s">
        <v>171</v>
      </c>
      <c r="CF208" s="6" t="s">
        <v>171</v>
      </c>
      <c r="CG208" s="6" t="s">
        <v>171</v>
      </c>
      <c r="CH208" s="6" t="s">
        <v>171</v>
      </c>
      <c r="CI208" s="6" t="s">
        <v>171</v>
      </c>
      <c r="CJ208" s="6" t="s">
        <v>171</v>
      </c>
      <c r="CK208" s="6" t="s">
        <v>171</v>
      </c>
      <c r="CL208" s="53" t="s">
        <v>707</v>
      </c>
      <c r="CM208" s="40" t="s">
        <v>175</v>
      </c>
      <c r="CN208" s="5" t="s">
        <v>171</v>
      </c>
      <c r="CO208" s="10" t="s">
        <v>1588</v>
      </c>
      <c r="CP208" s="40"/>
      <c r="CQ208" s="2" t="s">
        <v>793</v>
      </c>
    </row>
    <row r="209" spans="1:95" ht="9.75">
      <c r="A209" s="1" t="s">
        <v>152</v>
      </c>
      <c r="B209" s="39" t="s">
        <v>171</v>
      </c>
      <c r="C209" s="6">
        <v>54.75</v>
      </c>
      <c r="D209" s="6">
        <v>66.78333333333333</v>
      </c>
      <c r="E209" s="4" t="s">
        <v>171</v>
      </c>
      <c r="F209" s="2" t="s">
        <v>660</v>
      </c>
      <c r="G209" s="2" t="s">
        <v>1708</v>
      </c>
      <c r="H209" s="2" t="s">
        <v>1039</v>
      </c>
      <c r="I209" s="26">
        <v>-3.1</v>
      </c>
      <c r="J209" s="26">
        <v>12.2</v>
      </c>
      <c r="K209" s="10" t="s">
        <v>698</v>
      </c>
      <c r="L209" s="26">
        <v>-21.7</v>
      </c>
      <c r="M209" s="10" t="s">
        <v>699</v>
      </c>
      <c r="N209" s="26" t="s">
        <v>175</v>
      </c>
      <c r="O209" s="10" t="s">
        <v>175</v>
      </c>
      <c r="P209" s="81" t="s">
        <v>171</v>
      </c>
      <c r="Q209" s="10" t="s">
        <v>829</v>
      </c>
      <c r="R209" s="8">
        <v>0</v>
      </c>
      <c r="S209" s="22" t="s">
        <v>171</v>
      </c>
      <c r="T209" s="22" t="s">
        <v>171</v>
      </c>
      <c r="U209" s="6" t="s">
        <v>171</v>
      </c>
      <c r="V209" s="22" t="s">
        <v>171</v>
      </c>
      <c r="W209" s="6" t="s">
        <v>171</v>
      </c>
      <c r="X209" s="6" t="s">
        <v>171</v>
      </c>
      <c r="Y209" s="6" t="s">
        <v>171</v>
      </c>
      <c r="Z209" s="6" t="s">
        <v>171</v>
      </c>
      <c r="AA209" s="6" t="s">
        <v>171</v>
      </c>
      <c r="AB209" s="6" t="s">
        <v>171</v>
      </c>
      <c r="AC209" s="6" t="s">
        <v>171</v>
      </c>
      <c r="AD209" s="6" t="s">
        <v>171</v>
      </c>
      <c r="AE209" s="6" t="s">
        <v>171</v>
      </c>
      <c r="AF209" s="6" t="s">
        <v>171</v>
      </c>
      <c r="AG209" s="6" t="s">
        <v>171</v>
      </c>
      <c r="AH209" s="6" t="s">
        <v>171</v>
      </c>
      <c r="AI209" s="6" t="s">
        <v>171</v>
      </c>
      <c r="AJ209" s="6">
        <v>0.61</v>
      </c>
      <c r="AK209" s="6">
        <v>3</v>
      </c>
      <c r="AL209" s="6">
        <v>11.3</v>
      </c>
      <c r="AM209" s="6" t="s">
        <v>703</v>
      </c>
      <c r="AN209" s="6">
        <v>-3.2</v>
      </c>
      <c r="AO209" s="6" t="s">
        <v>702</v>
      </c>
      <c r="AP209" s="6">
        <v>1.22</v>
      </c>
      <c r="AQ209" s="6">
        <v>2.5</v>
      </c>
      <c r="AR209" s="6">
        <v>9.1</v>
      </c>
      <c r="AS209" s="6" t="s">
        <v>704</v>
      </c>
      <c r="AT209" s="6">
        <v>-3.5</v>
      </c>
      <c r="AU209" s="6" t="s">
        <v>702</v>
      </c>
      <c r="AV209" s="6">
        <v>1.83</v>
      </c>
      <c r="AW209" s="6">
        <v>2.3</v>
      </c>
      <c r="AX209" s="6">
        <v>8.4</v>
      </c>
      <c r="AY209" s="6" t="s">
        <v>704</v>
      </c>
      <c r="AZ209" s="6">
        <v>-2.9</v>
      </c>
      <c r="BA209" s="6" t="s">
        <v>702</v>
      </c>
      <c r="BB209" s="6">
        <v>2.44</v>
      </c>
      <c r="BC209" s="6">
        <v>2.1</v>
      </c>
      <c r="BD209" s="6">
        <v>7.7</v>
      </c>
      <c r="BE209" s="6" t="s">
        <v>704</v>
      </c>
      <c r="BF209" s="6">
        <v>-1.7</v>
      </c>
      <c r="BG209" s="6" t="s">
        <v>705</v>
      </c>
      <c r="BH209" s="6">
        <v>3.05</v>
      </c>
      <c r="BI209" s="6">
        <v>2.4</v>
      </c>
      <c r="BJ209" s="6">
        <v>6.6</v>
      </c>
      <c r="BK209" s="6" t="s">
        <v>704</v>
      </c>
      <c r="BL209" s="6">
        <v>-0.3</v>
      </c>
      <c r="BM209" s="6" t="s">
        <v>705</v>
      </c>
      <c r="BN209" s="6">
        <v>3.35</v>
      </c>
      <c r="BO209" s="6">
        <v>2.1</v>
      </c>
      <c r="BP209" s="6">
        <v>5.6</v>
      </c>
      <c r="BQ209" s="6" t="s">
        <v>704</v>
      </c>
      <c r="BR209" s="6">
        <v>0</v>
      </c>
      <c r="BS209" s="6" t="s">
        <v>758</v>
      </c>
      <c r="BT209" s="6" t="s">
        <v>706</v>
      </c>
      <c r="BU209" s="6">
        <v>2.4</v>
      </c>
      <c r="BV209" s="6" t="s">
        <v>171</v>
      </c>
      <c r="BW209" s="6" t="s">
        <v>171</v>
      </c>
      <c r="BX209" s="6" t="s">
        <v>171</v>
      </c>
      <c r="BY209" s="6" t="s">
        <v>171</v>
      </c>
      <c r="BZ209" s="6" t="s">
        <v>171</v>
      </c>
      <c r="CA209" s="6" t="s">
        <v>171</v>
      </c>
      <c r="CB209" s="6" t="s">
        <v>171</v>
      </c>
      <c r="CC209" s="6" t="s">
        <v>171</v>
      </c>
      <c r="CD209" s="6" t="s">
        <v>171</v>
      </c>
      <c r="CE209" s="6" t="s">
        <v>171</v>
      </c>
      <c r="CF209" s="6" t="s">
        <v>171</v>
      </c>
      <c r="CG209" s="6" t="s">
        <v>171</v>
      </c>
      <c r="CH209" s="6" t="s">
        <v>171</v>
      </c>
      <c r="CI209" s="6" t="s">
        <v>171</v>
      </c>
      <c r="CJ209" s="6" t="s">
        <v>171</v>
      </c>
      <c r="CK209" s="6" t="s">
        <v>171</v>
      </c>
      <c r="CL209" s="53" t="s">
        <v>175</v>
      </c>
      <c r="CM209" s="40" t="s">
        <v>175</v>
      </c>
      <c r="CN209" s="5" t="s">
        <v>175</v>
      </c>
      <c r="CO209" s="10" t="s">
        <v>440</v>
      </c>
      <c r="CP209" s="40"/>
      <c r="CQ209" s="2" t="s">
        <v>1040</v>
      </c>
    </row>
    <row r="210" spans="24:94" ht="9.75"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M210" s="2"/>
      <c r="CP210" s="41"/>
    </row>
    <row r="211" spans="24:89" ht="9.75"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</row>
  </sheetData>
  <printOptions gridLines="1"/>
  <pageMargins left="0.75" right="0.75" top="0.5" bottom="0.5" header="0.5" footer="0.5"/>
  <pageSetup horizontalDpi="300" verticalDpi="300" orientation="landscape" paperSize="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86"/>
  <sheetViews>
    <sheetView workbookViewId="0" topLeftCell="A31">
      <selection activeCell="AD34" sqref="AD34"/>
    </sheetView>
  </sheetViews>
  <sheetFormatPr defaultColWidth="8.88671875" defaultRowHeight="15"/>
  <cols>
    <col min="1" max="1" width="21.4453125" style="1" customWidth="1"/>
    <col min="2" max="2" width="12.10546875" style="1" customWidth="1"/>
    <col min="3" max="3" width="6.21484375" style="1" customWidth="1"/>
    <col min="4" max="4" width="7.21484375" style="1" customWidth="1"/>
    <col min="5" max="5" width="7.6640625" style="1" customWidth="1"/>
    <col min="6" max="6" width="9.5546875" style="1" customWidth="1"/>
    <col min="7" max="7" width="5.3359375" style="1" customWidth="1"/>
    <col min="8" max="8" width="8.21484375" style="1" customWidth="1"/>
    <col min="9" max="9" width="9.99609375" style="4" customWidth="1"/>
    <col min="10" max="10" width="9.77734375" style="1" customWidth="1"/>
    <col min="11" max="11" width="5.10546875" style="1" customWidth="1"/>
    <col min="12" max="12" width="9.4453125" style="1" customWidth="1"/>
    <col min="13" max="13" width="5.77734375" style="1" customWidth="1"/>
    <col min="14" max="14" width="7.5546875" style="1" customWidth="1"/>
    <col min="15" max="15" width="7.21484375" style="1" customWidth="1"/>
    <col min="16" max="16" width="12.10546875" style="1" customWidth="1"/>
    <col min="17" max="17" width="8.4453125" style="1" customWidth="1"/>
    <col min="18" max="18" width="9.10546875" style="1" customWidth="1"/>
    <col min="19" max="19" width="9.4453125" style="1" customWidth="1"/>
    <col min="20" max="20" width="6.6640625" style="1" customWidth="1"/>
    <col min="21" max="21" width="4.88671875" style="1" customWidth="1"/>
    <col min="22" max="22" width="6.6640625" style="1" customWidth="1"/>
    <col min="23" max="23" width="5.21484375" style="1" customWidth="1"/>
    <col min="24" max="24" width="8.4453125" style="38" customWidth="1"/>
    <col min="25" max="25" width="8.10546875" style="38" customWidth="1"/>
    <col min="26" max="26" width="8.4453125" style="1" customWidth="1"/>
    <col min="27" max="27" width="8.77734375" style="1" customWidth="1"/>
    <col min="28" max="29" width="8.4453125" style="1" customWidth="1"/>
  </cols>
  <sheetData>
    <row r="1" spans="1:29" ht="15">
      <c r="A1" s="33" t="s">
        <v>1889</v>
      </c>
      <c r="B1" s="30"/>
      <c r="C1" s="30"/>
      <c r="D1" s="30"/>
      <c r="E1" s="30"/>
      <c r="F1" s="30"/>
      <c r="G1" s="30"/>
      <c r="H1" s="30"/>
      <c r="I1" s="32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7"/>
      <c r="Y1" s="37"/>
      <c r="Z1" s="32"/>
      <c r="AA1" s="30"/>
      <c r="AB1" s="30"/>
      <c r="AC1" s="32"/>
    </row>
    <row r="2" spans="1:29" s="36" customFormat="1" ht="41.25">
      <c r="A2" s="34" t="s">
        <v>1912</v>
      </c>
      <c r="B2" s="34" t="s">
        <v>1911</v>
      </c>
      <c r="C2" s="34" t="s">
        <v>1871</v>
      </c>
      <c r="D2" s="34" t="s">
        <v>1872</v>
      </c>
      <c r="E2" s="34" t="s">
        <v>1873</v>
      </c>
      <c r="F2" s="34" t="s">
        <v>1874</v>
      </c>
      <c r="G2" s="34" t="s">
        <v>1706</v>
      </c>
      <c r="H2" s="34" t="s">
        <v>170</v>
      </c>
      <c r="I2" s="35" t="s">
        <v>1875</v>
      </c>
      <c r="J2" s="34" t="s">
        <v>1877</v>
      </c>
      <c r="K2" s="34" t="s">
        <v>169</v>
      </c>
      <c r="L2" s="34" t="s">
        <v>1878</v>
      </c>
      <c r="M2" s="34" t="s">
        <v>169</v>
      </c>
      <c r="N2" s="34" t="s">
        <v>1876</v>
      </c>
      <c r="O2" s="34" t="s">
        <v>1880</v>
      </c>
      <c r="P2" s="34" t="s">
        <v>1879</v>
      </c>
      <c r="Q2" s="34" t="s">
        <v>1881</v>
      </c>
      <c r="R2" s="34" t="s">
        <v>1882</v>
      </c>
      <c r="S2" s="34" t="s">
        <v>1883</v>
      </c>
      <c r="T2" s="34" t="s">
        <v>1884</v>
      </c>
      <c r="U2" s="34" t="s">
        <v>169</v>
      </c>
      <c r="V2" s="34" t="s">
        <v>1885</v>
      </c>
      <c r="W2" s="34" t="s">
        <v>169</v>
      </c>
      <c r="X2" s="34" t="s">
        <v>1886</v>
      </c>
      <c r="Y2" s="34" t="s">
        <v>1041</v>
      </c>
      <c r="Z2" s="35" t="s">
        <v>1908</v>
      </c>
      <c r="AA2" s="34" t="s">
        <v>1887</v>
      </c>
      <c r="AB2" s="34" t="s">
        <v>1310</v>
      </c>
      <c r="AC2" s="35" t="s">
        <v>1888</v>
      </c>
    </row>
    <row r="3" spans="1:29" ht="15">
      <c r="A3" s="30"/>
      <c r="B3" s="34"/>
      <c r="C3" s="30"/>
      <c r="D3" s="30"/>
      <c r="E3" s="30"/>
      <c r="F3" s="30"/>
      <c r="G3" s="30"/>
      <c r="H3" s="34"/>
      <c r="I3" s="32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7"/>
      <c r="Y3" s="37"/>
      <c r="Z3" s="32"/>
      <c r="AA3" s="30"/>
      <c r="AB3" s="30"/>
      <c r="AC3" s="32"/>
    </row>
    <row r="4" spans="1:29" ht="15">
      <c r="A4" s="31" t="s">
        <v>1870</v>
      </c>
      <c r="B4" s="41"/>
      <c r="H4" s="41"/>
      <c r="Z4" s="4"/>
      <c r="AC4" s="4"/>
    </row>
    <row r="5" spans="1:29" ht="15">
      <c r="A5" s="30" t="s">
        <v>172</v>
      </c>
      <c r="B5" s="41"/>
      <c r="H5" s="41"/>
      <c r="P5" s="4"/>
      <c r="Z5" s="4"/>
      <c r="AC5" s="4"/>
    </row>
    <row r="6" spans="1:29" ht="21">
      <c r="A6" s="1" t="s">
        <v>81</v>
      </c>
      <c r="B6" s="39" t="s">
        <v>1042</v>
      </c>
      <c r="C6" s="6">
        <v>76.35</v>
      </c>
      <c r="D6" s="6">
        <v>108.45</v>
      </c>
      <c r="E6" s="4">
        <v>61</v>
      </c>
      <c r="F6" s="2" t="s">
        <v>1043</v>
      </c>
      <c r="G6" s="2" t="s">
        <v>1708</v>
      </c>
      <c r="H6" s="39" t="s">
        <v>1044</v>
      </c>
      <c r="I6" s="4" t="s">
        <v>175</v>
      </c>
      <c r="J6" s="4" t="s">
        <v>175</v>
      </c>
      <c r="K6" s="2" t="s">
        <v>175</v>
      </c>
      <c r="L6" s="4" t="s">
        <v>175</v>
      </c>
      <c r="M6" s="2" t="s">
        <v>175</v>
      </c>
      <c r="N6" s="4" t="s">
        <v>175</v>
      </c>
      <c r="O6" s="2" t="s">
        <v>175</v>
      </c>
      <c r="P6" s="4" t="s">
        <v>171</v>
      </c>
      <c r="Q6" s="2" t="s">
        <v>171</v>
      </c>
      <c r="R6" s="6">
        <v>13</v>
      </c>
      <c r="S6" s="5" t="s">
        <v>1045</v>
      </c>
      <c r="T6" s="5" t="s">
        <v>171</v>
      </c>
      <c r="U6" s="10" t="s">
        <v>171</v>
      </c>
      <c r="V6" s="5" t="s">
        <v>171</v>
      </c>
      <c r="W6" s="2" t="s">
        <v>171</v>
      </c>
      <c r="X6" s="39" t="s">
        <v>1046</v>
      </c>
      <c r="Y6" s="39" t="s">
        <v>1047</v>
      </c>
      <c r="Z6" s="4" t="s">
        <v>1048</v>
      </c>
      <c r="AA6" s="2" t="s">
        <v>178</v>
      </c>
      <c r="AB6" s="2"/>
      <c r="AC6" s="2" t="s">
        <v>1049</v>
      </c>
    </row>
    <row r="7" spans="1:29" ht="21">
      <c r="A7" s="1" t="s">
        <v>81</v>
      </c>
      <c r="B7" s="39" t="s">
        <v>1050</v>
      </c>
      <c r="C7" s="6">
        <v>76.23</v>
      </c>
      <c r="D7" s="6">
        <v>108.84</v>
      </c>
      <c r="E7" s="4">
        <v>84</v>
      </c>
      <c r="F7" s="2" t="s">
        <v>1043</v>
      </c>
      <c r="G7" s="2" t="s">
        <v>1708</v>
      </c>
      <c r="H7" s="39" t="s">
        <v>1051</v>
      </c>
      <c r="I7" s="4" t="s">
        <v>175</v>
      </c>
      <c r="J7" s="4" t="s">
        <v>175</v>
      </c>
      <c r="K7" s="2" t="s">
        <v>175</v>
      </c>
      <c r="L7" s="4" t="s">
        <v>175</v>
      </c>
      <c r="M7" s="2" t="s">
        <v>175</v>
      </c>
      <c r="N7" s="4" t="s">
        <v>175</v>
      </c>
      <c r="O7" s="2" t="s">
        <v>175</v>
      </c>
      <c r="P7" s="4" t="s">
        <v>171</v>
      </c>
      <c r="Q7" s="2" t="s">
        <v>171</v>
      </c>
      <c r="R7" s="6">
        <v>11.4</v>
      </c>
      <c r="S7" s="5" t="s">
        <v>1052</v>
      </c>
      <c r="T7" s="5" t="s">
        <v>171</v>
      </c>
      <c r="U7" s="10" t="s">
        <v>171</v>
      </c>
      <c r="V7" s="5" t="s">
        <v>171</v>
      </c>
      <c r="W7" s="2" t="s">
        <v>171</v>
      </c>
      <c r="X7" s="39" t="s">
        <v>1053</v>
      </c>
      <c r="Y7" s="39" t="s">
        <v>1054</v>
      </c>
      <c r="Z7" s="4" t="s">
        <v>379</v>
      </c>
      <c r="AA7" s="2" t="s">
        <v>178</v>
      </c>
      <c r="AB7" s="2"/>
      <c r="AC7" s="2" t="s">
        <v>1049</v>
      </c>
    </row>
    <row r="8" spans="1:29" ht="21">
      <c r="A8" s="1" t="s">
        <v>81</v>
      </c>
      <c r="B8" s="39" t="s">
        <v>1055</v>
      </c>
      <c r="C8" s="6">
        <v>76.15</v>
      </c>
      <c r="D8" s="6">
        <v>108.86</v>
      </c>
      <c r="E8" s="4">
        <v>34</v>
      </c>
      <c r="F8" s="2" t="s">
        <v>1043</v>
      </c>
      <c r="G8" s="2" t="s">
        <v>1708</v>
      </c>
      <c r="H8" s="39" t="s">
        <v>1044</v>
      </c>
      <c r="I8" s="4" t="s">
        <v>175</v>
      </c>
      <c r="J8" s="4" t="s">
        <v>175</v>
      </c>
      <c r="K8" s="2" t="s">
        <v>175</v>
      </c>
      <c r="L8" s="4" t="s">
        <v>175</v>
      </c>
      <c r="M8" s="2" t="s">
        <v>175</v>
      </c>
      <c r="N8" s="4" t="s">
        <v>175</v>
      </c>
      <c r="O8" s="2" t="s">
        <v>175</v>
      </c>
      <c r="P8" s="4" t="s">
        <v>171</v>
      </c>
      <c r="Q8" s="2" t="s">
        <v>171</v>
      </c>
      <c r="R8" s="6">
        <v>13</v>
      </c>
      <c r="S8" s="5" t="s">
        <v>1056</v>
      </c>
      <c r="T8" s="5" t="s">
        <v>171</v>
      </c>
      <c r="U8" s="10" t="s">
        <v>171</v>
      </c>
      <c r="V8" s="5" t="s">
        <v>171</v>
      </c>
      <c r="W8" s="2" t="s">
        <v>171</v>
      </c>
      <c r="X8" s="39" t="s">
        <v>1046</v>
      </c>
      <c r="Y8" s="39" t="s">
        <v>1057</v>
      </c>
      <c r="Z8" s="4" t="s">
        <v>379</v>
      </c>
      <c r="AA8" s="2" t="s">
        <v>178</v>
      </c>
      <c r="AB8" s="2"/>
      <c r="AC8" s="2" t="s">
        <v>1049</v>
      </c>
    </row>
    <row r="9" spans="1:29" ht="21">
      <c r="A9" s="1" t="s">
        <v>81</v>
      </c>
      <c r="B9" s="39" t="s">
        <v>1058</v>
      </c>
      <c r="C9" s="6">
        <v>75.56</v>
      </c>
      <c r="D9" s="6">
        <v>104.49</v>
      </c>
      <c r="E9" s="4">
        <v>8</v>
      </c>
      <c r="F9" s="2" t="s">
        <v>1043</v>
      </c>
      <c r="G9" s="2" t="s">
        <v>1708</v>
      </c>
      <c r="H9" s="39" t="s">
        <v>1059</v>
      </c>
      <c r="I9" s="4" t="s">
        <v>175</v>
      </c>
      <c r="J9" s="4" t="s">
        <v>175</v>
      </c>
      <c r="K9" s="2" t="s">
        <v>175</v>
      </c>
      <c r="L9" s="4" t="s">
        <v>175</v>
      </c>
      <c r="M9" s="2" t="s">
        <v>175</v>
      </c>
      <c r="N9" s="4" t="s">
        <v>175</v>
      </c>
      <c r="O9" s="2" t="s">
        <v>175</v>
      </c>
      <c r="P9" s="4" t="s">
        <v>171</v>
      </c>
      <c r="Q9" s="2" t="s">
        <v>171</v>
      </c>
      <c r="R9" s="6">
        <v>13</v>
      </c>
      <c r="S9" s="5" t="s">
        <v>1060</v>
      </c>
      <c r="T9" s="5" t="s">
        <v>171</v>
      </c>
      <c r="U9" s="10" t="s">
        <v>171</v>
      </c>
      <c r="V9" s="5" t="s">
        <v>171</v>
      </c>
      <c r="W9" s="2" t="s">
        <v>171</v>
      </c>
      <c r="X9" s="39" t="s">
        <v>1061</v>
      </c>
      <c r="Y9" s="39" t="s">
        <v>1062</v>
      </c>
      <c r="Z9" s="4" t="s">
        <v>1063</v>
      </c>
      <c r="AA9" s="2" t="s">
        <v>178</v>
      </c>
      <c r="AB9" s="2"/>
      <c r="AC9" s="2">
        <v>28</v>
      </c>
    </row>
    <row r="10" spans="1:29" ht="21">
      <c r="A10" s="1" t="s">
        <v>81</v>
      </c>
      <c r="B10" s="39" t="s">
        <v>1064</v>
      </c>
      <c r="C10" s="6">
        <v>75.56</v>
      </c>
      <c r="D10" s="6">
        <v>104.89</v>
      </c>
      <c r="E10" s="4">
        <v>61</v>
      </c>
      <c r="F10" s="2" t="s">
        <v>1043</v>
      </c>
      <c r="G10" s="2" t="s">
        <v>1708</v>
      </c>
      <c r="H10" s="39" t="s">
        <v>1059</v>
      </c>
      <c r="I10" s="4" t="s">
        <v>175</v>
      </c>
      <c r="J10" s="4" t="s">
        <v>175</v>
      </c>
      <c r="K10" s="2" t="s">
        <v>175</v>
      </c>
      <c r="L10" s="4" t="s">
        <v>175</v>
      </c>
      <c r="M10" s="2" t="s">
        <v>175</v>
      </c>
      <c r="N10" s="4" t="s">
        <v>175</v>
      </c>
      <c r="O10" s="2" t="s">
        <v>175</v>
      </c>
      <c r="P10" s="4" t="s">
        <v>171</v>
      </c>
      <c r="Q10" s="2" t="s">
        <v>171</v>
      </c>
      <c r="R10" s="6">
        <v>11.2</v>
      </c>
      <c r="S10" s="5" t="s">
        <v>1065</v>
      </c>
      <c r="T10" s="5" t="s">
        <v>171</v>
      </c>
      <c r="U10" s="10" t="s">
        <v>171</v>
      </c>
      <c r="V10" s="5" t="s">
        <v>171</v>
      </c>
      <c r="W10" s="2" t="s">
        <v>171</v>
      </c>
      <c r="X10" s="39" t="s">
        <v>1053</v>
      </c>
      <c r="Y10" s="39" t="s">
        <v>566</v>
      </c>
      <c r="Z10" s="4" t="s">
        <v>1066</v>
      </c>
      <c r="AA10" s="2" t="s">
        <v>178</v>
      </c>
      <c r="AB10" s="2"/>
      <c r="AC10" s="2">
        <v>28</v>
      </c>
    </row>
    <row r="11" spans="1:29" ht="21">
      <c r="A11" s="1" t="s">
        <v>81</v>
      </c>
      <c r="B11" s="39" t="s">
        <v>1067</v>
      </c>
      <c r="C11" s="6">
        <v>75.56</v>
      </c>
      <c r="D11" s="6">
        <v>104.93</v>
      </c>
      <c r="E11" s="4">
        <v>61</v>
      </c>
      <c r="F11" s="2" t="s">
        <v>1043</v>
      </c>
      <c r="G11" s="2" t="s">
        <v>1708</v>
      </c>
      <c r="H11" s="39" t="s">
        <v>1059</v>
      </c>
      <c r="I11" s="4" t="s">
        <v>175</v>
      </c>
      <c r="J11" s="4" t="s">
        <v>175</v>
      </c>
      <c r="K11" s="2" t="s">
        <v>175</v>
      </c>
      <c r="L11" s="4" t="s">
        <v>175</v>
      </c>
      <c r="M11" s="2" t="s">
        <v>175</v>
      </c>
      <c r="N11" s="4" t="s">
        <v>175</v>
      </c>
      <c r="O11" s="2" t="s">
        <v>175</v>
      </c>
      <c r="P11" s="4" t="s">
        <v>171</v>
      </c>
      <c r="Q11" s="2" t="s">
        <v>171</v>
      </c>
      <c r="R11" s="6">
        <v>13</v>
      </c>
      <c r="S11" s="5" t="s">
        <v>1045</v>
      </c>
      <c r="T11" s="5" t="s">
        <v>171</v>
      </c>
      <c r="U11" s="10" t="s">
        <v>171</v>
      </c>
      <c r="V11" s="5" t="s">
        <v>171</v>
      </c>
      <c r="W11" s="2" t="s">
        <v>171</v>
      </c>
      <c r="X11" s="39" t="s">
        <v>1053</v>
      </c>
      <c r="Y11" s="39" t="s">
        <v>1054</v>
      </c>
      <c r="Z11" s="4" t="s">
        <v>1068</v>
      </c>
      <c r="AA11" s="2" t="s">
        <v>178</v>
      </c>
      <c r="AB11" s="2"/>
      <c r="AC11" s="2">
        <v>28</v>
      </c>
    </row>
    <row r="12" spans="1:29" ht="21">
      <c r="A12" s="1" t="s">
        <v>81</v>
      </c>
      <c r="B12" s="39" t="s">
        <v>1069</v>
      </c>
      <c r="C12" s="6">
        <v>75.9</v>
      </c>
      <c r="D12" s="6">
        <v>109.04</v>
      </c>
      <c r="E12" s="4">
        <v>46</v>
      </c>
      <c r="F12" s="2" t="s">
        <v>1043</v>
      </c>
      <c r="G12" s="2" t="s">
        <v>1708</v>
      </c>
      <c r="H12" s="39" t="s">
        <v>1044</v>
      </c>
      <c r="I12" s="4" t="s">
        <v>175</v>
      </c>
      <c r="J12" s="4" t="s">
        <v>175</v>
      </c>
      <c r="K12" s="2" t="s">
        <v>175</v>
      </c>
      <c r="L12" s="4" t="s">
        <v>175</v>
      </c>
      <c r="M12" s="2" t="s">
        <v>175</v>
      </c>
      <c r="N12" s="4" t="s">
        <v>175</v>
      </c>
      <c r="O12" s="2" t="s">
        <v>175</v>
      </c>
      <c r="P12" s="4" t="s">
        <v>171</v>
      </c>
      <c r="Q12" s="2" t="s">
        <v>171</v>
      </c>
      <c r="R12" s="6">
        <v>8.1</v>
      </c>
      <c r="S12" s="5" t="s">
        <v>1070</v>
      </c>
      <c r="T12" s="5" t="s">
        <v>171</v>
      </c>
      <c r="U12" s="10" t="s">
        <v>171</v>
      </c>
      <c r="V12" s="5" t="s">
        <v>171</v>
      </c>
      <c r="W12" s="2" t="s">
        <v>171</v>
      </c>
      <c r="X12" s="39" t="s">
        <v>1071</v>
      </c>
      <c r="Y12" s="39" t="s">
        <v>1072</v>
      </c>
      <c r="Z12" s="4" t="s">
        <v>379</v>
      </c>
      <c r="AA12" s="2" t="s">
        <v>178</v>
      </c>
      <c r="AB12" s="2"/>
      <c r="AC12" s="2" t="s">
        <v>1049</v>
      </c>
    </row>
    <row r="13" spans="1:29" ht="21">
      <c r="A13" s="1" t="s">
        <v>81</v>
      </c>
      <c r="B13" s="39" t="s">
        <v>1073</v>
      </c>
      <c r="C13" s="6">
        <v>75.51</v>
      </c>
      <c r="D13" s="6">
        <v>108.58</v>
      </c>
      <c r="E13" s="4">
        <v>23</v>
      </c>
      <c r="F13" s="2" t="s">
        <v>1043</v>
      </c>
      <c r="G13" s="2" t="s">
        <v>1708</v>
      </c>
      <c r="H13" s="39" t="s">
        <v>1074</v>
      </c>
      <c r="I13" s="4" t="s">
        <v>175</v>
      </c>
      <c r="J13" s="4" t="s">
        <v>175</v>
      </c>
      <c r="K13" s="2" t="s">
        <v>175</v>
      </c>
      <c r="L13" s="4" t="s">
        <v>175</v>
      </c>
      <c r="M13" s="2" t="s">
        <v>175</v>
      </c>
      <c r="N13" s="4" t="s">
        <v>175</v>
      </c>
      <c r="O13" s="2" t="s">
        <v>175</v>
      </c>
      <c r="P13" s="4" t="s">
        <v>171</v>
      </c>
      <c r="Q13" s="2" t="s">
        <v>171</v>
      </c>
      <c r="R13" s="6">
        <v>9.15</v>
      </c>
      <c r="S13" s="5" t="s">
        <v>1065</v>
      </c>
      <c r="T13" s="5" t="s">
        <v>171</v>
      </c>
      <c r="U13" s="10" t="s">
        <v>171</v>
      </c>
      <c r="V13" s="5" t="s">
        <v>171</v>
      </c>
      <c r="W13" s="2" t="s">
        <v>171</v>
      </c>
      <c r="X13" s="39" t="s">
        <v>1075</v>
      </c>
      <c r="Y13" s="39" t="s">
        <v>1076</v>
      </c>
      <c r="Z13" s="4" t="s">
        <v>379</v>
      </c>
      <c r="AA13" s="2" t="s">
        <v>178</v>
      </c>
      <c r="AB13" s="2"/>
      <c r="AC13" s="2" t="s">
        <v>1049</v>
      </c>
    </row>
    <row r="14" spans="1:29" ht="21">
      <c r="A14" s="1" t="s">
        <v>81</v>
      </c>
      <c r="B14" s="39" t="s">
        <v>1077</v>
      </c>
      <c r="C14" s="6">
        <v>75.21</v>
      </c>
      <c r="D14" s="6">
        <v>108.55</v>
      </c>
      <c r="E14" s="4">
        <v>122</v>
      </c>
      <c r="F14" s="2" t="s">
        <v>1043</v>
      </c>
      <c r="G14" s="2" t="s">
        <v>1708</v>
      </c>
      <c r="H14" s="39" t="s">
        <v>1074</v>
      </c>
      <c r="I14" s="4" t="s">
        <v>175</v>
      </c>
      <c r="J14" s="4" t="s">
        <v>175</v>
      </c>
      <c r="K14" s="2" t="s">
        <v>175</v>
      </c>
      <c r="L14" s="4" t="s">
        <v>175</v>
      </c>
      <c r="M14" s="2" t="s">
        <v>175</v>
      </c>
      <c r="N14" s="4" t="s">
        <v>175</v>
      </c>
      <c r="O14" s="2" t="s">
        <v>175</v>
      </c>
      <c r="P14" s="4" t="s">
        <v>171</v>
      </c>
      <c r="Q14" s="2" t="s">
        <v>171</v>
      </c>
      <c r="R14" s="6">
        <v>10.8</v>
      </c>
      <c r="S14" s="5" t="s">
        <v>1078</v>
      </c>
      <c r="T14" s="5" t="s">
        <v>171</v>
      </c>
      <c r="U14" s="10" t="s">
        <v>171</v>
      </c>
      <c r="V14" s="5" t="s">
        <v>171</v>
      </c>
      <c r="W14" s="2" t="s">
        <v>171</v>
      </c>
      <c r="X14" s="39" t="s">
        <v>1079</v>
      </c>
      <c r="Y14" s="39" t="s">
        <v>1080</v>
      </c>
      <c r="Z14" s="4" t="s">
        <v>1081</v>
      </c>
      <c r="AA14" s="2" t="s">
        <v>178</v>
      </c>
      <c r="AB14" s="2"/>
      <c r="AC14" s="2" t="s">
        <v>1049</v>
      </c>
    </row>
    <row r="15" spans="1:29" ht="21">
      <c r="A15" s="1" t="s">
        <v>81</v>
      </c>
      <c r="B15" s="39" t="s">
        <v>1082</v>
      </c>
      <c r="C15" s="6">
        <v>75.12</v>
      </c>
      <c r="D15" s="6">
        <v>108.61</v>
      </c>
      <c r="E15" s="4">
        <v>23</v>
      </c>
      <c r="F15" s="2" t="s">
        <v>1043</v>
      </c>
      <c r="G15" s="2" t="s">
        <v>1708</v>
      </c>
      <c r="H15" s="39" t="s">
        <v>1074</v>
      </c>
      <c r="I15" s="4" t="s">
        <v>175</v>
      </c>
      <c r="J15" s="4" t="s">
        <v>175</v>
      </c>
      <c r="K15" s="2" t="s">
        <v>175</v>
      </c>
      <c r="L15" s="4" t="s">
        <v>175</v>
      </c>
      <c r="M15" s="2" t="s">
        <v>175</v>
      </c>
      <c r="N15" s="4" t="s">
        <v>175</v>
      </c>
      <c r="O15" s="2" t="s">
        <v>175</v>
      </c>
      <c r="P15" s="4" t="s">
        <v>171</v>
      </c>
      <c r="Q15" s="2" t="s">
        <v>171</v>
      </c>
      <c r="R15" s="6">
        <v>13</v>
      </c>
      <c r="S15" s="5" t="s">
        <v>1083</v>
      </c>
      <c r="T15" s="5" t="s">
        <v>171</v>
      </c>
      <c r="U15" s="10" t="s">
        <v>171</v>
      </c>
      <c r="V15" s="5" t="s">
        <v>171</v>
      </c>
      <c r="W15" s="2" t="s">
        <v>171</v>
      </c>
      <c r="X15" s="39" t="s">
        <v>1084</v>
      </c>
      <c r="Y15" s="39" t="s">
        <v>1085</v>
      </c>
      <c r="Z15" s="4" t="s">
        <v>1086</v>
      </c>
      <c r="AA15" s="2" t="s">
        <v>178</v>
      </c>
      <c r="AB15" s="2"/>
      <c r="AC15" s="2" t="s">
        <v>1049</v>
      </c>
    </row>
    <row r="16" spans="1:29" ht="15">
      <c r="A16" s="1" t="s">
        <v>81</v>
      </c>
      <c r="B16" s="39" t="s">
        <v>1087</v>
      </c>
      <c r="C16" s="6">
        <v>75.76</v>
      </c>
      <c r="D16" s="6">
        <v>108.81</v>
      </c>
      <c r="E16" s="4">
        <v>61</v>
      </c>
      <c r="F16" s="2" t="s">
        <v>1043</v>
      </c>
      <c r="G16" s="2" t="s">
        <v>1708</v>
      </c>
      <c r="H16" s="39" t="s">
        <v>1051</v>
      </c>
      <c r="I16" s="4" t="s">
        <v>175</v>
      </c>
      <c r="J16" s="4" t="s">
        <v>175</v>
      </c>
      <c r="K16" s="2" t="s">
        <v>175</v>
      </c>
      <c r="L16" s="4" t="s">
        <v>175</v>
      </c>
      <c r="M16" s="2" t="s">
        <v>175</v>
      </c>
      <c r="N16" s="4" t="s">
        <v>175</v>
      </c>
      <c r="O16" s="2" t="s">
        <v>175</v>
      </c>
      <c r="P16" s="4" t="s">
        <v>171</v>
      </c>
      <c r="Q16" s="2" t="s">
        <v>171</v>
      </c>
      <c r="R16" s="6">
        <v>13</v>
      </c>
      <c r="S16" s="5" t="s">
        <v>1088</v>
      </c>
      <c r="T16" s="5" t="s">
        <v>171</v>
      </c>
      <c r="U16" s="10" t="s">
        <v>171</v>
      </c>
      <c r="V16" s="5" t="s">
        <v>171</v>
      </c>
      <c r="W16" s="2" t="s">
        <v>171</v>
      </c>
      <c r="X16" s="39" t="s">
        <v>175</v>
      </c>
      <c r="Y16" s="39" t="s">
        <v>1089</v>
      </c>
      <c r="Z16" s="4" t="s">
        <v>1090</v>
      </c>
      <c r="AA16" s="2" t="s">
        <v>178</v>
      </c>
      <c r="AB16" s="2"/>
      <c r="AC16" s="2" t="s">
        <v>1049</v>
      </c>
    </row>
    <row r="17" spans="1:29" ht="30.75">
      <c r="A17" s="1" t="s">
        <v>81</v>
      </c>
      <c r="B17" s="39" t="s">
        <v>1091</v>
      </c>
      <c r="C17" s="6">
        <v>75.68</v>
      </c>
      <c r="D17" s="6">
        <v>108.79</v>
      </c>
      <c r="E17" s="4">
        <v>8</v>
      </c>
      <c r="F17" s="2" t="s">
        <v>1043</v>
      </c>
      <c r="G17" s="2" t="s">
        <v>1708</v>
      </c>
      <c r="H17" s="39" t="s">
        <v>1051</v>
      </c>
      <c r="I17" s="4" t="s">
        <v>175</v>
      </c>
      <c r="J17" s="4" t="s">
        <v>175</v>
      </c>
      <c r="K17" s="2" t="s">
        <v>175</v>
      </c>
      <c r="L17" s="4" t="s">
        <v>175</v>
      </c>
      <c r="M17" s="2" t="s">
        <v>175</v>
      </c>
      <c r="N17" s="4" t="s">
        <v>175</v>
      </c>
      <c r="O17" s="2" t="s">
        <v>175</v>
      </c>
      <c r="P17" s="4" t="s">
        <v>171</v>
      </c>
      <c r="Q17" s="2" t="s">
        <v>171</v>
      </c>
      <c r="R17" s="6">
        <v>8.65</v>
      </c>
      <c r="S17" s="5" t="s">
        <v>1092</v>
      </c>
      <c r="T17" s="5" t="s">
        <v>171</v>
      </c>
      <c r="U17" s="10" t="s">
        <v>171</v>
      </c>
      <c r="V17" s="5" t="s">
        <v>171</v>
      </c>
      <c r="W17" s="2" t="s">
        <v>171</v>
      </c>
      <c r="X17" s="39" t="s">
        <v>1093</v>
      </c>
      <c r="Y17" s="39" t="s">
        <v>1072</v>
      </c>
      <c r="Z17" s="4" t="s">
        <v>1066</v>
      </c>
      <c r="AA17" s="2" t="s">
        <v>178</v>
      </c>
      <c r="AB17" s="2"/>
      <c r="AC17" s="2" t="s">
        <v>1049</v>
      </c>
    </row>
    <row r="18" spans="1:29" ht="15">
      <c r="A18" s="1" t="s">
        <v>81</v>
      </c>
      <c r="B18" s="39" t="s">
        <v>1094</v>
      </c>
      <c r="C18" s="6">
        <v>75.75</v>
      </c>
      <c r="D18" s="6">
        <v>108.67</v>
      </c>
      <c r="E18" s="4">
        <v>8</v>
      </c>
      <c r="F18" s="2" t="s">
        <v>1043</v>
      </c>
      <c r="G18" s="2" t="s">
        <v>1708</v>
      </c>
      <c r="H18" s="39" t="s">
        <v>1074</v>
      </c>
      <c r="I18" s="4" t="s">
        <v>175</v>
      </c>
      <c r="J18" s="4" t="s">
        <v>175</v>
      </c>
      <c r="K18" s="2" t="s">
        <v>175</v>
      </c>
      <c r="L18" s="4" t="s">
        <v>175</v>
      </c>
      <c r="M18" s="2" t="s">
        <v>175</v>
      </c>
      <c r="N18" s="4" t="s">
        <v>175</v>
      </c>
      <c r="O18" s="2" t="s">
        <v>175</v>
      </c>
      <c r="P18" s="4" t="s">
        <v>171</v>
      </c>
      <c r="Q18" s="2" t="s">
        <v>171</v>
      </c>
      <c r="R18" s="6">
        <v>11</v>
      </c>
      <c r="S18" s="5" t="s">
        <v>1095</v>
      </c>
      <c r="T18" s="5" t="s">
        <v>171</v>
      </c>
      <c r="U18" s="10" t="s">
        <v>171</v>
      </c>
      <c r="V18" s="5" t="s">
        <v>171</v>
      </c>
      <c r="W18" s="2" t="s">
        <v>171</v>
      </c>
      <c r="X18" s="39" t="s">
        <v>1096</v>
      </c>
      <c r="Y18" s="39" t="s">
        <v>1089</v>
      </c>
      <c r="Z18" s="4" t="s">
        <v>1097</v>
      </c>
      <c r="AA18" s="2" t="s">
        <v>178</v>
      </c>
      <c r="AB18" s="2"/>
      <c r="AC18" s="2" t="s">
        <v>1049</v>
      </c>
    </row>
    <row r="19" spans="1:29" ht="21">
      <c r="A19" s="1" t="s">
        <v>1098</v>
      </c>
      <c r="B19" s="39" t="s">
        <v>1099</v>
      </c>
      <c r="C19" s="8">
        <v>75.55</v>
      </c>
      <c r="D19" s="8">
        <v>84.66666666666667</v>
      </c>
      <c r="E19" s="4">
        <v>38</v>
      </c>
      <c r="F19" s="2" t="s">
        <v>660</v>
      </c>
      <c r="G19" s="2" t="s">
        <v>1708</v>
      </c>
      <c r="H19" s="39" t="s">
        <v>1100</v>
      </c>
      <c r="I19" s="26" t="s">
        <v>1101</v>
      </c>
      <c r="J19" s="9" t="s">
        <v>175</v>
      </c>
      <c r="K19" s="10" t="s">
        <v>175</v>
      </c>
      <c r="L19" s="9" t="s">
        <v>175</v>
      </c>
      <c r="M19" s="10" t="s">
        <v>175</v>
      </c>
      <c r="N19" s="9" t="s">
        <v>175</v>
      </c>
      <c r="O19" s="10" t="s">
        <v>175</v>
      </c>
      <c r="P19" s="5">
        <v>23</v>
      </c>
      <c r="Q19" s="9" t="s">
        <v>1102</v>
      </c>
      <c r="R19" s="5">
        <v>0</v>
      </c>
      <c r="S19" s="9">
        <v>-16.7</v>
      </c>
      <c r="T19" s="9" t="s">
        <v>171</v>
      </c>
      <c r="U19" s="10" t="s">
        <v>171</v>
      </c>
      <c r="V19" s="5" t="s">
        <v>171</v>
      </c>
      <c r="W19" s="2" t="s">
        <v>171</v>
      </c>
      <c r="X19" s="40" t="s">
        <v>1103</v>
      </c>
      <c r="Y19" s="40" t="s">
        <v>814</v>
      </c>
      <c r="Z19" s="5">
        <v>110</v>
      </c>
      <c r="AA19" s="10" t="s">
        <v>178</v>
      </c>
      <c r="AB19" s="10"/>
      <c r="AC19" s="2" t="s">
        <v>1917</v>
      </c>
    </row>
    <row r="20" spans="1:29" ht="21">
      <c r="A20" s="1" t="s">
        <v>1098</v>
      </c>
      <c r="B20" s="39" t="s">
        <v>1104</v>
      </c>
      <c r="C20" s="8">
        <v>75.55</v>
      </c>
      <c r="D20" s="8">
        <v>84.66666666666667</v>
      </c>
      <c r="E20" s="4">
        <v>38</v>
      </c>
      <c r="F20" s="2" t="s">
        <v>660</v>
      </c>
      <c r="G20" s="2" t="s">
        <v>1708</v>
      </c>
      <c r="H20" s="39" t="s">
        <v>1100</v>
      </c>
      <c r="I20" s="26" t="s">
        <v>1101</v>
      </c>
      <c r="J20" s="9" t="s">
        <v>175</v>
      </c>
      <c r="K20" s="10" t="s">
        <v>175</v>
      </c>
      <c r="L20" s="9" t="s">
        <v>175</v>
      </c>
      <c r="M20" s="10" t="s">
        <v>175</v>
      </c>
      <c r="N20" s="9" t="s">
        <v>175</v>
      </c>
      <c r="O20" s="10" t="s">
        <v>175</v>
      </c>
      <c r="P20" s="5">
        <v>30</v>
      </c>
      <c r="Q20" s="9" t="s">
        <v>1102</v>
      </c>
      <c r="R20" s="5">
        <v>0</v>
      </c>
      <c r="S20" s="9">
        <v>-16.3</v>
      </c>
      <c r="T20" s="9" t="s">
        <v>171</v>
      </c>
      <c r="U20" s="10" t="s">
        <v>171</v>
      </c>
      <c r="V20" s="5" t="s">
        <v>171</v>
      </c>
      <c r="W20" s="2" t="s">
        <v>171</v>
      </c>
      <c r="X20" s="40" t="s">
        <v>1103</v>
      </c>
      <c r="Y20" s="40" t="s">
        <v>814</v>
      </c>
      <c r="Z20" s="5">
        <v>91</v>
      </c>
      <c r="AA20" s="10" t="s">
        <v>178</v>
      </c>
      <c r="AB20" s="10"/>
      <c r="AC20" s="2" t="s">
        <v>1917</v>
      </c>
    </row>
    <row r="21" spans="1:29" ht="21">
      <c r="A21" s="1" t="s">
        <v>1098</v>
      </c>
      <c r="B21" s="39" t="s">
        <v>1105</v>
      </c>
      <c r="C21" s="8">
        <v>75.55</v>
      </c>
      <c r="D21" s="8">
        <v>84.66666666666667</v>
      </c>
      <c r="E21" s="4">
        <v>38</v>
      </c>
      <c r="F21" s="2" t="s">
        <v>660</v>
      </c>
      <c r="G21" s="2" t="s">
        <v>1708</v>
      </c>
      <c r="H21" s="39" t="s">
        <v>1100</v>
      </c>
      <c r="I21" s="26" t="s">
        <v>1101</v>
      </c>
      <c r="J21" s="9" t="s">
        <v>175</v>
      </c>
      <c r="K21" s="10" t="s">
        <v>175</v>
      </c>
      <c r="L21" s="9" t="s">
        <v>175</v>
      </c>
      <c r="M21" s="10" t="s">
        <v>175</v>
      </c>
      <c r="N21" s="9" t="s">
        <v>175</v>
      </c>
      <c r="O21" s="10" t="s">
        <v>175</v>
      </c>
      <c r="P21" s="5">
        <v>53</v>
      </c>
      <c r="Q21" s="9" t="s">
        <v>1102</v>
      </c>
      <c r="R21" s="5">
        <v>0</v>
      </c>
      <c r="S21" s="9">
        <v>-15.6</v>
      </c>
      <c r="T21" s="9" t="s">
        <v>171</v>
      </c>
      <c r="U21" s="10" t="s">
        <v>171</v>
      </c>
      <c r="V21" s="5" t="s">
        <v>171</v>
      </c>
      <c r="W21" s="2" t="s">
        <v>171</v>
      </c>
      <c r="X21" s="40" t="s">
        <v>1103</v>
      </c>
      <c r="Y21" s="40" t="s">
        <v>898</v>
      </c>
      <c r="Z21" s="5">
        <v>61</v>
      </c>
      <c r="AA21" s="10" t="s">
        <v>178</v>
      </c>
      <c r="AB21" s="10"/>
      <c r="AC21" s="2" t="s">
        <v>1917</v>
      </c>
    </row>
    <row r="22" spans="1:29" ht="21">
      <c r="A22" s="1" t="s">
        <v>1098</v>
      </c>
      <c r="B22" s="39" t="s">
        <v>1106</v>
      </c>
      <c r="C22" s="8">
        <v>75.55</v>
      </c>
      <c r="D22" s="8">
        <v>84.66666666666667</v>
      </c>
      <c r="E22" s="4">
        <v>53</v>
      </c>
      <c r="F22" s="2" t="s">
        <v>660</v>
      </c>
      <c r="G22" s="2" t="s">
        <v>1708</v>
      </c>
      <c r="H22" s="39" t="s">
        <v>1100</v>
      </c>
      <c r="I22" s="26" t="s">
        <v>1101</v>
      </c>
      <c r="J22" s="9" t="s">
        <v>175</v>
      </c>
      <c r="K22" s="10" t="s">
        <v>175</v>
      </c>
      <c r="L22" s="9" t="s">
        <v>175</v>
      </c>
      <c r="M22" s="10" t="s">
        <v>175</v>
      </c>
      <c r="N22" s="9" t="s">
        <v>175</v>
      </c>
      <c r="O22" s="10" t="s">
        <v>175</v>
      </c>
      <c r="P22" s="5">
        <v>46</v>
      </c>
      <c r="Q22" s="9" t="s">
        <v>1102</v>
      </c>
      <c r="R22" s="5">
        <v>0</v>
      </c>
      <c r="S22" s="9">
        <v>-14.8</v>
      </c>
      <c r="T22" s="9" t="s">
        <v>171</v>
      </c>
      <c r="U22" s="10" t="s">
        <v>171</v>
      </c>
      <c r="V22" s="5" t="s">
        <v>171</v>
      </c>
      <c r="W22" s="2" t="s">
        <v>171</v>
      </c>
      <c r="X22" s="40" t="s">
        <v>1103</v>
      </c>
      <c r="Y22" s="40" t="s">
        <v>1107</v>
      </c>
      <c r="Z22" s="5">
        <v>70</v>
      </c>
      <c r="AA22" s="10" t="s">
        <v>178</v>
      </c>
      <c r="AB22" s="10"/>
      <c r="AC22" s="2" t="s">
        <v>1917</v>
      </c>
    </row>
    <row r="23" spans="1:29" ht="21">
      <c r="A23" s="1" t="s">
        <v>1098</v>
      </c>
      <c r="B23" s="39" t="s">
        <v>1108</v>
      </c>
      <c r="C23" s="8">
        <v>75.55</v>
      </c>
      <c r="D23" s="8">
        <v>84.66666666666667</v>
      </c>
      <c r="E23" s="4">
        <v>1</v>
      </c>
      <c r="F23" s="2" t="s">
        <v>660</v>
      </c>
      <c r="G23" s="2" t="s">
        <v>1708</v>
      </c>
      <c r="H23" s="39" t="s">
        <v>1100</v>
      </c>
      <c r="I23" s="26" t="s">
        <v>1101</v>
      </c>
      <c r="J23" s="9" t="s">
        <v>175</v>
      </c>
      <c r="K23" s="10" t="s">
        <v>175</v>
      </c>
      <c r="L23" s="9" t="s">
        <v>175</v>
      </c>
      <c r="M23" s="10" t="s">
        <v>175</v>
      </c>
      <c r="N23" s="9" t="s">
        <v>175</v>
      </c>
      <c r="O23" s="10" t="s">
        <v>175</v>
      </c>
      <c r="P23" s="5">
        <v>33</v>
      </c>
      <c r="Q23" s="9" t="s">
        <v>1102</v>
      </c>
      <c r="R23" s="5">
        <v>0</v>
      </c>
      <c r="S23" s="9">
        <v>-16.8</v>
      </c>
      <c r="T23" s="9" t="s">
        <v>171</v>
      </c>
      <c r="U23" s="10" t="s">
        <v>171</v>
      </c>
      <c r="V23" s="5" t="s">
        <v>171</v>
      </c>
      <c r="W23" s="2" t="s">
        <v>171</v>
      </c>
      <c r="X23" s="40" t="s">
        <v>1103</v>
      </c>
      <c r="Y23" s="40" t="s">
        <v>175</v>
      </c>
      <c r="Z23" s="5">
        <v>122</v>
      </c>
      <c r="AA23" s="10" t="s">
        <v>178</v>
      </c>
      <c r="AB23" s="10"/>
      <c r="AC23" s="2" t="s">
        <v>1917</v>
      </c>
    </row>
    <row r="24" spans="1:29" ht="21">
      <c r="A24" s="1" t="s">
        <v>1098</v>
      </c>
      <c r="B24" s="39" t="s">
        <v>1109</v>
      </c>
      <c r="C24" s="8">
        <v>75.55</v>
      </c>
      <c r="D24" s="8">
        <v>84.66666666666667</v>
      </c>
      <c r="E24" s="4">
        <v>9</v>
      </c>
      <c r="F24" s="2" t="s">
        <v>660</v>
      </c>
      <c r="G24" s="2" t="s">
        <v>1708</v>
      </c>
      <c r="H24" s="39" t="s">
        <v>1100</v>
      </c>
      <c r="I24" s="26" t="s">
        <v>1101</v>
      </c>
      <c r="J24" s="9" t="s">
        <v>175</v>
      </c>
      <c r="K24" s="10" t="s">
        <v>175</v>
      </c>
      <c r="L24" s="9" t="s">
        <v>175</v>
      </c>
      <c r="M24" s="10" t="s">
        <v>175</v>
      </c>
      <c r="N24" s="9" t="s">
        <v>175</v>
      </c>
      <c r="O24" s="10" t="s">
        <v>175</v>
      </c>
      <c r="P24" s="5">
        <v>33</v>
      </c>
      <c r="Q24" s="9" t="s">
        <v>1102</v>
      </c>
      <c r="R24" s="5">
        <v>0</v>
      </c>
      <c r="S24" s="9">
        <v>-14.9</v>
      </c>
      <c r="T24" s="9" t="s">
        <v>171</v>
      </c>
      <c r="U24" s="10" t="s">
        <v>171</v>
      </c>
      <c r="V24" s="5" t="s">
        <v>171</v>
      </c>
      <c r="W24" s="2" t="s">
        <v>171</v>
      </c>
      <c r="X24" s="40" t="s">
        <v>1103</v>
      </c>
      <c r="Y24" s="40" t="s">
        <v>175</v>
      </c>
      <c r="Z24" s="5">
        <v>140</v>
      </c>
      <c r="AA24" s="10" t="s">
        <v>178</v>
      </c>
      <c r="AB24" s="10"/>
      <c r="AC24" s="2" t="s">
        <v>1917</v>
      </c>
    </row>
    <row r="25" spans="1:29" ht="21">
      <c r="A25" s="1" t="s">
        <v>1098</v>
      </c>
      <c r="B25" s="39" t="s">
        <v>1110</v>
      </c>
      <c r="C25" s="8">
        <v>75.55</v>
      </c>
      <c r="D25" s="8">
        <v>84.66666666666667</v>
      </c>
      <c r="E25" s="4">
        <v>75</v>
      </c>
      <c r="F25" s="2" t="s">
        <v>660</v>
      </c>
      <c r="G25" s="2" t="s">
        <v>1708</v>
      </c>
      <c r="H25" s="39" t="s">
        <v>1100</v>
      </c>
      <c r="I25" s="26" t="s">
        <v>1101</v>
      </c>
      <c r="J25" s="9" t="s">
        <v>175</v>
      </c>
      <c r="K25" s="10" t="s">
        <v>175</v>
      </c>
      <c r="L25" s="9" t="s">
        <v>175</v>
      </c>
      <c r="M25" s="10" t="s">
        <v>175</v>
      </c>
      <c r="N25" s="9" t="s">
        <v>175</v>
      </c>
      <c r="O25" s="10" t="s">
        <v>175</v>
      </c>
      <c r="P25" s="5">
        <v>15</v>
      </c>
      <c r="Q25" s="9" t="s">
        <v>1102</v>
      </c>
      <c r="R25" s="5">
        <v>0</v>
      </c>
      <c r="S25" s="9">
        <v>-14.8</v>
      </c>
      <c r="T25" s="9" t="s">
        <v>171</v>
      </c>
      <c r="U25" s="10" t="s">
        <v>171</v>
      </c>
      <c r="V25" s="5" t="s">
        <v>171</v>
      </c>
      <c r="W25" s="2" t="s">
        <v>171</v>
      </c>
      <c r="X25" s="40" t="s">
        <v>1103</v>
      </c>
      <c r="Y25" s="40" t="s">
        <v>175</v>
      </c>
      <c r="Z25" s="5">
        <v>223</v>
      </c>
      <c r="AA25" s="10" t="s">
        <v>178</v>
      </c>
      <c r="AB25" s="10"/>
      <c r="AC25" s="2" t="s">
        <v>1917</v>
      </c>
    </row>
    <row r="26" spans="1:29" ht="21">
      <c r="A26" s="1" t="s">
        <v>1098</v>
      </c>
      <c r="B26" s="39" t="s">
        <v>1111</v>
      </c>
      <c r="C26" s="8">
        <v>75.55</v>
      </c>
      <c r="D26" s="8">
        <v>84.66666666666667</v>
      </c>
      <c r="E26" s="4">
        <v>306</v>
      </c>
      <c r="F26" s="2" t="s">
        <v>660</v>
      </c>
      <c r="G26" s="2" t="s">
        <v>1708</v>
      </c>
      <c r="H26" s="39" t="s">
        <v>1100</v>
      </c>
      <c r="I26" s="26" t="s">
        <v>1101</v>
      </c>
      <c r="J26" s="9" t="s">
        <v>175</v>
      </c>
      <c r="K26" s="10" t="s">
        <v>175</v>
      </c>
      <c r="L26" s="9" t="s">
        <v>175</v>
      </c>
      <c r="M26" s="10" t="s">
        <v>175</v>
      </c>
      <c r="N26" s="9" t="s">
        <v>175</v>
      </c>
      <c r="O26" s="10" t="s">
        <v>175</v>
      </c>
      <c r="P26" s="5">
        <v>38</v>
      </c>
      <c r="Q26" s="9" t="s">
        <v>1102</v>
      </c>
      <c r="R26" s="5">
        <v>0</v>
      </c>
      <c r="S26" s="9">
        <v>-14.6</v>
      </c>
      <c r="T26" s="9" t="s">
        <v>171</v>
      </c>
      <c r="U26" s="10" t="s">
        <v>171</v>
      </c>
      <c r="V26" s="5" t="s">
        <v>171</v>
      </c>
      <c r="W26" s="2" t="s">
        <v>171</v>
      </c>
      <c r="X26" s="40" t="s">
        <v>1103</v>
      </c>
      <c r="Y26" s="40" t="s">
        <v>1112</v>
      </c>
      <c r="Z26" s="5" t="s">
        <v>1113</v>
      </c>
      <c r="AA26" s="10" t="s">
        <v>178</v>
      </c>
      <c r="AB26" s="10"/>
      <c r="AC26" s="2" t="s">
        <v>1917</v>
      </c>
    </row>
    <row r="27" spans="1:29" ht="15">
      <c r="A27" s="1" t="s">
        <v>82</v>
      </c>
      <c r="B27" s="39" t="s">
        <v>171</v>
      </c>
      <c r="C27" s="6">
        <v>74.68333333333334</v>
      </c>
      <c r="D27" s="6">
        <v>94.9</v>
      </c>
      <c r="E27" s="4">
        <v>17</v>
      </c>
      <c r="F27" s="2" t="s">
        <v>175</v>
      </c>
      <c r="G27" s="2" t="s">
        <v>1708</v>
      </c>
      <c r="H27" s="39" t="s">
        <v>1114</v>
      </c>
      <c r="I27" s="4">
        <v>-16.2</v>
      </c>
      <c r="J27" s="4" t="s">
        <v>175</v>
      </c>
      <c r="K27" s="2" t="s">
        <v>175</v>
      </c>
      <c r="L27" s="4" t="s">
        <v>175</v>
      </c>
      <c r="M27" s="2" t="s">
        <v>175</v>
      </c>
      <c r="N27" s="4" t="s">
        <v>175</v>
      </c>
      <c r="O27" s="2" t="s">
        <v>175</v>
      </c>
      <c r="P27" s="4" t="s">
        <v>171</v>
      </c>
      <c r="Q27" s="2" t="s">
        <v>171</v>
      </c>
      <c r="R27" s="6" t="s">
        <v>1115</v>
      </c>
      <c r="S27" s="5" t="s">
        <v>1116</v>
      </c>
      <c r="T27" s="5" t="s">
        <v>175</v>
      </c>
      <c r="U27" s="10" t="s">
        <v>175</v>
      </c>
      <c r="V27" s="5" t="s">
        <v>175</v>
      </c>
      <c r="W27" s="2" t="s">
        <v>175</v>
      </c>
      <c r="X27" s="39" t="s">
        <v>175</v>
      </c>
      <c r="Y27" s="39" t="s">
        <v>175</v>
      </c>
      <c r="Z27" s="4" t="s">
        <v>175</v>
      </c>
      <c r="AA27" s="2" t="s">
        <v>178</v>
      </c>
      <c r="AB27" s="2"/>
      <c r="AC27" s="2" t="s">
        <v>1117</v>
      </c>
    </row>
    <row r="28" spans="1:29" ht="15">
      <c r="A28" s="1" t="s">
        <v>83</v>
      </c>
      <c r="B28" s="39" t="s">
        <v>171</v>
      </c>
      <c r="C28" s="6">
        <v>72.33333333333333</v>
      </c>
      <c r="D28" s="6">
        <v>80.5</v>
      </c>
      <c r="E28" s="4" t="s">
        <v>171</v>
      </c>
      <c r="F28" s="2" t="s">
        <v>175</v>
      </c>
      <c r="G28" s="2" t="s">
        <v>1708</v>
      </c>
      <c r="H28" s="39" t="s">
        <v>175</v>
      </c>
      <c r="I28" s="4" t="s">
        <v>1118</v>
      </c>
      <c r="J28" s="4" t="s">
        <v>175</v>
      </c>
      <c r="K28" s="2" t="s">
        <v>175</v>
      </c>
      <c r="L28" s="4" t="s">
        <v>175</v>
      </c>
      <c r="M28" s="2" t="s">
        <v>175</v>
      </c>
      <c r="N28" s="4" t="s">
        <v>175</v>
      </c>
      <c r="O28" s="2" t="s">
        <v>175</v>
      </c>
      <c r="P28" s="4" t="s">
        <v>171</v>
      </c>
      <c r="Q28" s="2" t="s">
        <v>171</v>
      </c>
      <c r="R28" s="6">
        <v>15.2</v>
      </c>
      <c r="S28" s="5">
        <v>-12.2</v>
      </c>
      <c r="T28" s="5" t="s">
        <v>175</v>
      </c>
      <c r="U28" s="10" t="s">
        <v>175</v>
      </c>
      <c r="V28" s="5" t="s">
        <v>175</v>
      </c>
      <c r="W28" s="2" t="s">
        <v>175</v>
      </c>
      <c r="X28" s="39" t="s">
        <v>175</v>
      </c>
      <c r="Y28" s="39" t="s">
        <v>175</v>
      </c>
      <c r="Z28" s="4" t="s">
        <v>175</v>
      </c>
      <c r="AA28" s="2" t="s">
        <v>178</v>
      </c>
      <c r="AB28" s="2"/>
      <c r="AC28" s="2" t="s">
        <v>1918</v>
      </c>
    </row>
    <row r="29" spans="1:29" ht="15">
      <c r="A29" s="1" t="s">
        <v>84</v>
      </c>
      <c r="B29" s="39" t="s">
        <v>171</v>
      </c>
      <c r="C29" s="6">
        <v>71.18333333333334</v>
      </c>
      <c r="D29" s="6">
        <v>79.35</v>
      </c>
      <c r="E29" s="4" t="s">
        <v>171</v>
      </c>
      <c r="F29" s="2" t="s">
        <v>175</v>
      </c>
      <c r="G29" s="2" t="s">
        <v>1708</v>
      </c>
      <c r="H29" s="39" t="s">
        <v>175</v>
      </c>
      <c r="I29" s="4" t="s">
        <v>1118</v>
      </c>
      <c r="J29" s="4" t="s">
        <v>175</v>
      </c>
      <c r="K29" s="2" t="s">
        <v>175</v>
      </c>
      <c r="L29" s="4" t="s">
        <v>175</v>
      </c>
      <c r="M29" s="2" t="s">
        <v>175</v>
      </c>
      <c r="N29" s="4" t="s">
        <v>175</v>
      </c>
      <c r="O29" s="2" t="s">
        <v>175</v>
      </c>
      <c r="P29" s="4" t="s">
        <v>171</v>
      </c>
      <c r="Q29" s="2" t="s">
        <v>171</v>
      </c>
      <c r="R29" s="6">
        <v>9.1</v>
      </c>
      <c r="S29" s="5">
        <v>-12.2</v>
      </c>
      <c r="T29" s="5" t="s">
        <v>175</v>
      </c>
      <c r="U29" s="10" t="s">
        <v>175</v>
      </c>
      <c r="V29" s="5" t="s">
        <v>175</v>
      </c>
      <c r="W29" s="2" t="s">
        <v>175</v>
      </c>
      <c r="X29" s="39" t="s">
        <v>175</v>
      </c>
      <c r="Y29" s="39" t="s">
        <v>175</v>
      </c>
      <c r="Z29" s="4" t="s">
        <v>175</v>
      </c>
      <c r="AA29" s="2" t="s">
        <v>178</v>
      </c>
      <c r="AB29" s="2"/>
      <c r="AC29" s="2" t="s">
        <v>1919</v>
      </c>
    </row>
    <row r="30" spans="1:29" ht="15">
      <c r="A30" s="1" t="s">
        <v>1119</v>
      </c>
      <c r="B30" s="39"/>
      <c r="C30" s="8">
        <v>66</v>
      </c>
      <c r="D30" s="8">
        <v>65.5</v>
      </c>
      <c r="E30" s="4" t="s">
        <v>171</v>
      </c>
      <c r="F30" s="2" t="s">
        <v>174</v>
      </c>
      <c r="G30" s="2" t="s">
        <v>1708</v>
      </c>
      <c r="H30" s="39" t="s">
        <v>175</v>
      </c>
      <c r="I30" s="4">
        <v>-10</v>
      </c>
      <c r="J30" s="4" t="s">
        <v>175</v>
      </c>
      <c r="K30" s="2" t="s">
        <v>175</v>
      </c>
      <c r="L30" s="4" t="s">
        <v>175</v>
      </c>
      <c r="M30" s="2" t="s">
        <v>175</v>
      </c>
      <c r="N30" s="4" t="s">
        <v>175</v>
      </c>
      <c r="O30" s="2" t="s">
        <v>175</v>
      </c>
      <c r="P30" s="4" t="s">
        <v>175</v>
      </c>
      <c r="Q30" s="2" t="s">
        <v>175</v>
      </c>
      <c r="R30" s="4">
        <v>0</v>
      </c>
      <c r="S30" s="5" t="s">
        <v>1120</v>
      </c>
      <c r="T30" s="5" t="s">
        <v>175</v>
      </c>
      <c r="U30" s="10" t="s">
        <v>175</v>
      </c>
      <c r="V30" s="5" t="s">
        <v>175</v>
      </c>
      <c r="W30" s="2" t="s">
        <v>175</v>
      </c>
      <c r="X30" s="39" t="s">
        <v>975</v>
      </c>
      <c r="Y30" s="39" t="s">
        <v>1121</v>
      </c>
      <c r="Z30" s="4">
        <v>160</v>
      </c>
      <c r="AA30" s="2" t="s">
        <v>178</v>
      </c>
      <c r="AB30" s="2"/>
      <c r="AC30" s="2">
        <v>36</v>
      </c>
    </row>
    <row r="31" spans="1:29" ht="30.75">
      <c r="A31" s="1" t="s">
        <v>1909</v>
      </c>
      <c r="B31" s="39" t="s">
        <v>1122</v>
      </c>
      <c r="C31" s="8">
        <v>63.8</v>
      </c>
      <c r="D31" s="8">
        <v>68.5</v>
      </c>
      <c r="E31" s="4" t="s">
        <v>171</v>
      </c>
      <c r="F31" s="2" t="s">
        <v>174</v>
      </c>
      <c r="G31" s="2" t="s">
        <v>1001</v>
      </c>
      <c r="H31" s="39" t="s">
        <v>1123</v>
      </c>
      <c r="I31" s="4">
        <v>-9.3</v>
      </c>
      <c r="J31" s="4">
        <v>7.6</v>
      </c>
      <c r="K31" s="2" t="s">
        <v>726</v>
      </c>
      <c r="L31" s="4">
        <v>-25.9</v>
      </c>
      <c r="M31" s="2" t="s">
        <v>699</v>
      </c>
      <c r="N31" s="4">
        <v>255.5</v>
      </c>
      <c r="O31" s="2" t="s">
        <v>700</v>
      </c>
      <c r="P31" s="4" t="s">
        <v>175</v>
      </c>
      <c r="Q31" s="2" t="s">
        <v>175</v>
      </c>
      <c r="R31" s="4">
        <v>5</v>
      </c>
      <c r="S31" s="5">
        <v>-9.2</v>
      </c>
      <c r="T31" s="5">
        <v>-5.5</v>
      </c>
      <c r="U31" s="10" t="s">
        <v>175</v>
      </c>
      <c r="V31" s="5">
        <v>-13</v>
      </c>
      <c r="W31" s="2" t="s">
        <v>175</v>
      </c>
      <c r="X31" s="39" t="s">
        <v>175</v>
      </c>
      <c r="Y31" s="39" t="s">
        <v>1124</v>
      </c>
      <c r="Z31" s="4" t="s">
        <v>175</v>
      </c>
      <c r="AA31" s="2" t="s">
        <v>178</v>
      </c>
      <c r="AB31" s="2"/>
      <c r="AC31" s="2" t="s">
        <v>1913</v>
      </c>
    </row>
    <row r="32" spans="2:29" ht="15">
      <c r="B32" s="39"/>
      <c r="C32" s="6"/>
      <c r="D32" s="6"/>
      <c r="E32" s="4"/>
      <c r="F32" s="2"/>
      <c r="G32" s="2"/>
      <c r="H32" s="39"/>
      <c r="J32" s="4"/>
      <c r="K32" s="2"/>
      <c r="L32" s="4"/>
      <c r="M32" s="2"/>
      <c r="N32" s="4"/>
      <c r="O32" s="2"/>
      <c r="P32" s="4"/>
      <c r="Q32" s="2"/>
      <c r="R32" s="6"/>
      <c r="S32" s="5"/>
      <c r="T32" s="5"/>
      <c r="U32" s="10"/>
      <c r="V32" s="5"/>
      <c r="W32" s="2"/>
      <c r="X32" s="39"/>
      <c r="Y32" s="39"/>
      <c r="Z32" s="4"/>
      <c r="AA32" s="2"/>
      <c r="AB32" s="2"/>
      <c r="AC32" s="2"/>
    </row>
    <row r="33" spans="1:29" ht="15">
      <c r="A33" s="30" t="s">
        <v>1125</v>
      </c>
      <c r="B33" s="39"/>
      <c r="C33" s="6"/>
      <c r="D33" s="6"/>
      <c r="E33" s="4"/>
      <c r="F33" s="2"/>
      <c r="G33" s="2"/>
      <c r="H33" s="39"/>
      <c r="J33" s="4"/>
      <c r="K33" s="2"/>
      <c r="L33" s="4"/>
      <c r="M33" s="2"/>
      <c r="N33" s="4"/>
      <c r="O33" s="2"/>
      <c r="P33" s="4"/>
      <c r="Q33" s="2"/>
      <c r="R33" s="6"/>
      <c r="S33" s="5"/>
      <c r="T33" s="5"/>
      <c r="U33" s="10"/>
      <c r="V33" s="5"/>
      <c r="W33" s="2"/>
      <c r="X33" s="39"/>
      <c r="Y33" s="39"/>
      <c r="Z33" s="4"/>
      <c r="AA33" s="2"/>
      <c r="AB33" s="2"/>
      <c r="AC33" s="2"/>
    </row>
    <row r="34" spans="1:29" ht="21">
      <c r="A34" s="1" t="s">
        <v>85</v>
      </c>
      <c r="B34" s="39" t="s">
        <v>710</v>
      </c>
      <c r="C34" s="6">
        <v>69.5</v>
      </c>
      <c r="D34" s="6">
        <v>135.76666666666668</v>
      </c>
      <c r="E34" s="4" t="s">
        <v>171</v>
      </c>
      <c r="F34" s="2" t="s">
        <v>175</v>
      </c>
      <c r="G34" s="2" t="s">
        <v>1708</v>
      </c>
      <c r="H34" s="39" t="s">
        <v>1126</v>
      </c>
      <c r="I34" s="4" t="s">
        <v>175</v>
      </c>
      <c r="J34" s="4" t="s">
        <v>175</v>
      </c>
      <c r="K34" s="2" t="s">
        <v>175</v>
      </c>
      <c r="L34" s="4" t="s">
        <v>175</v>
      </c>
      <c r="M34" s="2" t="s">
        <v>175</v>
      </c>
      <c r="N34" s="4" t="s">
        <v>175</v>
      </c>
      <c r="O34" s="2" t="s">
        <v>175</v>
      </c>
      <c r="P34" s="4" t="s">
        <v>1127</v>
      </c>
      <c r="Q34" s="2" t="s">
        <v>171</v>
      </c>
      <c r="R34" s="6">
        <v>0.91</v>
      </c>
      <c r="S34" s="5">
        <v>-7.9</v>
      </c>
      <c r="T34" s="5">
        <v>-2.4</v>
      </c>
      <c r="U34" s="10" t="s">
        <v>700</v>
      </c>
      <c r="V34" s="5">
        <v>-16.4</v>
      </c>
      <c r="W34" s="2" t="s">
        <v>702</v>
      </c>
      <c r="X34" s="39" t="s">
        <v>1924</v>
      </c>
      <c r="Y34" s="39" t="s">
        <v>1128</v>
      </c>
      <c r="Z34" s="4" t="s">
        <v>1129</v>
      </c>
      <c r="AA34" s="2" t="s">
        <v>178</v>
      </c>
      <c r="AB34" s="2"/>
      <c r="AC34" s="2">
        <v>47</v>
      </c>
    </row>
    <row r="35" spans="1:29" ht="21">
      <c r="A35" s="1" t="s">
        <v>85</v>
      </c>
      <c r="B35" s="39" t="s">
        <v>714</v>
      </c>
      <c r="C35" s="6">
        <v>69.5</v>
      </c>
      <c r="D35" s="6">
        <v>135.76666666666668</v>
      </c>
      <c r="E35" s="4" t="s">
        <v>171</v>
      </c>
      <c r="F35" s="2" t="s">
        <v>175</v>
      </c>
      <c r="G35" s="2" t="s">
        <v>1708</v>
      </c>
      <c r="H35" s="39" t="s">
        <v>1126</v>
      </c>
      <c r="I35" s="4" t="s">
        <v>175</v>
      </c>
      <c r="J35" s="4" t="s">
        <v>175</v>
      </c>
      <c r="K35" s="2" t="s">
        <v>175</v>
      </c>
      <c r="L35" s="4" t="s">
        <v>175</v>
      </c>
      <c r="M35" s="2" t="s">
        <v>175</v>
      </c>
      <c r="N35" s="4" t="s">
        <v>175</v>
      </c>
      <c r="O35" s="2" t="s">
        <v>175</v>
      </c>
      <c r="P35" s="4" t="s">
        <v>1130</v>
      </c>
      <c r="Q35" s="2" t="s">
        <v>171</v>
      </c>
      <c r="R35" s="6">
        <v>0.91</v>
      </c>
      <c r="S35" s="5">
        <v>-6.8</v>
      </c>
      <c r="T35" s="5">
        <v>-2.1</v>
      </c>
      <c r="U35" s="10" t="s">
        <v>700</v>
      </c>
      <c r="V35" s="5">
        <v>-13.7</v>
      </c>
      <c r="W35" s="2" t="s">
        <v>702</v>
      </c>
      <c r="X35" s="39" t="s">
        <v>171</v>
      </c>
      <c r="Y35" s="39" t="s">
        <v>175</v>
      </c>
      <c r="Z35" s="4" t="s">
        <v>175</v>
      </c>
      <c r="AA35" s="2" t="s">
        <v>178</v>
      </c>
      <c r="AB35" s="2"/>
      <c r="AC35" s="2">
        <v>47</v>
      </c>
    </row>
    <row r="36" spans="1:29" ht="21">
      <c r="A36" s="1" t="s">
        <v>85</v>
      </c>
      <c r="B36" s="39" t="s">
        <v>715</v>
      </c>
      <c r="C36" s="6">
        <v>69.5</v>
      </c>
      <c r="D36" s="6">
        <v>135.76666666666668</v>
      </c>
      <c r="E36" s="4" t="s">
        <v>171</v>
      </c>
      <c r="F36" s="2" t="s">
        <v>175</v>
      </c>
      <c r="G36" s="2" t="s">
        <v>1708</v>
      </c>
      <c r="H36" s="39" t="s">
        <v>1126</v>
      </c>
      <c r="I36" s="4" t="s">
        <v>175</v>
      </c>
      <c r="J36" s="4" t="s">
        <v>175</v>
      </c>
      <c r="K36" s="2" t="s">
        <v>175</v>
      </c>
      <c r="L36" s="4" t="s">
        <v>175</v>
      </c>
      <c r="M36" s="2" t="s">
        <v>175</v>
      </c>
      <c r="N36" s="4" t="s">
        <v>175</v>
      </c>
      <c r="O36" s="2" t="s">
        <v>175</v>
      </c>
      <c r="P36" s="4" t="s">
        <v>1131</v>
      </c>
      <c r="Q36" s="2" t="s">
        <v>171</v>
      </c>
      <c r="R36" s="6">
        <v>0.91</v>
      </c>
      <c r="S36" s="5">
        <v>-7</v>
      </c>
      <c r="T36" s="5">
        <v>-2.3</v>
      </c>
      <c r="U36" s="10" t="s">
        <v>700</v>
      </c>
      <c r="V36" s="5">
        <v>-13.5</v>
      </c>
      <c r="W36" s="2" t="s">
        <v>702</v>
      </c>
      <c r="X36" s="39" t="s">
        <v>171</v>
      </c>
      <c r="Y36" s="39" t="s">
        <v>175</v>
      </c>
      <c r="Z36" s="4" t="s">
        <v>175</v>
      </c>
      <c r="AA36" s="2" t="s">
        <v>178</v>
      </c>
      <c r="AB36" s="2"/>
      <c r="AC36" s="2">
        <v>47</v>
      </c>
    </row>
    <row r="37" spans="1:29" ht="21">
      <c r="A37" s="1" t="s">
        <v>85</v>
      </c>
      <c r="B37" s="39" t="s">
        <v>716</v>
      </c>
      <c r="C37" s="6">
        <v>69.5</v>
      </c>
      <c r="D37" s="6">
        <v>135.76666666666668</v>
      </c>
      <c r="E37" s="4" t="s">
        <v>171</v>
      </c>
      <c r="F37" s="2" t="s">
        <v>175</v>
      </c>
      <c r="G37" s="2" t="s">
        <v>1708</v>
      </c>
      <c r="H37" s="39" t="s">
        <v>1126</v>
      </c>
      <c r="I37" s="4" t="s">
        <v>175</v>
      </c>
      <c r="J37" s="4" t="s">
        <v>175</v>
      </c>
      <c r="K37" s="2" t="s">
        <v>175</v>
      </c>
      <c r="L37" s="4" t="s">
        <v>175</v>
      </c>
      <c r="M37" s="2" t="s">
        <v>175</v>
      </c>
      <c r="N37" s="4" t="s">
        <v>175</v>
      </c>
      <c r="O37" s="2" t="s">
        <v>175</v>
      </c>
      <c r="P37" s="4" t="s">
        <v>1132</v>
      </c>
      <c r="Q37" s="2" t="s">
        <v>171</v>
      </c>
      <c r="R37" s="6">
        <v>0.91</v>
      </c>
      <c r="S37" s="5">
        <v>-8.1</v>
      </c>
      <c r="T37" s="5">
        <v>-2.8</v>
      </c>
      <c r="U37" s="10" t="s">
        <v>700</v>
      </c>
      <c r="V37" s="5">
        <v>-16.3</v>
      </c>
      <c r="W37" s="2" t="s">
        <v>702</v>
      </c>
      <c r="X37" s="39" t="s">
        <v>171</v>
      </c>
      <c r="Y37" s="39" t="s">
        <v>175</v>
      </c>
      <c r="Z37" s="4" t="s">
        <v>175</v>
      </c>
      <c r="AA37" s="2" t="s">
        <v>178</v>
      </c>
      <c r="AB37" s="2"/>
      <c r="AC37" s="2">
        <v>47</v>
      </c>
    </row>
    <row r="38" spans="1:29" ht="21">
      <c r="A38" s="1" t="s">
        <v>85</v>
      </c>
      <c r="B38" s="39" t="s">
        <v>717</v>
      </c>
      <c r="C38" s="6">
        <v>69.5</v>
      </c>
      <c r="D38" s="6">
        <v>135.76666666666668</v>
      </c>
      <c r="E38" s="4" t="s">
        <v>171</v>
      </c>
      <c r="F38" s="2" t="s">
        <v>175</v>
      </c>
      <c r="G38" s="2" t="s">
        <v>1708</v>
      </c>
      <c r="H38" s="39" t="s">
        <v>1126</v>
      </c>
      <c r="I38" s="4" t="s">
        <v>175</v>
      </c>
      <c r="J38" s="4" t="s">
        <v>175</v>
      </c>
      <c r="K38" s="2" t="s">
        <v>175</v>
      </c>
      <c r="L38" s="4" t="s">
        <v>175</v>
      </c>
      <c r="M38" s="2" t="s">
        <v>175</v>
      </c>
      <c r="N38" s="4" t="s">
        <v>175</v>
      </c>
      <c r="O38" s="2" t="s">
        <v>175</v>
      </c>
      <c r="P38" s="4" t="s">
        <v>1133</v>
      </c>
      <c r="Q38" s="2" t="s">
        <v>171</v>
      </c>
      <c r="R38" s="6">
        <v>0.91</v>
      </c>
      <c r="S38" s="5">
        <v>-7.8</v>
      </c>
      <c r="T38" s="5">
        <v>-2.7</v>
      </c>
      <c r="U38" s="10" t="s">
        <v>700</v>
      </c>
      <c r="V38" s="5">
        <v>-15.5</v>
      </c>
      <c r="W38" s="2" t="s">
        <v>702</v>
      </c>
      <c r="X38" s="39" t="s">
        <v>171</v>
      </c>
      <c r="Y38" s="39" t="s">
        <v>175</v>
      </c>
      <c r="Z38" s="4" t="s">
        <v>175</v>
      </c>
      <c r="AA38" s="2" t="s">
        <v>178</v>
      </c>
      <c r="AB38" s="2"/>
      <c r="AC38" s="2">
        <v>47</v>
      </c>
    </row>
    <row r="39" spans="1:29" ht="21">
      <c r="A39" s="1" t="s">
        <v>85</v>
      </c>
      <c r="B39" s="39" t="s">
        <v>1134</v>
      </c>
      <c r="C39" s="6">
        <v>69.5</v>
      </c>
      <c r="D39" s="6">
        <v>135.76666666666668</v>
      </c>
      <c r="E39" s="4" t="s">
        <v>171</v>
      </c>
      <c r="F39" s="2" t="s">
        <v>175</v>
      </c>
      <c r="G39" s="2" t="s">
        <v>1708</v>
      </c>
      <c r="H39" s="39" t="s">
        <v>1126</v>
      </c>
      <c r="I39" s="4" t="s">
        <v>175</v>
      </c>
      <c r="J39" s="4" t="s">
        <v>175</v>
      </c>
      <c r="K39" s="2" t="s">
        <v>175</v>
      </c>
      <c r="L39" s="4" t="s">
        <v>175</v>
      </c>
      <c r="M39" s="2" t="s">
        <v>175</v>
      </c>
      <c r="N39" s="4" t="s">
        <v>175</v>
      </c>
      <c r="O39" s="2" t="s">
        <v>175</v>
      </c>
      <c r="P39" s="4" t="s">
        <v>1135</v>
      </c>
      <c r="Q39" s="2" t="s">
        <v>171</v>
      </c>
      <c r="R39" s="6">
        <v>0.91</v>
      </c>
      <c r="S39" s="5">
        <v>-7.9</v>
      </c>
      <c r="T39" s="5">
        <v>-2.8</v>
      </c>
      <c r="U39" s="10" t="s">
        <v>731</v>
      </c>
      <c r="V39" s="5">
        <v>-15.5</v>
      </c>
      <c r="W39" s="2" t="s">
        <v>702</v>
      </c>
      <c r="X39" s="39" t="s">
        <v>171</v>
      </c>
      <c r="Y39" s="39" t="s">
        <v>175</v>
      </c>
      <c r="Z39" s="4" t="s">
        <v>175</v>
      </c>
      <c r="AA39" s="2" t="s">
        <v>178</v>
      </c>
      <c r="AB39" s="2"/>
      <c r="AC39" s="2">
        <v>47</v>
      </c>
    </row>
    <row r="40" spans="1:29" ht="21">
      <c r="A40" s="1" t="s">
        <v>85</v>
      </c>
      <c r="B40" s="39" t="s">
        <v>1136</v>
      </c>
      <c r="C40" s="6">
        <v>69.5</v>
      </c>
      <c r="D40" s="6">
        <v>135.76666666666668</v>
      </c>
      <c r="E40" s="4" t="s">
        <v>171</v>
      </c>
      <c r="F40" s="2" t="s">
        <v>175</v>
      </c>
      <c r="G40" s="2" t="s">
        <v>1708</v>
      </c>
      <c r="H40" s="39" t="s">
        <v>1126</v>
      </c>
      <c r="I40" s="4" t="s">
        <v>175</v>
      </c>
      <c r="J40" s="4" t="s">
        <v>175</v>
      </c>
      <c r="K40" s="2" t="s">
        <v>175</v>
      </c>
      <c r="L40" s="4" t="s">
        <v>175</v>
      </c>
      <c r="M40" s="2" t="s">
        <v>175</v>
      </c>
      <c r="N40" s="4" t="s">
        <v>175</v>
      </c>
      <c r="O40" s="2" t="s">
        <v>175</v>
      </c>
      <c r="P40" s="4" t="s">
        <v>1137</v>
      </c>
      <c r="Q40" s="2" t="s">
        <v>171</v>
      </c>
      <c r="R40" s="6">
        <v>0.91</v>
      </c>
      <c r="S40" s="5">
        <v>-6.8</v>
      </c>
      <c r="T40" s="5">
        <v>-2.3</v>
      </c>
      <c r="U40" s="10" t="s">
        <v>700</v>
      </c>
      <c r="V40" s="5">
        <v>-13.4</v>
      </c>
      <c r="W40" s="2" t="s">
        <v>702</v>
      </c>
      <c r="X40" s="39" t="s">
        <v>171</v>
      </c>
      <c r="Y40" s="39" t="s">
        <v>175</v>
      </c>
      <c r="Z40" s="4" t="s">
        <v>175</v>
      </c>
      <c r="AA40" s="2" t="s">
        <v>178</v>
      </c>
      <c r="AB40" s="2"/>
      <c r="AC40" s="2">
        <v>47</v>
      </c>
    </row>
    <row r="41" spans="1:29" ht="21">
      <c r="A41" s="1" t="s">
        <v>85</v>
      </c>
      <c r="B41" s="39" t="s">
        <v>1138</v>
      </c>
      <c r="C41" s="6">
        <v>69.5</v>
      </c>
      <c r="D41" s="6">
        <v>135.76666666666668</v>
      </c>
      <c r="E41" s="4" t="s">
        <v>171</v>
      </c>
      <c r="F41" s="2" t="s">
        <v>175</v>
      </c>
      <c r="G41" s="2" t="s">
        <v>1708</v>
      </c>
      <c r="H41" s="39" t="s">
        <v>1126</v>
      </c>
      <c r="I41" s="4" t="s">
        <v>175</v>
      </c>
      <c r="J41" s="4" t="s">
        <v>175</v>
      </c>
      <c r="K41" s="2" t="s">
        <v>175</v>
      </c>
      <c r="L41" s="4" t="s">
        <v>175</v>
      </c>
      <c r="M41" s="2" t="s">
        <v>175</v>
      </c>
      <c r="N41" s="4" t="s">
        <v>175</v>
      </c>
      <c r="O41" s="2" t="s">
        <v>175</v>
      </c>
      <c r="P41" s="4" t="s">
        <v>1139</v>
      </c>
      <c r="Q41" s="2" t="s">
        <v>171</v>
      </c>
      <c r="R41" s="6">
        <v>0.91</v>
      </c>
      <c r="S41" s="5">
        <v>-7.8</v>
      </c>
      <c r="T41" s="5">
        <v>-2.6</v>
      </c>
      <c r="U41" s="10" t="s">
        <v>704</v>
      </c>
      <c r="V41" s="5">
        <v>-16.2</v>
      </c>
      <c r="W41" s="2" t="s">
        <v>702</v>
      </c>
      <c r="X41" s="39" t="s">
        <v>171</v>
      </c>
      <c r="Y41" s="39" t="s">
        <v>175</v>
      </c>
      <c r="Z41" s="4" t="s">
        <v>175</v>
      </c>
      <c r="AA41" s="2" t="s">
        <v>178</v>
      </c>
      <c r="AB41" s="2"/>
      <c r="AC41" s="2">
        <v>47</v>
      </c>
    </row>
    <row r="42" spans="1:29" ht="21">
      <c r="A42" s="1" t="s">
        <v>85</v>
      </c>
      <c r="B42" s="39" t="s">
        <v>1140</v>
      </c>
      <c r="C42" s="6">
        <v>69.5</v>
      </c>
      <c r="D42" s="6">
        <v>135.76666666666668</v>
      </c>
      <c r="E42" s="4" t="s">
        <v>171</v>
      </c>
      <c r="F42" s="2" t="s">
        <v>175</v>
      </c>
      <c r="G42" s="2" t="s">
        <v>1708</v>
      </c>
      <c r="H42" s="39" t="s">
        <v>1126</v>
      </c>
      <c r="I42" s="4" t="s">
        <v>175</v>
      </c>
      <c r="J42" s="4" t="s">
        <v>175</v>
      </c>
      <c r="K42" s="2" t="s">
        <v>175</v>
      </c>
      <c r="L42" s="4" t="s">
        <v>175</v>
      </c>
      <c r="M42" s="2" t="s">
        <v>175</v>
      </c>
      <c r="N42" s="4" t="s">
        <v>175</v>
      </c>
      <c r="O42" s="2" t="s">
        <v>175</v>
      </c>
      <c r="P42" s="4" t="s">
        <v>1141</v>
      </c>
      <c r="Q42" s="2" t="s">
        <v>171</v>
      </c>
      <c r="R42" s="6">
        <v>0.91</v>
      </c>
      <c r="S42" s="5">
        <v>-7.7</v>
      </c>
      <c r="T42" s="5">
        <v>-2.6</v>
      </c>
      <c r="U42" s="10" t="s">
        <v>704</v>
      </c>
      <c r="V42" s="5">
        <v>-15</v>
      </c>
      <c r="W42" s="2" t="s">
        <v>699</v>
      </c>
      <c r="X42" s="39" t="s">
        <v>171</v>
      </c>
      <c r="Y42" s="39" t="s">
        <v>175</v>
      </c>
      <c r="Z42" s="4" t="s">
        <v>175</v>
      </c>
      <c r="AA42" s="2" t="s">
        <v>178</v>
      </c>
      <c r="AB42" s="2"/>
      <c r="AC42" s="2">
        <v>47</v>
      </c>
    </row>
    <row r="43" spans="1:29" ht="21">
      <c r="A43" s="1" t="s">
        <v>85</v>
      </c>
      <c r="B43" s="39" t="s">
        <v>1142</v>
      </c>
      <c r="C43" s="6">
        <v>69.5</v>
      </c>
      <c r="D43" s="6">
        <v>135.76666666666668</v>
      </c>
      <c r="E43" s="4" t="s">
        <v>171</v>
      </c>
      <c r="F43" s="2" t="s">
        <v>175</v>
      </c>
      <c r="G43" s="2" t="s">
        <v>1708</v>
      </c>
      <c r="H43" s="39" t="s">
        <v>1126</v>
      </c>
      <c r="I43" s="4" t="s">
        <v>175</v>
      </c>
      <c r="J43" s="4" t="s">
        <v>175</v>
      </c>
      <c r="K43" s="2" t="s">
        <v>175</v>
      </c>
      <c r="L43" s="4" t="s">
        <v>175</v>
      </c>
      <c r="M43" s="2" t="s">
        <v>175</v>
      </c>
      <c r="N43" s="4" t="s">
        <v>175</v>
      </c>
      <c r="O43" s="2" t="s">
        <v>175</v>
      </c>
      <c r="P43" s="4" t="s">
        <v>1143</v>
      </c>
      <c r="Q43" s="2" t="s">
        <v>171</v>
      </c>
      <c r="R43" s="6">
        <v>0.91</v>
      </c>
      <c r="S43" s="5">
        <v>-7.4</v>
      </c>
      <c r="T43" s="5">
        <v>-2.5</v>
      </c>
      <c r="U43" s="10" t="s">
        <v>700</v>
      </c>
      <c r="V43" s="5">
        <v>-14.6</v>
      </c>
      <c r="W43" s="2" t="s">
        <v>702</v>
      </c>
      <c r="X43" s="39" t="s">
        <v>171</v>
      </c>
      <c r="Y43" s="39" t="s">
        <v>175</v>
      </c>
      <c r="Z43" s="4" t="s">
        <v>175</v>
      </c>
      <c r="AA43" s="2" t="s">
        <v>178</v>
      </c>
      <c r="AB43" s="2"/>
      <c r="AC43" s="2">
        <v>47</v>
      </c>
    </row>
    <row r="44" spans="1:29" ht="15">
      <c r="A44" s="1" t="s">
        <v>1125</v>
      </c>
      <c r="B44" s="39" t="s">
        <v>171</v>
      </c>
      <c r="C44" s="6">
        <v>68.31666666666666</v>
      </c>
      <c r="D44" s="6">
        <v>133.83333333333334</v>
      </c>
      <c r="E44" s="4">
        <v>11</v>
      </c>
      <c r="F44" s="2" t="s">
        <v>175</v>
      </c>
      <c r="G44" s="2" t="s">
        <v>1708</v>
      </c>
      <c r="H44" s="39" t="s">
        <v>1144</v>
      </c>
      <c r="I44" s="4" t="s">
        <v>1145</v>
      </c>
      <c r="J44" s="4" t="s">
        <v>175</v>
      </c>
      <c r="K44" s="2" t="s">
        <v>175</v>
      </c>
      <c r="L44" s="4" t="s">
        <v>175</v>
      </c>
      <c r="M44" s="2" t="s">
        <v>175</v>
      </c>
      <c r="N44" s="4" t="s">
        <v>175</v>
      </c>
      <c r="O44" s="2" t="s">
        <v>175</v>
      </c>
      <c r="P44" s="4" t="s">
        <v>171</v>
      </c>
      <c r="Q44" s="2" t="s">
        <v>171</v>
      </c>
      <c r="R44" s="6" t="s">
        <v>1146</v>
      </c>
      <c r="S44" s="5" t="s">
        <v>1147</v>
      </c>
      <c r="T44" s="5" t="s">
        <v>175</v>
      </c>
      <c r="U44" s="10" t="s">
        <v>175</v>
      </c>
      <c r="V44" s="5" t="s">
        <v>175</v>
      </c>
      <c r="W44" s="2" t="s">
        <v>175</v>
      </c>
      <c r="X44" s="39" t="s">
        <v>175</v>
      </c>
      <c r="Y44" s="39" t="s">
        <v>175</v>
      </c>
      <c r="Z44" s="4" t="s">
        <v>175</v>
      </c>
      <c r="AA44" s="2" t="s">
        <v>178</v>
      </c>
      <c r="AB44" s="2"/>
      <c r="AC44" s="2" t="s">
        <v>1920</v>
      </c>
    </row>
    <row r="45" spans="1:29" ht="21">
      <c r="A45" s="1" t="s">
        <v>1125</v>
      </c>
      <c r="B45" s="39" t="s">
        <v>1557</v>
      </c>
      <c r="C45" s="8">
        <v>69.3</v>
      </c>
      <c r="D45" s="8">
        <v>135.2</v>
      </c>
      <c r="E45" s="4" t="s">
        <v>171</v>
      </c>
      <c r="F45" s="2" t="s">
        <v>776</v>
      </c>
      <c r="G45" s="2" t="s">
        <v>1001</v>
      </c>
      <c r="H45" s="39" t="s">
        <v>1149</v>
      </c>
      <c r="I45" s="4" t="s">
        <v>171</v>
      </c>
      <c r="J45" s="4" t="s">
        <v>175</v>
      </c>
      <c r="K45" s="2" t="s">
        <v>175</v>
      </c>
      <c r="L45" s="4" t="s">
        <v>175</v>
      </c>
      <c r="M45" s="2" t="s">
        <v>175</v>
      </c>
      <c r="N45" s="4" t="s">
        <v>175</v>
      </c>
      <c r="O45" s="2" t="s">
        <v>175</v>
      </c>
      <c r="P45" s="4" t="s">
        <v>171</v>
      </c>
      <c r="Q45" s="2" t="s">
        <v>171</v>
      </c>
      <c r="R45" s="4" t="s">
        <v>1558</v>
      </c>
      <c r="S45" s="5">
        <v>-2</v>
      </c>
      <c r="T45" s="5" t="s">
        <v>175</v>
      </c>
      <c r="U45" s="10" t="s">
        <v>175</v>
      </c>
      <c r="V45" s="5" t="s">
        <v>175</v>
      </c>
      <c r="W45" s="2" t="s">
        <v>175</v>
      </c>
      <c r="X45" s="39" t="s">
        <v>171</v>
      </c>
      <c r="Y45" s="39" t="s">
        <v>175</v>
      </c>
      <c r="Z45" s="4">
        <v>197</v>
      </c>
      <c r="AA45" s="2" t="s">
        <v>178</v>
      </c>
      <c r="AB45" s="2"/>
      <c r="AC45" s="2">
        <v>25</v>
      </c>
    </row>
    <row r="46" spans="1:29" ht="15">
      <c r="A46" s="1" t="s">
        <v>1125</v>
      </c>
      <c r="B46" s="39" t="s">
        <v>1559</v>
      </c>
      <c r="C46" s="8">
        <v>69.3</v>
      </c>
      <c r="D46" s="8">
        <v>135.2</v>
      </c>
      <c r="E46" s="4" t="s">
        <v>171</v>
      </c>
      <c r="F46" s="2" t="s">
        <v>776</v>
      </c>
      <c r="G46" s="2" t="s">
        <v>1001</v>
      </c>
      <c r="H46" s="39" t="s">
        <v>1149</v>
      </c>
      <c r="I46" s="4" t="s">
        <v>171</v>
      </c>
      <c r="J46" s="4" t="s">
        <v>175</v>
      </c>
      <c r="K46" s="2" t="s">
        <v>175</v>
      </c>
      <c r="L46" s="4" t="s">
        <v>175</v>
      </c>
      <c r="M46" s="2" t="s">
        <v>175</v>
      </c>
      <c r="N46" s="4" t="s">
        <v>175</v>
      </c>
      <c r="O46" s="2" t="s">
        <v>175</v>
      </c>
      <c r="P46" s="4" t="s">
        <v>171</v>
      </c>
      <c r="Q46" s="2" t="s">
        <v>171</v>
      </c>
      <c r="R46" s="4" t="s">
        <v>1560</v>
      </c>
      <c r="S46" s="5">
        <v>-5.1</v>
      </c>
      <c r="T46" s="5" t="s">
        <v>175</v>
      </c>
      <c r="U46" s="10" t="s">
        <v>175</v>
      </c>
      <c r="V46" s="5" t="s">
        <v>175</v>
      </c>
      <c r="W46" s="2" t="s">
        <v>175</v>
      </c>
      <c r="X46" s="39" t="s">
        <v>171</v>
      </c>
      <c r="Y46" s="39" t="s">
        <v>175</v>
      </c>
      <c r="Z46" s="4">
        <v>195</v>
      </c>
      <c r="AA46" s="2" t="s">
        <v>178</v>
      </c>
      <c r="AB46" s="2"/>
      <c r="AC46" s="2">
        <v>25</v>
      </c>
    </row>
    <row r="47" spans="1:29" ht="15">
      <c r="A47" s="1" t="s">
        <v>1125</v>
      </c>
      <c r="B47" s="39" t="s">
        <v>1561</v>
      </c>
      <c r="C47" s="8">
        <v>69.3</v>
      </c>
      <c r="D47" s="8">
        <v>135.3</v>
      </c>
      <c r="E47" s="4" t="s">
        <v>171</v>
      </c>
      <c r="F47" s="2" t="s">
        <v>776</v>
      </c>
      <c r="G47" s="2" t="s">
        <v>1001</v>
      </c>
      <c r="H47" s="39" t="s">
        <v>1149</v>
      </c>
      <c r="I47" s="4" t="s">
        <v>171</v>
      </c>
      <c r="J47" s="4" t="s">
        <v>175</v>
      </c>
      <c r="K47" s="2" t="s">
        <v>175</v>
      </c>
      <c r="L47" s="4" t="s">
        <v>175</v>
      </c>
      <c r="M47" s="2" t="s">
        <v>175</v>
      </c>
      <c r="N47" s="4" t="s">
        <v>175</v>
      </c>
      <c r="O47" s="2" t="s">
        <v>175</v>
      </c>
      <c r="P47" s="4" t="s">
        <v>171</v>
      </c>
      <c r="Q47" s="2" t="s">
        <v>171</v>
      </c>
      <c r="R47" s="4" t="s">
        <v>1562</v>
      </c>
      <c r="S47" s="5">
        <v>-2.2</v>
      </c>
      <c r="T47" s="5" t="s">
        <v>175</v>
      </c>
      <c r="U47" s="10" t="s">
        <v>175</v>
      </c>
      <c r="V47" s="5" t="s">
        <v>175</v>
      </c>
      <c r="W47" s="2" t="s">
        <v>175</v>
      </c>
      <c r="X47" s="39" t="s">
        <v>171</v>
      </c>
      <c r="Y47" s="39" t="s">
        <v>175</v>
      </c>
      <c r="Z47" s="4">
        <v>200</v>
      </c>
      <c r="AA47" s="2" t="s">
        <v>178</v>
      </c>
      <c r="AB47" s="2"/>
      <c r="AC47" s="2">
        <v>25</v>
      </c>
    </row>
    <row r="48" spans="1:29" ht="21">
      <c r="A48" s="1" t="s">
        <v>1125</v>
      </c>
      <c r="B48" s="39" t="s">
        <v>1565</v>
      </c>
      <c r="C48" s="8">
        <v>69.3</v>
      </c>
      <c r="D48" s="8">
        <v>135.2</v>
      </c>
      <c r="E48" s="4" t="s">
        <v>171</v>
      </c>
      <c r="F48" s="2" t="s">
        <v>776</v>
      </c>
      <c r="G48" s="2" t="s">
        <v>1001</v>
      </c>
      <c r="H48" s="39" t="s">
        <v>1149</v>
      </c>
      <c r="I48" s="4" t="s">
        <v>171</v>
      </c>
      <c r="J48" s="4" t="s">
        <v>175</v>
      </c>
      <c r="K48" s="2" t="s">
        <v>175</v>
      </c>
      <c r="L48" s="4" t="s">
        <v>175</v>
      </c>
      <c r="M48" s="2" t="s">
        <v>175</v>
      </c>
      <c r="N48" s="4" t="s">
        <v>175</v>
      </c>
      <c r="O48" s="2" t="s">
        <v>175</v>
      </c>
      <c r="P48" s="4" t="s">
        <v>171</v>
      </c>
      <c r="Q48" s="2" t="s">
        <v>171</v>
      </c>
      <c r="R48" s="4" t="s">
        <v>1563</v>
      </c>
      <c r="S48" s="5">
        <v>-1.5</v>
      </c>
      <c r="T48" s="5" t="s">
        <v>175</v>
      </c>
      <c r="U48" s="10" t="s">
        <v>175</v>
      </c>
      <c r="V48" s="5" t="s">
        <v>175</v>
      </c>
      <c r="W48" s="2" t="s">
        <v>175</v>
      </c>
      <c r="X48" s="39" t="s">
        <v>171</v>
      </c>
      <c r="Y48" s="39" t="s">
        <v>175</v>
      </c>
      <c r="Z48" s="4">
        <v>173</v>
      </c>
      <c r="AA48" s="2" t="s">
        <v>178</v>
      </c>
      <c r="AB48" s="2"/>
      <c r="AC48" s="2">
        <v>25</v>
      </c>
    </row>
    <row r="49" spans="1:29" ht="21">
      <c r="A49" s="1" t="s">
        <v>1125</v>
      </c>
      <c r="B49" s="39" t="s">
        <v>1566</v>
      </c>
      <c r="C49" s="8">
        <v>69.4</v>
      </c>
      <c r="D49" s="8">
        <v>135.3</v>
      </c>
      <c r="E49" s="4" t="s">
        <v>171</v>
      </c>
      <c r="F49" s="2" t="s">
        <v>776</v>
      </c>
      <c r="G49" s="2" t="s">
        <v>1001</v>
      </c>
      <c r="H49" s="39" t="s">
        <v>1149</v>
      </c>
      <c r="I49" s="4" t="s">
        <v>171</v>
      </c>
      <c r="J49" s="4" t="s">
        <v>175</v>
      </c>
      <c r="K49" s="2" t="s">
        <v>175</v>
      </c>
      <c r="L49" s="4" t="s">
        <v>175</v>
      </c>
      <c r="M49" s="2" t="s">
        <v>175</v>
      </c>
      <c r="N49" s="4" t="s">
        <v>175</v>
      </c>
      <c r="O49" s="2" t="s">
        <v>175</v>
      </c>
      <c r="P49" s="4" t="s">
        <v>171</v>
      </c>
      <c r="Q49" s="2" t="s">
        <v>171</v>
      </c>
      <c r="R49" s="4" t="s">
        <v>1562</v>
      </c>
      <c r="S49" s="5">
        <v>-1.8</v>
      </c>
      <c r="T49" s="5" t="s">
        <v>175</v>
      </c>
      <c r="U49" s="10" t="s">
        <v>175</v>
      </c>
      <c r="V49" s="5" t="s">
        <v>175</v>
      </c>
      <c r="W49" s="2" t="s">
        <v>175</v>
      </c>
      <c r="X49" s="39" t="s">
        <v>171</v>
      </c>
      <c r="Y49" s="39" t="s">
        <v>175</v>
      </c>
      <c r="Z49" s="4" t="s">
        <v>1154</v>
      </c>
      <c r="AA49" s="2" t="s">
        <v>178</v>
      </c>
      <c r="AB49" s="2"/>
      <c r="AC49" s="2">
        <v>25</v>
      </c>
    </row>
    <row r="50" spans="1:29" ht="15">
      <c r="A50" s="1" t="s">
        <v>1125</v>
      </c>
      <c r="B50" s="39" t="s">
        <v>1567</v>
      </c>
      <c r="C50" s="8">
        <v>69.4</v>
      </c>
      <c r="D50" s="8">
        <v>135.3</v>
      </c>
      <c r="E50" s="4" t="s">
        <v>171</v>
      </c>
      <c r="F50" s="2" t="s">
        <v>776</v>
      </c>
      <c r="G50" s="2" t="s">
        <v>1001</v>
      </c>
      <c r="H50" s="39" t="s">
        <v>1149</v>
      </c>
      <c r="I50" s="4" t="s">
        <v>171</v>
      </c>
      <c r="J50" s="4" t="s">
        <v>175</v>
      </c>
      <c r="K50" s="2" t="s">
        <v>175</v>
      </c>
      <c r="L50" s="4" t="s">
        <v>175</v>
      </c>
      <c r="M50" s="2" t="s">
        <v>175</v>
      </c>
      <c r="N50" s="4" t="s">
        <v>175</v>
      </c>
      <c r="O50" s="2" t="s">
        <v>175</v>
      </c>
      <c r="P50" s="4" t="s">
        <v>171</v>
      </c>
      <c r="Q50" s="2" t="s">
        <v>171</v>
      </c>
      <c r="R50" s="4" t="s">
        <v>1564</v>
      </c>
      <c r="S50" s="5">
        <v>-6.3</v>
      </c>
      <c r="T50" s="5" t="s">
        <v>175</v>
      </c>
      <c r="U50" s="10" t="s">
        <v>175</v>
      </c>
      <c r="V50" s="5" t="s">
        <v>175</v>
      </c>
      <c r="W50" s="2" t="s">
        <v>175</v>
      </c>
      <c r="X50" s="39" t="s">
        <v>171</v>
      </c>
      <c r="Y50" s="39" t="s">
        <v>175</v>
      </c>
      <c r="Z50" s="4" t="s">
        <v>1154</v>
      </c>
      <c r="AA50" s="2" t="s">
        <v>178</v>
      </c>
      <c r="AB50" s="2"/>
      <c r="AC50" s="2">
        <v>25</v>
      </c>
    </row>
    <row r="51" spans="1:29" ht="15">
      <c r="A51" s="1" t="s">
        <v>1125</v>
      </c>
      <c r="B51" s="39" t="s">
        <v>1568</v>
      </c>
      <c r="C51" s="8">
        <v>69.5</v>
      </c>
      <c r="D51" s="8">
        <v>134.7</v>
      </c>
      <c r="E51" s="4" t="s">
        <v>171</v>
      </c>
      <c r="F51" s="2" t="s">
        <v>776</v>
      </c>
      <c r="G51" s="2" t="s">
        <v>1001</v>
      </c>
      <c r="H51" s="39" t="s">
        <v>1149</v>
      </c>
      <c r="I51" s="4" t="s">
        <v>171</v>
      </c>
      <c r="J51" s="4" t="s">
        <v>175</v>
      </c>
      <c r="K51" s="2" t="s">
        <v>175</v>
      </c>
      <c r="L51" s="4" t="s">
        <v>175</v>
      </c>
      <c r="M51" s="2" t="s">
        <v>175</v>
      </c>
      <c r="N51" s="4" t="s">
        <v>175</v>
      </c>
      <c r="O51" s="2" t="s">
        <v>175</v>
      </c>
      <c r="P51" s="4" t="s">
        <v>171</v>
      </c>
      <c r="Q51" s="2" t="s">
        <v>171</v>
      </c>
      <c r="R51" s="4" t="s">
        <v>1560</v>
      </c>
      <c r="S51" s="5">
        <v>-7.3</v>
      </c>
      <c r="T51" s="5" t="s">
        <v>175</v>
      </c>
      <c r="U51" s="10" t="s">
        <v>175</v>
      </c>
      <c r="V51" s="5" t="s">
        <v>175</v>
      </c>
      <c r="W51" s="2" t="s">
        <v>175</v>
      </c>
      <c r="X51" s="39" t="s">
        <v>171</v>
      </c>
      <c r="Y51" s="39" t="s">
        <v>175</v>
      </c>
      <c r="Z51" s="4">
        <v>248</v>
      </c>
      <c r="AA51" s="2" t="s">
        <v>178</v>
      </c>
      <c r="AB51" s="2"/>
      <c r="AC51" s="2">
        <v>25</v>
      </c>
    </row>
    <row r="52" spans="1:29" ht="15">
      <c r="A52" s="1" t="s">
        <v>1125</v>
      </c>
      <c r="B52" s="39" t="s">
        <v>1569</v>
      </c>
      <c r="C52" s="8">
        <v>69.5</v>
      </c>
      <c r="D52" s="8">
        <v>134.7</v>
      </c>
      <c r="E52" s="4" t="s">
        <v>171</v>
      </c>
      <c r="F52" s="2" t="s">
        <v>776</v>
      </c>
      <c r="G52" s="2" t="s">
        <v>1001</v>
      </c>
      <c r="H52" s="39" t="s">
        <v>1158</v>
      </c>
      <c r="I52" s="4" t="s">
        <v>171</v>
      </c>
      <c r="J52" s="4" t="s">
        <v>175</v>
      </c>
      <c r="K52" s="2" t="s">
        <v>175</v>
      </c>
      <c r="L52" s="4" t="s">
        <v>175</v>
      </c>
      <c r="M52" s="2" t="s">
        <v>175</v>
      </c>
      <c r="N52" s="4" t="s">
        <v>175</v>
      </c>
      <c r="O52" s="2" t="s">
        <v>175</v>
      </c>
      <c r="P52" s="4" t="s">
        <v>171</v>
      </c>
      <c r="Q52" s="2" t="s">
        <v>171</v>
      </c>
      <c r="R52" s="4" t="s">
        <v>1560</v>
      </c>
      <c r="S52" s="5">
        <v>-6.5</v>
      </c>
      <c r="T52" s="5" t="s">
        <v>175</v>
      </c>
      <c r="U52" s="10" t="s">
        <v>175</v>
      </c>
      <c r="V52" s="5" t="s">
        <v>175</v>
      </c>
      <c r="W52" s="2" t="s">
        <v>175</v>
      </c>
      <c r="X52" s="39" t="s">
        <v>171</v>
      </c>
      <c r="Y52" s="39" t="s">
        <v>175</v>
      </c>
      <c r="Z52" s="4">
        <v>100</v>
      </c>
      <c r="AA52" s="2" t="s">
        <v>178</v>
      </c>
      <c r="AB52" s="2"/>
      <c r="AC52" s="2">
        <v>25</v>
      </c>
    </row>
    <row r="53" spans="1:29" ht="15">
      <c r="A53" s="1" t="s">
        <v>1125</v>
      </c>
      <c r="B53" s="39" t="s">
        <v>1570</v>
      </c>
      <c r="C53" s="8">
        <v>69.5</v>
      </c>
      <c r="D53" s="8">
        <v>134.8</v>
      </c>
      <c r="E53" s="4" t="s">
        <v>171</v>
      </c>
      <c r="F53" s="2" t="s">
        <v>776</v>
      </c>
      <c r="G53" s="2" t="s">
        <v>1001</v>
      </c>
      <c r="H53" s="39" t="s">
        <v>1160</v>
      </c>
      <c r="I53" s="4" t="s">
        <v>171</v>
      </c>
      <c r="J53" s="4" t="s">
        <v>175</v>
      </c>
      <c r="K53" s="2" t="s">
        <v>175</v>
      </c>
      <c r="L53" s="4" t="s">
        <v>175</v>
      </c>
      <c r="M53" s="2" t="s">
        <v>175</v>
      </c>
      <c r="N53" s="4" t="s">
        <v>175</v>
      </c>
      <c r="O53" s="2" t="s">
        <v>175</v>
      </c>
      <c r="P53" s="4" t="s">
        <v>171</v>
      </c>
      <c r="Q53" s="2" t="s">
        <v>171</v>
      </c>
      <c r="R53" s="4" t="s">
        <v>1560</v>
      </c>
      <c r="S53" s="5">
        <v>-5.3</v>
      </c>
      <c r="T53" s="5" t="s">
        <v>175</v>
      </c>
      <c r="U53" s="10" t="s">
        <v>175</v>
      </c>
      <c r="V53" s="5" t="s">
        <v>175</v>
      </c>
      <c r="W53" s="2" t="s">
        <v>175</v>
      </c>
      <c r="X53" s="39" t="s">
        <v>171</v>
      </c>
      <c r="Y53" s="39" t="s">
        <v>175</v>
      </c>
      <c r="Z53" s="4">
        <v>80</v>
      </c>
      <c r="AA53" s="2" t="s">
        <v>178</v>
      </c>
      <c r="AB53" s="2"/>
      <c r="AC53" s="2">
        <v>25</v>
      </c>
    </row>
    <row r="54" spans="1:29" ht="15">
      <c r="A54" s="1" t="s">
        <v>1125</v>
      </c>
      <c r="B54" s="39" t="s">
        <v>1571</v>
      </c>
      <c r="C54" s="8">
        <v>69.5</v>
      </c>
      <c r="D54" s="8">
        <v>134.8</v>
      </c>
      <c r="E54" s="4" t="s">
        <v>171</v>
      </c>
      <c r="F54" s="2" t="s">
        <v>776</v>
      </c>
      <c r="G54" s="2" t="s">
        <v>1001</v>
      </c>
      <c r="H54" s="39" t="s">
        <v>1162</v>
      </c>
      <c r="I54" s="4" t="s">
        <v>171</v>
      </c>
      <c r="J54" s="4" t="s">
        <v>175</v>
      </c>
      <c r="K54" s="2" t="s">
        <v>175</v>
      </c>
      <c r="L54" s="4" t="s">
        <v>175</v>
      </c>
      <c r="M54" s="2" t="s">
        <v>175</v>
      </c>
      <c r="N54" s="4" t="s">
        <v>175</v>
      </c>
      <c r="O54" s="2" t="s">
        <v>175</v>
      </c>
      <c r="P54" s="4" t="s">
        <v>171</v>
      </c>
      <c r="Q54" s="2" t="s">
        <v>171</v>
      </c>
      <c r="R54" s="4" t="s">
        <v>1562</v>
      </c>
      <c r="S54" s="5">
        <v>-0.5</v>
      </c>
      <c r="T54" s="5" t="s">
        <v>175</v>
      </c>
      <c r="U54" s="10" t="s">
        <v>175</v>
      </c>
      <c r="V54" s="5" t="s">
        <v>175</v>
      </c>
      <c r="W54" s="2" t="s">
        <v>175</v>
      </c>
      <c r="X54" s="39" t="s">
        <v>171</v>
      </c>
      <c r="Y54" s="39" t="s">
        <v>175</v>
      </c>
      <c r="Z54" s="4">
        <v>193</v>
      </c>
      <c r="AA54" s="2" t="s">
        <v>178</v>
      </c>
      <c r="AB54" s="2"/>
      <c r="AC54" s="2">
        <v>25</v>
      </c>
    </row>
    <row r="55" spans="1:29" ht="21">
      <c r="A55" s="1" t="s">
        <v>1125</v>
      </c>
      <c r="B55" s="39" t="s">
        <v>1572</v>
      </c>
      <c r="C55" s="8">
        <v>69.4</v>
      </c>
      <c r="D55" s="8">
        <v>134.9</v>
      </c>
      <c r="E55" s="4" t="s">
        <v>171</v>
      </c>
      <c r="F55" s="2" t="s">
        <v>776</v>
      </c>
      <c r="G55" s="2" t="s">
        <v>1001</v>
      </c>
      <c r="H55" s="39" t="s">
        <v>1164</v>
      </c>
      <c r="I55" s="4" t="s">
        <v>171</v>
      </c>
      <c r="J55" s="4" t="s">
        <v>175</v>
      </c>
      <c r="K55" s="2" t="s">
        <v>175</v>
      </c>
      <c r="L55" s="4" t="s">
        <v>175</v>
      </c>
      <c r="M55" s="2" t="s">
        <v>175</v>
      </c>
      <c r="N55" s="4" t="s">
        <v>175</v>
      </c>
      <c r="O55" s="2" t="s">
        <v>175</v>
      </c>
      <c r="P55" s="4" t="s">
        <v>171</v>
      </c>
      <c r="Q55" s="2" t="s">
        <v>171</v>
      </c>
      <c r="R55" s="4" t="s">
        <v>1560</v>
      </c>
      <c r="S55" s="5">
        <v>-2.6</v>
      </c>
      <c r="T55" s="5" t="s">
        <v>175</v>
      </c>
      <c r="U55" s="10" t="s">
        <v>175</v>
      </c>
      <c r="V55" s="5" t="s">
        <v>175</v>
      </c>
      <c r="W55" s="2" t="s">
        <v>175</v>
      </c>
      <c r="X55" s="39" t="s">
        <v>171</v>
      </c>
      <c r="Y55" s="39" t="s">
        <v>175</v>
      </c>
      <c r="Z55" s="4" t="s">
        <v>1154</v>
      </c>
      <c r="AA55" s="2" t="s">
        <v>178</v>
      </c>
      <c r="AB55" s="2"/>
      <c r="AC55" s="2">
        <v>25</v>
      </c>
    </row>
    <row r="56" spans="1:29" ht="21">
      <c r="A56" s="1" t="s">
        <v>1125</v>
      </c>
      <c r="B56" s="39" t="s">
        <v>1573</v>
      </c>
      <c r="C56" s="8">
        <v>69.3</v>
      </c>
      <c r="D56" s="8">
        <v>135</v>
      </c>
      <c r="E56" s="4" t="s">
        <v>171</v>
      </c>
      <c r="F56" s="2" t="s">
        <v>776</v>
      </c>
      <c r="G56" s="2" t="s">
        <v>1001</v>
      </c>
      <c r="H56" s="39" t="s">
        <v>1160</v>
      </c>
      <c r="I56" s="4" t="s">
        <v>171</v>
      </c>
      <c r="J56" s="4" t="s">
        <v>175</v>
      </c>
      <c r="K56" s="2" t="s">
        <v>175</v>
      </c>
      <c r="L56" s="4" t="s">
        <v>175</v>
      </c>
      <c r="M56" s="2" t="s">
        <v>175</v>
      </c>
      <c r="N56" s="4" t="s">
        <v>175</v>
      </c>
      <c r="O56" s="2" t="s">
        <v>175</v>
      </c>
      <c r="P56" s="4" t="s">
        <v>171</v>
      </c>
      <c r="Q56" s="2" t="s">
        <v>171</v>
      </c>
      <c r="R56" s="4" t="s">
        <v>1560</v>
      </c>
      <c r="S56" s="5">
        <v>-2.7</v>
      </c>
      <c r="T56" s="5" t="s">
        <v>175</v>
      </c>
      <c r="U56" s="10" t="s">
        <v>175</v>
      </c>
      <c r="V56" s="5" t="s">
        <v>175</v>
      </c>
      <c r="W56" s="2" t="s">
        <v>175</v>
      </c>
      <c r="X56" s="39" t="s">
        <v>171</v>
      </c>
      <c r="Y56" s="39" t="s">
        <v>175</v>
      </c>
      <c r="Z56" s="4">
        <v>196</v>
      </c>
      <c r="AA56" s="2" t="s">
        <v>178</v>
      </c>
      <c r="AB56" s="2"/>
      <c r="AC56" s="2">
        <v>25</v>
      </c>
    </row>
    <row r="57" spans="1:29" ht="15">
      <c r="A57" s="1" t="s">
        <v>1125</v>
      </c>
      <c r="B57" s="39" t="s">
        <v>1574</v>
      </c>
      <c r="C57" s="8">
        <v>69.5</v>
      </c>
      <c r="D57" s="8">
        <v>133.8</v>
      </c>
      <c r="E57" s="4" t="s">
        <v>171</v>
      </c>
      <c r="F57" s="2" t="s">
        <v>776</v>
      </c>
      <c r="G57" s="2" t="s">
        <v>1001</v>
      </c>
      <c r="H57" s="39" t="s">
        <v>1166</v>
      </c>
      <c r="I57" s="4" t="s">
        <v>171</v>
      </c>
      <c r="J57" s="4" t="s">
        <v>175</v>
      </c>
      <c r="K57" s="2" t="s">
        <v>175</v>
      </c>
      <c r="L57" s="4" t="s">
        <v>175</v>
      </c>
      <c r="M57" s="2" t="s">
        <v>175</v>
      </c>
      <c r="N57" s="4" t="s">
        <v>175</v>
      </c>
      <c r="O57" s="2" t="s">
        <v>175</v>
      </c>
      <c r="P57" s="4" t="s">
        <v>171</v>
      </c>
      <c r="Q57" s="2" t="s">
        <v>171</v>
      </c>
      <c r="R57" s="4" t="s">
        <v>1560</v>
      </c>
      <c r="S57" s="5">
        <v>-2.6</v>
      </c>
      <c r="T57" s="5" t="s">
        <v>175</v>
      </c>
      <c r="U57" s="10" t="s">
        <v>175</v>
      </c>
      <c r="V57" s="5" t="s">
        <v>175</v>
      </c>
      <c r="W57" s="2" t="s">
        <v>175</v>
      </c>
      <c r="X57" s="39" t="s">
        <v>171</v>
      </c>
      <c r="Y57" s="39" t="s">
        <v>175</v>
      </c>
      <c r="Z57" s="4" t="s">
        <v>175</v>
      </c>
      <c r="AA57" s="2" t="s">
        <v>178</v>
      </c>
      <c r="AB57" s="2"/>
      <c r="AC57" s="2">
        <v>25</v>
      </c>
    </row>
    <row r="58" spans="1:29" ht="15">
      <c r="A58" s="1" t="s">
        <v>1125</v>
      </c>
      <c r="B58" s="39" t="s">
        <v>1575</v>
      </c>
      <c r="C58" s="8">
        <v>69.3</v>
      </c>
      <c r="D58" s="8">
        <v>135.4</v>
      </c>
      <c r="E58" s="4" t="s">
        <v>171</v>
      </c>
      <c r="F58" s="2" t="s">
        <v>776</v>
      </c>
      <c r="G58" s="2" t="s">
        <v>1001</v>
      </c>
      <c r="H58" s="39" t="s">
        <v>1168</v>
      </c>
      <c r="I58" s="4" t="s">
        <v>171</v>
      </c>
      <c r="J58" s="4" t="s">
        <v>175</v>
      </c>
      <c r="K58" s="2" t="s">
        <v>175</v>
      </c>
      <c r="L58" s="4" t="s">
        <v>175</v>
      </c>
      <c r="M58" s="2" t="s">
        <v>175</v>
      </c>
      <c r="N58" s="4" t="s">
        <v>175</v>
      </c>
      <c r="O58" s="2" t="s">
        <v>175</v>
      </c>
      <c r="P58" s="4" t="s">
        <v>171</v>
      </c>
      <c r="Q58" s="2" t="s">
        <v>171</v>
      </c>
      <c r="R58" s="4" t="s">
        <v>1562</v>
      </c>
      <c r="S58" s="5">
        <v>-6.5</v>
      </c>
      <c r="T58" s="5" t="s">
        <v>175</v>
      </c>
      <c r="U58" s="10" t="s">
        <v>175</v>
      </c>
      <c r="V58" s="5" t="s">
        <v>175</v>
      </c>
      <c r="W58" s="2" t="s">
        <v>175</v>
      </c>
      <c r="X58" s="39" t="s">
        <v>171</v>
      </c>
      <c r="Y58" s="39" t="s">
        <v>175</v>
      </c>
      <c r="Z58" s="4" t="s">
        <v>175</v>
      </c>
      <c r="AA58" s="2" t="s">
        <v>178</v>
      </c>
      <c r="AB58" s="2"/>
      <c r="AC58" s="2">
        <v>25</v>
      </c>
    </row>
    <row r="59" spans="1:29" ht="15">
      <c r="A59" s="1" t="s">
        <v>1125</v>
      </c>
      <c r="B59" s="39" t="s">
        <v>1576</v>
      </c>
      <c r="C59" s="8">
        <v>69.45</v>
      </c>
      <c r="D59" s="8">
        <v>135.38</v>
      </c>
      <c r="E59" s="4" t="s">
        <v>171</v>
      </c>
      <c r="F59" s="2" t="s">
        <v>776</v>
      </c>
      <c r="G59" s="2" t="s">
        <v>1001</v>
      </c>
      <c r="H59" s="39" t="s">
        <v>1162</v>
      </c>
      <c r="I59" s="4" t="s">
        <v>171</v>
      </c>
      <c r="J59" s="4" t="s">
        <v>175</v>
      </c>
      <c r="K59" s="2" t="s">
        <v>175</v>
      </c>
      <c r="L59" s="4" t="s">
        <v>175</v>
      </c>
      <c r="M59" s="2" t="s">
        <v>175</v>
      </c>
      <c r="N59" s="4" t="s">
        <v>175</v>
      </c>
      <c r="O59" s="2" t="s">
        <v>175</v>
      </c>
      <c r="P59" s="4" t="s">
        <v>171</v>
      </c>
      <c r="Q59" s="2" t="s">
        <v>171</v>
      </c>
      <c r="R59" s="4" t="s">
        <v>1562</v>
      </c>
      <c r="S59" s="5">
        <v>-6.4</v>
      </c>
      <c r="T59" s="5" t="s">
        <v>175</v>
      </c>
      <c r="U59" s="10" t="s">
        <v>175</v>
      </c>
      <c r="V59" s="5" t="s">
        <v>175</v>
      </c>
      <c r="W59" s="2" t="s">
        <v>175</v>
      </c>
      <c r="X59" s="39" t="s">
        <v>171</v>
      </c>
      <c r="Y59" s="39" t="s">
        <v>175</v>
      </c>
      <c r="Z59" s="4">
        <v>93</v>
      </c>
      <c r="AA59" s="2" t="s">
        <v>178</v>
      </c>
      <c r="AB59" s="2"/>
      <c r="AC59" s="2">
        <v>25</v>
      </c>
    </row>
    <row r="60" spans="1:29" ht="15">
      <c r="A60" s="1" t="s">
        <v>1125</v>
      </c>
      <c r="B60" s="39" t="s">
        <v>1577</v>
      </c>
      <c r="C60" s="8">
        <v>69.45</v>
      </c>
      <c r="D60" s="8">
        <v>135.38</v>
      </c>
      <c r="E60" s="4" t="s">
        <v>171</v>
      </c>
      <c r="F60" s="2" t="s">
        <v>776</v>
      </c>
      <c r="G60" s="2" t="s">
        <v>1001</v>
      </c>
      <c r="H60" s="39" t="s">
        <v>1160</v>
      </c>
      <c r="I60" s="4" t="s">
        <v>171</v>
      </c>
      <c r="J60" s="4" t="s">
        <v>175</v>
      </c>
      <c r="K60" s="2" t="s">
        <v>175</v>
      </c>
      <c r="L60" s="4" t="s">
        <v>175</v>
      </c>
      <c r="M60" s="2" t="s">
        <v>175</v>
      </c>
      <c r="N60" s="4" t="s">
        <v>175</v>
      </c>
      <c r="O60" s="2" t="s">
        <v>175</v>
      </c>
      <c r="P60" s="4" t="s">
        <v>171</v>
      </c>
      <c r="Q60" s="2" t="s">
        <v>171</v>
      </c>
      <c r="R60" s="4" t="s">
        <v>1560</v>
      </c>
      <c r="S60" s="5">
        <v>-4</v>
      </c>
      <c r="T60" s="5" t="s">
        <v>175</v>
      </c>
      <c r="U60" s="10" t="s">
        <v>175</v>
      </c>
      <c r="V60" s="5" t="s">
        <v>175</v>
      </c>
      <c r="W60" s="2" t="s">
        <v>175</v>
      </c>
      <c r="X60" s="39" t="s">
        <v>171</v>
      </c>
      <c r="Y60" s="39" t="s">
        <v>175</v>
      </c>
      <c r="Z60" s="4">
        <v>147</v>
      </c>
      <c r="AA60" s="2" t="s">
        <v>178</v>
      </c>
      <c r="AB60" s="2"/>
      <c r="AC60" s="2">
        <v>25</v>
      </c>
    </row>
    <row r="61" spans="1:29" ht="15">
      <c r="A61" s="1" t="s">
        <v>1865</v>
      </c>
      <c r="B61" s="39" t="s">
        <v>171</v>
      </c>
      <c r="C61" s="6">
        <v>68.3</v>
      </c>
      <c r="D61" s="6">
        <v>133.48333333333332</v>
      </c>
      <c r="E61" s="4">
        <v>60</v>
      </c>
      <c r="F61" s="2" t="s">
        <v>175</v>
      </c>
      <c r="G61" s="2" t="s">
        <v>1708</v>
      </c>
      <c r="H61" s="39" t="s">
        <v>1171</v>
      </c>
      <c r="I61" s="4" t="s">
        <v>1145</v>
      </c>
      <c r="J61" s="4" t="s">
        <v>175</v>
      </c>
      <c r="K61" s="2" t="s">
        <v>175</v>
      </c>
      <c r="L61" s="4" t="s">
        <v>175</v>
      </c>
      <c r="M61" s="2" t="s">
        <v>175</v>
      </c>
      <c r="N61" s="4" t="s">
        <v>175</v>
      </c>
      <c r="O61" s="2" t="s">
        <v>175</v>
      </c>
      <c r="P61" s="4" t="s">
        <v>171</v>
      </c>
      <c r="Q61" s="2" t="s">
        <v>171</v>
      </c>
      <c r="R61" s="6" t="s">
        <v>1172</v>
      </c>
      <c r="S61" s="5">
        <v>-3.3</v>
      </c>
      <c r="T61" s="5" t="s">
        <v>175</v>
      </c>
      <c r="U61" s="10" t="s">
        <v>175</v>
      </c>
      <c r="V61" s="5" t="s">
        <v>175</v>
      </c>
      <c r="W61" s="2" t="s">
        <v>175</v>
      </c>
      <c r="X61" s="39" t="s">
        <v>175</v>
      </c>
      <c r="Y61" s="39" t="s">
        <v>175</v>
      </c>
      <c r="Z61" s="4" t="s">
        <v>175</v>
      </c>
      <c r="AA61" s="2" t="s">
        <v>178</v>
      </c>
      <c r="AB61" s="2"/>
      <c r="AC61" s="2" t="s">
        <v>1920</v>
      </c>
    </row>
    <row r="62" spans="1:29" ht="21">
      <c r="A62" s="1" t="s">
        <v>1513</v>
      </c>
      <c r="B62" s="39" t="s">
        <v>1527</v>
      </c>
      <c r="C62" s="6">
        <v>69.72</v>
      </c>
      <c r="D62" s="6">
        <v>134.45</v>
      </c>
      <c r="E62" s="4">
        <v>3</v>
      </c>
      <c r="F62" s="2" t="s">
        <v>776</v>
      </c>
      <c r="G62" s="2" t="s">
        <v>1001</v>
      </c>
      <c r="H62" s="39" t="s">
        <v>1514</v>
      </c>
      <c r="I62" s="4">
        <v>-10.53</v>
      </c>
      <c r="J62" s="4">
        <v>24.13</v>
      </c>
      <c r="K62" s="2" t="s">
        <v>175</v>
      </c>
      <c r="L62" s="4" t="s">
        <v>1519</v>
      </c>
      <c r="M62" s="1" t="s">
        <v>175</v>
      </c>
      <c r="N62" s="4" t="s">
        <v>175</v>
      </c>
      <c r="O62" s="2" t="s">
        <v>175</v>
      </c>
      <c r="P62" s="4" t="s">
        <v>171</v>
      </c>
      <c r="Q62" s="2" t="s">
        <v>171</v>
      </c>
      <c r="R62" s="6">
        <v>0.07</v>
      </c>
      <c r="S62" s="5">
        <v>-6.88</v>
      </c>
      <c r="T62" s="5">
        <v>9.51</v>
      </c>
      <c r="U62" s="10" t="s">
        <v>175</v>
      </c>
      <c r="V62" s="5">
        <v>-21.13</v>
      </c>
      <c r="W62" s="2" t="s">
        <v>175</v>
      </c>
      <c r="X62" s="39" t="s">
        <v>1516</v>
      </c>
      <c r="Y62" s="39" t="s">
        <v>1517</v>
      </c>
      <c r="Z62" s="4">
        <v>62</v>
      </c>
      <c r="AA62" s="2" t="s">
        <v>178</v>
      </c>
      <c r="AB62" s="2"/>
      <c r="AC62" s="2" t="s">
        <v>1754</v>
      </c>
    </row>
    <row r="63" spans="1:29" ht="30.75">
      <c r="A63" s="1" t="s">
        <v>1485</v>
      </c>
      <c r="B63" s="39" t="s">
        <v>1528</v>
      </c>
      <c r="C63" s="6">
        <v>69.37</v>
      </c>
      <c r="D63" s="6">
        <v>134.95</v>
      </c>
      <c r="E63" s="4" t="s">
        <v>1518</v>
      </c>
      <c r="F63" s="2" t="s">
        <v>776</v>
      </c>
      <c r="G63" s="2" t="s">
        <v>1001</v>
      </c>
      <c r="H63" s="39" t="s">
        <v>1514</v>
      </c>
      <c r="I63" s="4">
        <v>-11.51</v>
      </c>
      <c r="J63" s="4">
        <v>25.29</v>
      </c>
      <c r="K63" s="2" t="s">
        <v>175</v>
      </c>
      <c r="L63" s="4" t="s">
        <v>1519</v>
      </c>
      <c r="M63" s="2" t="s">
        <v>175</v>
      </c>
      <c r="N63" s="4" t="s">
        <v>175</v>
      </c>
      <c r="O63" s="2" t="s">
        <v>175</v>
      </c>
      <c r="P63" s="4" t="s">
        <v>171</v>
      </c>
      <c r="Q63" s="2" t="s">
        <v>171</v>
      </c>
      <c r="R63" s="6">
        <v>0.07</v>
      </c>
      <c r="S63" s="5">
        <v>0.72</v>
      </c>
      <c r="T63" s="5">
        <v>18.84</v>
      </c>
      <c r="U63" s="10" t="s">
        <v>175</v>
      </c>
      <c r="V63" s="5">
        <v>-5.39</v>
      </c>
      <c r="W63" s="2" t="s">
        <v>175</v>
      </c>
      <c r="X63" s="39" t="s">
        <v>1520</v>
      </c>
      <c r="Y63" s="39" t="s">
        <v>1521</v>
      </c>
      <c r="Z63" s="4">
        <v>118</v>
      </c>
      <c r="AA63" s="2" t="s">
        <v>178</v>
      </c>
      <c r="AB63" s="2"/>
      <c r="AC63" s="2" t="s">
        <v>1754</v>
      </c>
    </row>
    <row r="64" spans="1:29" ht="21">
      <c r="A64" s="1" t="s">
        <v>774</v>
      </c>
      <c r="B64" s="39" t="s">
        <v>1529</v>
      </c>
      <c r="C64" s="6">
        <v>69.22</v>
      </c>
      <c r="D64" s="6">
        <v>134.28</v>
      </c>
      <c r="E64" s="4">
        <v>39</v>
      </c>
      <c r="F64" s="2" t="s">
        <v>776</v>
      </c>
      <c r="G64" s="2" t="s">
        <v>1001</v>
      </c>
      <c r="H64" s="39" t="s">
        <v>1522</v>
      </c>
      <c r="I64" s="4">
        <v>-9.73</v>
      </c>
      <c r="J64" s="4">
        <v>28.48</v>
      </c>
      <c r="K64" s="2" t="s">
        <v>175</v>
      </c>
      <c r="L64" s="4" t="s">
        <v>1515</v>
      </c>
      <c r="M64" s="2" t="s">
        <v>175</v>
      </c>
      <c r="N64" s="4" t="s">
        <v>175</v>
      </c>
      <c r="O64" s="2" t="s">
        <v>175</v>
      </c>
      <c r="P64" s="4" t="s">
        <v>171</v>
      </c>
      <c r="Q64" s="2" t="s">
        <v>171</v>
      </c>
      <c r="R64" s="6">
        <v>0.07</v>
      </c>
      <c r="S64" s="5">
        <v>-6.22</v>
      </c>
      <c r="T64" s="5">
        <v>8.31</v>
      </c>
      <c r="U64" s="10" t="s">
        <v>175</v>
      </c>
      <c r="V64" s="5">
        <v>-21.61</v>
      </c>
      <c r="W64" s="2" t="s">
        <v>175</v>
      </c>
      <c r="X64" s="39" t="s">
        <v>1487</v>
      </c>
      <c r="Y64" s="39" t="s">
        <v>1523</v>
      </c>
      <c r="Z64" s="4">
        <v>85</v>
      </c>
      <c r="AA64" s="2" t="s">
        <v>178</v>
      </c>
      <c r="AB64" s="2"/>
      <c r="AC64" s="2" t="s">
        <v>1754</v>
      </c>
    </row>
    <row r="65" spans="1:29" ht="51">
      <c r="A65" s="1" t="s">
        <v>1524</v>
      </c>
      <c r="B65" s="39" t="s">
        <v>1532</v>
      </c>
      <c r="C65" s="6">
        <v>68.02</v>
      </c>
      <c r="D65" s="6">
        <v>134.14</v>
      </c>
      <c r="E65" s="4">
        <v>5</v>
      </c>
      <c r="F65" s="2" t="s">
        <v>776</v>
      </c>
      <c r="G65" s="2" t="s">
        <v>1001</v>
      </c>
      <c r="H65" s="39" t="s">
        <v>1525</v>
      </c>
      <c r="I65" s="4">
        <v>-9.14</v>
      </c>
      <c r="J65" s="4">
        <v>27.8</v>
      </c>
      <c r="K65" s="2" t="s">
        <v>175</v>
      </c>
      <c r="L65" s="4">
        <v>-39.6</v>
      </c>
      <c r="M65" s="2" t="s">
        <v>175</v>
      </c>
      <c r="N65" s="4" t="s">
        <v>175</v>
      </c>
      <c r="O65" s="2" t="s">
        <v>175</v>
      </c>
      <c r="P65" s="4" t="s">
        <v>171</v>
      </c>
      <c r="Q65" s="2" t="s">
        <v>171</v>
      </c>
      <c r="R65" s="6">
        <v>0.07</v>
      </c>
      <c r="S65" s="5">
        <v>-6.55</v>
      </c>
      <c r="T65" s="5">
        <v>12.85</v>
      </c>
      <c r="U65" s="10" t="s">
        <v>175</v>
      </c>
      <c r="V65" s="5">
        <v>-22.19</v>
      </c>
      <c r="W65" s="2" t="s">
        <v>175</v>
      </c>
      <c r="X65" s="39" t="s">
        <v>1526</v>
      </c>
      <c r="Y65" s="39" t="s">
        <v>1523</v>
      </c>
      <c r="Z65" s="4">
        <v>134</v>
      </c>
      <c r="AA65" s="2" t="s">
        <v>178</v>
      </c>
      <c r="AB65" s="2"/>
      <c r="AC65" s="2" t="s">
        <v>1754</v>
      </c>
    </row>
    <row r="66" spans="1:29" ht="41.25">
      <c r="A66" s="1" t="s">
        <v>1530</v>
      </c>
      <c r="B66" s="39" t="s">
        <v>1531</v>
      </c>
      <c r="C66" s="6">
        <v>67.79</v>
      </c>
      <c r="D66" s="6">
        <v>134.13</v>
      </c>
      <c r="E66" s="4">
        <v>8</v>
      </c>
      <c r="F66" s="2" t="s">
        <v>776</v>
      </c>
      <c r="G66" s="2" t="s">
        <v>1001</v>
      </c>
      <c r="H66" s="39" t="s">
        <v>1514</v>
      </c>
      <c r="I66" s="4">
        <v>-9.08</v>
      </c>
      <c r="J66" s="4">
        <v>29.18</v>
      </c>
      <c r="K66" s="2" t="s">
        <v>175</v>
      </c>
      <c r="L66" s="4" t="s">
        <v>1533</v>
      </c>
      <c r="M66" s="2" t="s">
        <v>175</v>
      </c>
      <c r="N66" s="4" t="s">
        <v>175</v>
      </c>
      <c r="O66" s="2" t="s">
        <v>175</v>
      </c>
      <c r="P66" s="4" t="s">
        <v>171</v>
      </c>
      <c r="Q66" s="2" t="s">
        <v>171</v>
      </c>
      <c r="R66" s="6">
        <v>0.07</v>
      </c>
      <c r="S66" s="5">
        <v>-1.17</v>
      </c>
      <c r="T66" s="5">
        <v>14.06</v>
      </c>
      <c r="U66" s="10" t="s">
        <v>175</v>
      </c>
      <c r="V66" s="5">
        <v>-10.4</v>
      </c>
      <c r="W66" s="2" t="s">
        <v>175</v>
      </c>
      <c r="X66" s="39" t="s">
        <v>1534</v>
      </c>
      <c r="Y66" s="39" t="s">
        <v>1535</v>
      </c>
      <c r="Z66" s="4">
        <v>110</v>
      </c>
      <c r="AA66" s="2" t="s">
        <v>178</v>
      </c>
      <c r="AB66" s="2"/>
      <c r="AC66" s="2" t="s">
        <v>1754</v>
      </c>
    </row>
    <row r="67" spans="2:29" ht="15">
      <c r="B67" s="39"/>
      <c r="C67" s="6"/>
      <c r="D67" s="6"/>
      <c r="E67" s="4"/>
      <c r="F67" s="2"/>
      <c r="G67" s="2"/>
      <c r="H67" s="39"/>
      <c r="J67" s="4"/>
      <c r="K67" s="2"/>
      <c r="L67" s="4"/>
      <c r="M67" s="2"/>
      <c r="N67" s="4"/>
      <c r="O67" s="2"/>
      <c r="P67" s="4"/>
      <c r="Q67" s="2"/>
      <c r="R67" s="6"/>
      <c r="S67" s="5"/>
      <c r="T67" s="5"/>
      <c r="U67" s="10"/>
      <c r="V67" s="5"/>
      <c r="W67" s="2"/>
      <c r="X67" s="39"/>
      <c r="Y67" s="39"/>
      <c r="Z67" s="4"/>
      <c r="AA67" s="2"/>
      <c r="AB67" s="2"/>
      <c r="AC67" s="2"/>
    </row>
    <row r="68" spans="1:29" ht="15">
      <c r="A68" s="30" t="s">
        <v>1866</v>
      </c>
      <c r="B68" s="39"/>
      <c r="C68" s="6"/>
      <c r="D68" s="6"/>
      <c r="E68" s="4"/>
      <c r="F68" s="2"/>
      <c r="G68" s="2"/>
      <c r="H68" s="39"/>
      <c r="J68" s="4"/>
      <c r="K68" s="2"/>
      <c r="L68" s="4"/>
      <c r="M68" s="2"/>
      <c r="N68" s="4"/>
      <c r="O68" s="2"/>
      <c r="P68" s="4"/>
      <c r="Q68" s="2"/>
      <c r="R68" s="6"/>
      <c r="S68" s="5"/>
      <c r="T68" s="5"/>
      <c r="U68" s="10"/>
      <c r="V68" s="5"/>
      <c r="W68" s="2"/>
      <c r="X68" s="39"/>
      <c r="Y68" s="39"/>
      <c r="Z68" s="4"/>
      <c r="AA68" s="2"/>
      <c r="AB68" s="2"/>
      <c r="AC68" s="2"/>
    </row>
    <row r="69" spans="1:29" ht="15">
      <c r="A69" s="1" t="s">
        <v>86</v>
      </c>
      <c r="B69" s="39" t="s">
        <v>171</v>
      </c>
      <c r="C69" s="6">
        <v>67.43333333333334</v>
      </c>
      <c r="D69" s="6">
        <v>115.53333333333333</v>
      </c>
      <c r="E69" s="4" t="s">
        <v>171</v>
      </c>
      <c r="F69" s="2" t="s">
        <v>660</v>
      </c>
      <c r="G69" s="2" t="s">
        <v>1708</v>
      </c>
      <c r="H69" s="39" t="s">
        <v>175</v>
      </c>
      <c r="I69" s="4">
        <v>-8.3</v>
      </c>
      <c r="J69" s="4" t="s">
        <v>175</v>
      </c>
      <c r="K69" s="2" t="s">
        <v>175</v>
      </c>
      <c r="L69" s="4" t="s">
        <v>175</v>
      </c>
      <c r="M69" s="2" t="s">
        <v>175</v>
      </c>
      <c r="N69" s="4" t="s">
        <v>175</v>
      </c>
      <c r="O69" s="2" t="s">
        <v>175</v>
      </c>
      <c r="P69" s="4" t="s">
        <v>171</v>
      </c>
      <c r="Q69" s="2" t="s">
        <v>171</v>
      </c>
      <c r="R69" s="6">
        <v>99.1</v>
      </c>
      <c r="S69" s="5">
        <v>-1.7</v>
      </c>
      <c r="T69" s="5" t="s">
        <v>175</v>
      </c>
      <c r="U69" s="10" t="s">
        <v>175</v>
      </c>
      <c r="V69" s="5" t="s">
        <v>175</v>
      </c>
      <c r="W69" s="2" t="s">
        <v>175</v>
      </c>
      <c r="X69" s="39" t="s">
        <v>175</v>
      </c>
      <c r="Y69" s="39" t="s">
        <v>175</v>
      </c>
      <c r="Z69" s="4" t="s">
        <v>175</v>
      </c>
      <c r="AA69" s="2" t="s">
        <v>440</v>
      </c>
      <c r="AB69" s="2"/>
      <c r="AC69" s="2">
        <v>8</v>
      </c>
    </row>
    <row r="70" spans="1:29" ht="15">
      <c r="A70" s="1" t="s">
        <v>87</v>
      </c>
      <c r="B70" s="39" t="s">
        <v>171</v>
      </c>
      <c r="C70" s="6">
        <v>65.3</v>
      </c>
      <c r="D70" s="6">
        <v>95.41666666666667</v>
      </c>
      <c r="E70" s="4">
        <v>130</v>
      </c>
      <c r="F70" s="2" t="s">
        <v>660</v>
      </c>
      <c r="G70" s="2" t="s">
        <v>1708</v>
      </c>
      <c r="H70" s="39" t="s">
        <v>1173</v>
      </c>
      <c r="I70" s="4" t="s">
        <v>1174</v>
      </c>
      <c r="J70" s="4" t="s">
        <v>175</v>
      </c>
      <c r="K70" s="2" t="s">
        <v>175</v>
      </c>
      <c r="L70" s="4" t="s">
        <v>175</v>
      </c>
      <c r="M70" s="2" t="s">
        <v>175</v>
      </c>
      <c r="N70" s="4" t="s">
        <v>175</v>
      </c>
      <c r="O70" s="2" t="s">
        <v>175</v>
      </c>
      <c r="P70" s="4" t="s">
        <v>1175</v>
      </c>
      <c r="Q70" s="2" t="s">
        <v>171</v>
      </c>
      <c r="R70" s="6">
        <v>8.23</v>
      </c>
      <c r="S70" s="5">
        <v>-3.2</v>
      </c>
      <c r="T70" s="5" t="s">
        <v>175</v>
      </c>
      <c r="U70" s="10" t="s">
        <v>175</v>
      </c>
      <c r="V70" s="5" t="s">
        <v>175</v>
      </c>
      <c r="W70" s="2" t="s">
        <v>175</v>
      </c>
      <c r="X70" s="39" t="s">
        <v>175</v>
      </c>
      <c r="Y70" s="39" t="s">
        <v>1176</v>
      </c>
      <c r="Z70" s="4">
        <v>77</v>
      </c>
      <c r="AA70" s="2" t="s">
        <v>178</v>
      </c>
      <c r="AB70" s="2"/>
      <c r="AC70" s="2">
        <v>10</v>
      </c>
    </row>
    <row r="71" spans="1:29" ht="15">
      <c r="A71" s="1" t="s">
        <v>483</v>
      </c>
      <c r="B71" s="39" t="s">
        <v>171</v>
      </c>
      <c r="C71" s="6">
        <v>65.3</v>
      </c>
      <c r="D71" s="6">
        <v>126.81666666666666</v>
      </c>
      <c r="E71" s="4">
        <v>73</v>
      </c>
      <c r="F71" s="2" t="s">
        <v>660</v>
      </c>
      <c r="G71" s="2" t="s">
        <v>1708</v>
      </c>
      <c r="H71" s="39" t="s">
        <v>1177</v>
      </c>
      <c r="I71" s="4">
        <v>-6.2</v>
      </c>
      <c r="J71" s="4" t="s">
        <v>175</v>
      </c>
      <c r="K71" s="2" t="s">
        <v>175</v>
      </c>
      <c r="L71" s="4" t="s">
        <v>175</v>
      </c>
      <c r="M71" s="2" t="s">
        <v>175</v>
      </c>
      <c r="N71" s="4" t="s">
        <v>175</v>
      </c>
      <c r="O71" s="2" t="s">
        <v>175</v>
      </c>
      <c r="P71" s="4" t="s">
        <v>171</v>
      </c>
      <c r="Q71" s="2" t="s">
        <v>171</v>
      </c>
      <c r="R71" s="6" t="s">
        <v>1115</v>
      </c>
      <c r="S71" s="5" t="s">
        <v>1178</v>
      </c>
      <c r="T71" s="5" t="s">
        <v>175</v>
      </c>
      <c r="U71" s="10" t="s">
        <v>175</v>
      </c>
      <c r="V71" s="5" t="s">
        <v>175</v>
      </c>
      <c r="W71" s="2" t="s">
        <v>175</v>
      </c>
      <c r="X71" s="39" t="s">
        <v>175</v>
      </c>
      <c r="Y71" s="39" t="s">
        <v>175</v>
      </c>
      <c r="Z71" s="4" t="s">
        <v>175</v>
      </c>
      <c r="AA71" s="2" t="s">
        <v>440</v>
      </c>
      <c r="AB71" s="2"/>
      <c r="AC71" s="2" t="s">
        <v>1117</v>
      </c>
    </row>
    <row r="72" spans="1:29" ht="15">
      <c r="A72" s="1" t="s">
        <v>483</v>
      </c>
      <c r="B72" s="39" t="s">
        <v>1179</v>
      </c>
      <c r="C72" s="8">
        <v>65.29</v>
      </c>
      <c r="D72" s="8">
        <v>120.57</v>
      </c>
      <c r="E72" s="4">
        <v>63</v>
      </c>
      <c r="F72" s="2" t="s">
        <v>1043</v>
      </c>
      <c r="G72" s="2" t="s">
        <v>1708</v>
      </c>
      <c r="H72" s="39" t="s">
        <v>1180</v>
      </c>
      <c r="I72" s="4" t="s">
        <v>171</v>
      </c>
      <c r="J72" s="4" t="s">
        <v>175</v>
      </c>
      <c r="K72" s="2" t="s">
        <v>175</v>
      </c>
      <c r="L72" s="4" t="s">
        <v>175</v>
      </c>
      <c r="M72" s="2" t="s">
        <v>175</v>
      </c>
      <c r="N72" s="4" t="s">
        <v>175</v>
      </c>
      <c r="O72" s="2" t="s">
        <v>175</v>
      </c>
      <c r="P72" s="4" t="s">
        <v>171</v>
      </c>
      <c r="Q72" s="2" t="s">
        <v>171</v>
      </c>
      <c r="R72" s="4" t="s">
        <v>1181</v>
      </c>
      <c r="S72" s="5">
        <v>-1.5</v>
      </c>
      <c r="T72" s="5" t="s">
        <v>175</v>
      </c>
      <c r="U72" s="10" t="s">
        <v>175</v>
      </c>
      <c r="V72" s="5" t="s">
        <v>175</v>
      </c>
      <c r="W72" s="2" t="s">
        <v>175</v>
      </c>
      <c r="X72" s="39" t="s">
        <v>171</v>
      </c>
      <c r="Y72" s="39" t="s">
        <v>175</v>
      </c>
      <c r="Z72" s="4" t="s">
        <v>175</v>
      </c>
      <c r="AA72" s="2" t="s">
        <v>440</v>
      </c>
      <c r="AB72" s="2"/>
      <c r="AC72" s="2">
        <v>27</v>
      </c>
    </row>
    <row r="73" spans="1:29" ht="15">
      <c r="A73" s="1" t="s">
        <v>483</v>
      </c>
      <c r="B73" s="39" t="s">
        <v>1182</v>
      </c>
      <c r="C73" s="8">
        <v>65.28</v>
      </c>
      <c r="D73" s="8">
        <v>120.85</v>
      </c>
      <c r="E73" s="4">
        <v>55.6</v>
      </c>
      <c r="F73" s="2" t="s">
        <v>1043</v>
      </c>
      <c r="G73" s="2" t="s">
        <v>1708</v>
      </c>
      <c r="H73" s="39" t="s">
        <v>1180</v>
      </c>
      <c r="I73" s="4" t="s">
        <v>171</v>
      </c>
      <c r="J73" s="4" t="s">
        <v>175</v>
      </c>
      <c r="K73" s="2" t="s">
        <v>175</v>
      </c>
      <c r="L73" s="4" t="s">
        <v>175</v>
      </c>
      <c r="M73" s="2" t="s">
        <v>175</v>
      </c>
      <c r="N73" s="4" t="s">
        <v>175</v>
      </c>
      <c r="O73" s="2" t="s">
        <v>175</v>
      </c>
      <c r="P73" s="4" t="s">
        <v>171</v>
      </c>
      <c r="Q73" s="2" t="s">
        <v>171</v>
      </c>
      <c r="R73" s="4" t="s">
        <v>728</v>
      </c>
      <c r="S73" s="5">
        <v>-0.8</v>
      </c>
      <c r="T73" s="5" t="s">
        <v>175</v>
      </c>
      <c r="U73" s="10" t="s">
        <v>175</v>
      </c>
      <c r="V73" s="5" t="s">
        <v>175</v>
      </c>
      <c r="W73" s="2" t="s">
        <v>175</v>
      </c>
      <c r="X73" s="39" t="s">
        <v>171</v>
      </c>
      <c r="Y73" s="39" t="s">
        <v>175</v>
      </c>
      <c r="Z73" s="4" t="s">
        <v>175</v>
      </c>
      <c r="AA73" s="2" t="s">
        <v>440</v>
      </c>
      <c r="AB73" s="2"/>
      <c r="AC73" s="2">
        <v>27</v>
      </c>
    </row>
    <row r="74" spans="1:29" ht="15">
      <c r="A74" s="1" t="s">
        <v>483</v>
      </c>
      <c r="B74" s="39" t="s">
        <v>1183</v>
      </c>
      <c r="C74" s="8">
        <v>65.25</v>
      </c>
      <c r="D74" s="8">
        <v>120.88</v>
      </c>
      <c r="E74" s="4">
        <v>51.2</v>
      </c>
      <c r="F74" s="2" t="s">
        <v>1043</v>
      </c>
      <c r="G74" s="2" t="s">
        <v>1708</v>
      </c>
      <c r="H74" s="39" t="s">
        <v>1180</v>
      </c>
      <c r="I74" s="4" t="s">
        <v>171</v>
      </c>
      <c r="J74" s="4" t="s">
        <v>175</v>
      </c>
      <c r="K74" s="2" t="s">
        <v>175</v>
      </c>
      <c r="L74" s="4" t="s">
        <v>175</v>
      </c>
      <c r="M74" s="2" t="s">
        <v>175</v>
      </c>
      <c r="N74" s="4" t="s">
        <v>175</v>
      </c>
      <c r="O74" s="2" t="s">
        <v>175</v>
      </c>
      <c r="P74" s="4" t="s">
        <v>171</v>
      </c>
      <c r="Q74" s="2" t="s">
        <v>171</v>
      </c>
      <c r="R74" s="4" t="s">
        <v>728</v>
      </c>
      <c r="S74" s="5">
        <v>-2</v>
      </c>
      <c r="T74" s="5" t="s">
        <v>175</v>
      </c>
      <c r="U74" s="10" t="s">
        <v>175</v>
      </c>
      <c r="V74" s="5" t="s">
        <v>175</v>
      </c>
      <c r="W74" s="2" t="s">
        <v>175</v>
      </c>
      <c r="X74" s="39" t="s">
        <v>171</v>
      </c>
      <c r="Y74" s="39" t="s">
        <v>1184</v>
      </c>
      <c r="Z74" s="4" t="s">
        <v>175</v>
      </c>
      <c r="AA74" s="2" t="s">
        <v>440</v>
      </c>
      <c r="AB74" s="2"/>
      <c r="AC74" s="2">
        <v>27</v>
      </c>
    </row>
    <row r="75" spans="1:29" ht="15">
      <c r="A75" s="1" t="s">
        <v>483</v>
      </c>
      <c r="B75" s="39" t="s">
        <v>1185</v>
      </c>
      <c r="C75" s="8">
        <v>65.26</v>
      </c>
      <c r="D75" s="8">
        <v>120.89</v>
      </c>
      <c r="E75" s="4">
        <v>49</v>
      </c>
      <c r="F75" s="2" t="s">
        <v>1043</v>
      </c>
      <c r="G75" s="2" t="s">
        <v>1708</v>
      </c>
      <c r="H75" s="39" t="s">
        <v>1180</v>
      </c>
      <c r="I75" s="4" t="s">
        <v>171</v>
      </c>
      <c r="J75" s="4" t="s">
        <v>175</v>
      </c>
      <c r="K75" s="2" t="s">
        <v>175</v>
      </c>
      <c r="L75" s="4" t="s">
        <v>175</v>
      </c>
      <c r="M75" s="2" t="s">
        <v>175</v>
      </c>
      <c r="N75" s="4" t="s">
        <v>175</v>
      </c>
      <c r="O75" s="2" t="s">
        <v>175</v>
      </c>
      <c r="P75" s="4" t="s">
        <v>171</v>
      </c>
      <c r="Q75" s="2" t="s">
        <v>171</v>
      </c>
      <c r="R75" s="4" t="s">
        <v>728</v>
      </c>
      <c r="S75" s="5">
        <v>-1.5</v>
      </c>
      <c r="T75" s="5" t="s">
        <v>175</v>
      </c>
      <c r="U75" s="10" t="s">
        <v>175</v>
      </c>
      <c r="V75" s="5" t="s">
        <v>175</v>
      </c>
      <c r="W75" s="2" t="s">
        <v>175</v>
      </c>
      <c r="X75" s="39" t="s">
        <v>171</v>
      </c>
      <c r="Y75" s="39" t="s">
        <v>1184</v>
      </c>
      <c r="Z75" s="4" t="s">
        <v>175</v>
      </c>
      <c r="AA75" s="2" t="s">
        <v>440</v>
      </c>
      <c r="AB75" s="2"/>
      <c r="AC75" s="2">
        <v>27</v>
      </c>
    </row>
    <row r="76" spans="1:29" ht="21">
      <c r="A76" s="1" t="s">
        <v>1186</v>
      </c>
      <c r="B76" s="39" t="s">
        <v>1187</v>
      </c>
      <c r="C76" s="8">
        <v>65.75</v>
      </c>
      <c r="D76" s="8">
        <v>111.2</v>
      </c>
      <c r="E76" s="4" t="s">
        <v>1188</v>
      </c>
      <c r="F76" s="2" t="s">
        <v>1043</v>
      </c>
      <c r="G76" s="2" t="s">
        <v>1708</v>
      </c>
      <c r="H76" s="39" t="s">
        <v>171</v>
      </c>
      <c r="I76" s="4">
        <v>-12.1</v>
      </c>
      <c r="J76" s="4" t="s">
        <v>175</v>
      </c>
      <c r="K76" s="2" t="s">
        <v>175</v>
      </c>
      <c r="L76" s="4" t="s">
        <v>175</v>
      </c>
      <c r="M76" s="2" t="s">
        <v>175</v>
      </c>
      <c r="N76" s="4">
        <v>137</v>
      </c>
      <c r="O76" s="2" t="s">
        <v>175</v>
      </c>
      <c r="P76" s="4" t="s">
        <v>171</v>
      </c>
      <c r="Q76" s="2" t="s">
        <v>171</v>
      </c>
      <c r="R76" s="4">
        <v>0</v>
      </c>
      <c r="S76" s="5">
        <v>-9</v>
      </c>
      <c r="T76" s="5" t="s">
        <v>175</v>
      </c>
      <c r="U76" s="10" t="s">
        <v>175</v>
      </c>
      <c r="V76" s="5" t="s">
        <v>175</v>
      </c>
      <c r="W76" s="2" t="s">
        <v>175</v>
      </c>
      <c r="X76" s="39" t="s">
        <v>171</v>
      </c>
      <c r="Y76" s="39" t="s">
        <v>1189</v>
      </c>
      <c r="Z76" s="4" t="s">
        <v>1190</v>
      </c>
      <c r="AA76" s="2" t="s">
        <v>178</v>
      </c>
      <c r="AB76" s="2"/>
      <c r="AC76" s="2" t="s">
        <v>1191</v>
      </c>
    </row>
    <row r="77" spans="1:29" ht="21">
      <c r="A77" s="1" t="s">
        <v>88</v>
      </c>
      <c r="B77" s="39" t="s">
        <v>171</v>
      </c>
      <c r="C77" s="6">
        <v>64.5</v>
      </c>
      <c r="D77" s="6">
        <v>96.7</v>
      </c>
      <c r="E77" s="4">
        <v>61</v>
      </c>
      <c r="F77" s="2" t="s">
        <v>660</v>
      </c>
      <c r="G77" s="2" t="s">
        <v>1708</v>
      </c>
      <c r="H77" s="39" t="s">
        <v>1173</v>
      </c>
      <c r="I77" s="4" t="s">
        <v>1192</v>
      </c>
      <c r="J77" s="4" t="s">
        <v>175</v>
      </c>
      <c r="K77" s="2" t="s">
        <v>175</v>
      </c>
      <c r="L77" s="4" t="s">
        <v>175</v>
      </c>
      <c r="M77" s="2" t="s">
        <v>175</v>
      </c>
      <c r="N77" s="4" t="s">
        <v>175</v>
      </c>
      <c r="O77" s="2" t="s">
        <v>175</v>
      </c>
      <c r="P77" s="4" t="s">
        <v>1193</v>
      </c>
      <c r="Q77" s="2" t="s">
        <v>171</v>
      </c>
      <c r="R77" s="6">
        <v>8.23</v>
      </c>
      <c r="S77" s="5">
        <v>-5.2</v>
      </c>
      <c r="T77" s="5" t="s">
        <v>175</v>
      </c>
      <c r="U77" s="10" t="s">
        <v>175</v>
      </c>
      <c r="V77" s="5" t="s">
        <v>175</v>
      </c>
      <c r="W77" s="2" t="s">
        <v>175</v>
      </c>
      <c r="X77" s="39" t="s">
        <v>175</v>
      </c>
      <c r="Y77" s="39" t="s">
        <v>1194</v>
      </c>
      <c r="Z77" s="4">
        <v>58</v>
      </c>
      <c r="AA77" s="2" t="s">
        <v>178</v>
      </c>
      <c r="AB77" s="2"/>
      <c r="AC77" s="2">
        <v>10</v>
      </c>
    </row>
    <row r="78" spans="1:29" ht="15">
      <c r="A78" s="1" t="s">
        <v>1195</v>
      </c>
      <c r="B78" s="39" t="s">
        <v>1196</v>
      </c>
      <c r="C78" s="8">
        <v>64.5</v>
      </c>
      <c r="D78" s="8">
        <v>97.5</v>
      </c>
      <c r="E78" s="4">
        <v>170</v>
      </c>
      <c r="F78" s="2" t="s">
        <v>174</v>
      </c>
      <c r="G78" s="2" t="s">
        <v>1708</v>
      </c>
      <c r="H78" s="39" t="s">
        <v>171</v>
      </c>
      <c r="I78" s="4">
        <v>-12.2</v>
      </c>
      <c r="J78" s="4"/>
      <c r="K78" s="2"/>
      <c r="L78" s="4" t="s">
        <v>175</v>
      </c>
      <c r="M78" s="2" t="s">
        <v>175</v>
      </c>
      <c r="N78" s="4">
        <v>100</v>
      </c>
      <c r="O78" s="2" t="s">
        <v>175</v>
      </c>
      <c r="P78" s="4" t="s">
        <v>171</v>
      </c>
      <c r="Q78" s="2" t="s">
        <v>171</v>
      </c>
      <c r="R78" s="4">
        <v>0</v>
      </c>
      <c r="S78" s="5">
        <v>-8</v>
      </c>
      <c r="T78" s="5" t="s">
        <v>175</v>
      </c>
      <c r="U78" s="10" t="s">
        <v>175</v>
      </c>
      <c r="V78" s="5" t="s">
        <v>175</v>
      </c>
      <c r="W78" s="2" t="s">
        <v>175</v>
      </c>
      <c r="X78" s="39" t="s">
        <v>171</v>
      </c>
      <c r="Y78" s="39" t="s">
        <v>175</v>
      </c>
      <c r="Z78" s="4" t="s">
        <v>1197</v>
      </c>
      <c r="AA78" s="2" t="s">
        <v>734</v>
      </c>
      <c r="AB78" s="2"/>
      <c r="AC78" s="2" t="s">
        <v>1921</v>
      </c>
    </row>
    <row r="79" spans="1:29" ht="21">
      <c r="A79" s="1" t="s">
        <v>89</v>
      </c>
      <c r="B79" s="39" t="s">
        <v>171</v>
      </c>
      <c r="C79" s="6">
        <v>63.5</v>
      </c>
      <c r="D79" s="6">
        <v>96.8</v>
      </c>
      <c r="E79" s="4">
        <v>91</v>
      </c>
      <c r="F79" s="2" t="s">
        <v>660</v>
      </c>
      <c r="G79" s="2" t="s">
        <v>1708</v>
      </c>
      <c r="H79" s="39" t="s">
        <v>1173</v>
      </c>
      <c r="I79" s="4" t="s">
        <v>1198</v>
      </c>
      <c r="J79" s="4" t="s">
        <v>175</v>
      </c>
      <c r="K79" s="2" t="s">
        <v>175</v>
      </c>
      <c r="L79" s="4" t="s">
        <v>175</v>
      </c>
      <c r="M79" s="2" t="s">
        <v>175</v>
      </c>
      <c r="N79" s="4" t="s">
        <v>175</v>
      </c>
      <c r="O79" s="2" t="s">
        <v>175</v>
      </c>
      <c r="P79" s="4" t="s">
        <v>1199</v>
      </c>
      <c r="Q79" s="2" t="s">
        <v>171</v>
      </c>
      <c r="R79" s="6">
        <v>5.49</v>
      </c>
      <c r="S79" s="5">
        <v>-4.9</v>
      </c>
      <c r="T79" s="5" t="s">
        <v>175</v>
      </c>
      <c r="U79" s="10" t="s">
        <v>175</v>
      </c>
      <c r="V79" s="5" t="s">
        <v>175</v>
      </c>
      <c r="W79" s="2" t="s">
        <v>175</v>
      </c>
      <c r="X79" s="39" t="s">
        <v>175</v>
      </c>
      <c r="Y79" s="39" t="s">
        <v>1194</v>
      </c>
      <c r="Z79" s="4">
        <v>216</v>
      </c>
      <c r="AA79" s="2" t="s">
        <v>178</v>
      </c>
      <c r="AB79" s="2"/>
      <c r="AC79" s="2">
        <v>10</v>
      </c>
    </row>
    <row r="80" spans="1:29" ht="21">
      <c r="A80" s="1" t="s">
        <v>90</v>
      </c>
      <c r="B80" s="39" t="s">
        <v>171</v>
      </c>
      <c r="C80" s="6">
        <v>63.04</v>
      </c>
      <c r="D80" s="6">
        <v>97.1</v>
      </c>
      <c r="E80" s="4">
        <v>168</v>
      </c>
      <c r="F80" s="2" t="s">
        <v>660</v>
      </c>
      <c r="G80" s="2" t="s">
        <v>1708</v>
      </c>
      <c r="H80" s="39" t="s">
        <v>1173</v>
      </c>
      <c r="I80" s="4" t="s">
        <v>1200</v>
      </c>
      <c r="J80" s="4" t="s">
        <v>175</v>
      </c>
      <c r="K80" s="2" t="s">
        <v>175</v>
      </c>
      <c r="L80" s="4" t="s">
        <v>175</v>
      </c>
      <c r="M80" s="2" t="s">
        <v>175</v>
      </c>
      <c r="N80" s="4" t="s">
        <v>175</v>
      </c>
      <c r="O80" s="2" t="s">
        <v>175</v>
      </c>
      <c r="P80" s="4" t="s">
        <v>171</v>
      </c>
      <c r="Q80" s="2" t="s">
        <v>171</v>
      </c>
      <c r="R80" s="6">
        <v>8.8</v>
      </c>
      <c r="S80" s="5">
        <v>-8.8</v>
      </c>
      <c r="T80" s="5" t="s">
        <v>175</v>
      </c>
      <c r="U80" s="10" t="s">
        <v>175</v>
      </c>
      <c r="V80" s="5" t="s">
        <v>175</v>
      </c>
      <c r="W80" s="2" t="s">
        <v>175</v>
      </c>
      <c r="X80" s="39" t="s">
        <v>175</v>
      </c>
      <c r="Y80" s="39" t="s">
        <v>1194</v>
      </c>
      <c r="Z80" s="4">
        <v>111</v>
      </c>
      <c r="AA80" s="2" t="s">
        <v>178</v>
      </c>
      <c r="AB80" s="2"/>
      <c r="AC80" s="2">
        <v>10</v>
      </c>
    </row>
    <row r="81" spans="1:29" ht="15">
      <c r="A81" s="1" t="s">
        <v>91</v>
      </c>
      <c r="B81" s="39" t="s">
        <v>171</v>
      </c>
      <c r="C81" s="6">
        <v>62.81666666666667</v>
      </c>
      <c r="D81" s="6">
        <v>92.08333333333333</v>
      </c>
      <c r="E81" s="4" t="s">
        <v>171</v>
      </c>
      <c r="F81" s="2" t="s">
        <v>660</v>
      </c>
      <c r="G81" s="2" t="s">
        <v>1708</v>
      </c>
      <c r="H81" s="39" t="s">
        <v>1201</v>
      </c>
      <c r="I81" s="4" t="s">
        <v>1202</v>
      </c>
      <c r="J81" s="4" t="s">
        <v>175</v>
      </c>
      <c r="K81" s="2" t="s">
        <v>175</v>
      </c>
      <c r="L81" s="4" t="s">
        <v>175</v>
      </c>
      <c r="M81" s="2" t="s">
        <v>175</v>
      </c>
      <c r="N81" s="4" t="s">
        <v>175</v>
      </c>
      <c r="O81" s="2" t="s">
        <v>175</v>
      </c>
      <c r="P81" s="4" t="s">
        <v>171</v>
      </c>
      <c r="Q81" s="2" t="s">
        <v>171</v>
      </c>
      <c r="R81" s="6">
        <v>30.5</v>
      </c>
      <c r="S81" s="5" t="s">
        <v>1203</v>
      </c>
      <c r="T81" s="5" t="s">
        <v>175</v>
      </c>
      <c r="U81" s="10" t="s">
        <v>175</v>
      </c>
      <c r="V81" s="5" t="s">
        <v>175</v>
      </c>
      <c r="W81" s="2" t="s">
        <v>175</v>
      </c>
      <c r="X81" s="39" t="s">
        <v>175</v>
      </c>
      <c r="Y81" s="39" t="s">
        <v>175</v>
      </c>
      <c r="Z81" s="4" t="s">
        <v>175</v>
      </c>
      <c r="AA81" s="2" t="s">
        <v>178</v>
      </c>
      <c r="AB81" s="2"/>
      <c r="AC81" s="2" t="s">
        <v>1920</v>
      </c>
    </row>
    <row r="82" spans="1:29" ht="15">
      <c r="A82" s="1" t="s">
        <v>91</v>
      </c>
      <c r="B82" s="39" t="s">
        <v>710</v>
      </c>
      <c r="C82" s="6">
        <v>62.833333333333336</v>
      </c>
      <c r="D82" s="6">
        <v>92</v>
      </c>
      <c r="E82" s="4">
        <v>24</v>
      </c>
      <c r="F82" s="2" t="s">
        <v>660</v>
      </c>
      <c r="G82" s="2" t="s">
        <v>1708</v>
      </c>
      <c r="H82" s="39" t="s">
        <v>1173</v>
      </c>
      <c r="I82" s="4">
        <v>-11.6</v>
      </c>
      <c r="J82" s="4" t="s">
        <v>175</v>
      </c>
      <c r="K82" s="2" t="s">
        <v>175</v>
      </c>
      <c r="L82" s="4" t="s">
        <v>175</v>
      </c>
      <c r="M82" s="2" t="s">
        <v>175</v>
      </c>
      <c r="N82" s="4" t="s">
        <v>175</v>
      </c>
      <c r="O82" s="2" t="s">
        <v>175</v>
      </c>
      <c r="P82" s="4">
        <v>6</v>
      </c>
      <c r="Q82" s="2" t="s">
        <v>171</v>
      </c>
      <c r="R82" s="6">
        <v>13.87</v>
      </c>
      <c r="S82" s="5">
        <v>-7.9</v>
      </c>
      <c r="T82" s="5" t="s">
        <v>175</v>
      </c>
      <c r="U82" s="10" t="s">
        <v>175</v>
      </c>
      <c r="V82" s="5" t="s">
        <v>175</v>
      </c>
      <c r="W82" s="2" t="s">
        <v>175</v>
      </c>
      <c r="X82" s="39" t="s">
        <v>175</v>
      </c>
      <c r="Y82" s="39" t="s">
        <v>1204</v>
      </c>
      <c r="Z82" s="4">
        <v>333</v>
      </c>
      <c r="AA82" s="2" t="s">
        <v>178</v>
      </c>
      <c r="AB82" s="2"/>
      <c r="AC82" s="2">
        <v>10</v>
      </c>
    </row>
    <row r="83" spans="1:29" ht="15">
      <c r="A83" s="1" t="s">
        <v>91</v>
      </c>
      <c r="B83" s="39" t="s">
        <v>714</v>
      </c>
      <c r="C83" s="6">
        <v>62.833333333333336</v>
      </c>
      <c r="D83" s="6">
        <v>92</v>
      </c>
      <c r="E83" s="4">
        <v>26</v>
      </c>
      <c r="F83" s="2" t="s">
        <v>660</v>
      </c>
      <c r="G83" s="2" t="s">
        <v>1708</v>
      </c>
      <c r="H83" s="39" t="s">
        <v>1173</v>
      </c>
      <c r="I83" s="4">
        <v>-11.6</v>
      </c>
      <c r="J83" s="4" t="s">
        <v>175</v>
      </c>
      <c r="K83" s="2" t="s">
        <v>175</v>
      </c>
      <c r="L83" s="4" t="s">
        <v>175</v>
      </c>
      <c r="M83" s="2" t="s">
        <v>175</v>
      </c>
      <c r="N83" s="4" t="s">
        <v>175</v>
      </c>
      <c r="O83" s="2" t="s">
        <v>175</v>
      </c>
      <c r="P83" s="4">
        <v>18</v>
      </c>
      <c r="Q83" s="2" t="s">
        <v>171</v>
      </c>
      <c r="R83" s="6">
        <v>12.5</v>
      </c>
      <c r="S83" s="5">
        <v>-7.9</v>
      </c>
      <c r="T83" s="5" t="s">
        <v>175</v>
      </c>
      <c r="U83" s="10" t="s">
        <v>175</v>
      </c>
      <c r="V83" s="5" t="s">
        <v>175</v>
      </c>
      <c r="W83" s="2" t="s">
        <v>175</v>
      </c>
      <c r="X83" s="39" t="s">
        <v>175</v>
      </c>
      <c r="Y83" s="39" t="s">
        <v>1205</v>
      </c>
      <c r="Z83" s="4">
        <v>150</v>
      </c>
      <c r="AA83" s="2" t="s">
        <v>178</v>
      </c>
      <c r="AB83" s="2"/>
      <c r="AC83" s="2">
        <v>10</v>
      </c>
    </row>
    <row r="84" spans="1:29" ht="21">
      <c r="A84" s="1" t="s">
        <v>91</v>
      </c>
      <c r="B84" s="39" t="s">
        <v>715</v>
      </c>
      <c r="C84" s="6">
        <v>62.833333333333336</v>
      </c>
      <c r="D84" s="6">
        <v>92</v>
      </c>
      <c r="E84" s="4">
        <v>32</v>
      </c>
      <c r="F84" s="2" t="s">
        <v>660</v>
      </c>
      <c r="G84" s="2" t="s">
        <v>1708</v>
      </c>
      <c r="H84" s="39" t="s">
        <v>1173</v>
      </c>
      <c r="I84" s="4">
        <v>-11.6</v>
      </c>
      <c r="J84" s="4" t="s">
        <v>175</v>
      </c>
      <c r="K84" s="2" t="s">
        <v>175</v>
      </c>
      <c r="L84" s="4" t="s">
        <v>175</v>
      </c>
      <c r="M84" s="2" t="s">
        <v>175</v>
      </c>
      <c r="N84" s="4" t="s">
        <v>175</v>
      </c>
      <c r="O84" s="2" t="s">
        <v>175</v>
      </c>
      <c r="P84" s="4">
        <v>14</v>
      </c>
      <c r="Q84" s="2" t="s">
        <v>171</v>
      </c>
      <c r="R84" s="6">
        <v>4.88</v>
      </c>
      <c r="S84" s="5">
        <v>-7.9</v>
      </c>
      <c r="T84" s="5" t="s">
        <v>175</v>
      </c>
      <c r="U84" s="10" t="s">
        <v>175</v>
      </c>
      <c r="V84" s="5" t="s">
        <v>175</v>
      </c>
      <c r="W84" s="2" t="s">
        <v>175</v>
      </c>
      <c r="X84" s="39" t="s">
        <v>175</v>
      </c>
      <c r="Y84" s="39" t="s">
        <v>1206</v>
      </c>
      <c r="Z84" s="4">
        <v>117</v>
      </c>
      <c r="AA84" s="2" t="s">
        <v>178</v>
      </c>
      <c r="AB84" s="2"/>
      <c r="AC84" s="2">
        <v>10</v>
      </c>
    </row>
    <row r="85" spans="1:29" ht="15">
      <c r="A85" s="1" t="s">
        <v>91</v>
      </c>
      <c r="B85" s="39" t="s">
        <v>716</v>
      </c>
      <c r="C85" s="6">
        <v>62.833333333333336</v>
      </c>
      <c r="D85" s="6">
        <v>92</v>
      </c>
      <c r="E85" s="4">
        <v>30</v>
      </c>
      <c r="F85" s="2" t="s">
        <v>660</v>
      </c>
      <c r="G85" s="2" t="s">
        <v>1708</v>
      </c>
      <c r="H85" s="39" t="s">
        <v>1173</v>
      </c>
      <c r="I85" s="4">
        <v>-11.6</v>
      </c>
      <c r="J85" s="4" t="s">
        <v>175</v>
      </c>
      <c r="K85" s="2" t="s">
        <v>175</v>
      </c>
      <c r="L85" s="4" t="s">
        <v>175</v>
      </c>
      <c r="M85" s="2" t="s">
        <v>175</v>
      </c>
      <c r="N85" s="4" t="s">
        <v>175</v>
      </c>
      <c r="O85" s="2" t="s">
        <v>175</v>
      </c>
      <c r="P85" s="4">
        <v>73</v>
      </c>
      <c r="Q85" s="2" t="s">
        <v>171</v>
      </c>
      <c r="R85" s="6">
        <v>4.27</v>
      </c>
      <c r="S85" s="5">
        <v>-6.4</v>
      </c>
      <c r="T85" s="5" t="s">
        <v>175</v>
      </c>
      <c r="U85" s="10" t="s">
        <v>175</v>
      </c>
      <c r="V85" s="5" t="s">
        <v>175</v>
      </c>
      <c r="W85" s="2" t="s">
        <v>175</v>
      </c>
      <c r="X85" s="39" t="s">
        <v>175</v>
      </c>
      <c r="Y85" s="39" t="s">
        <v>1205</v>
      </c>
      <c r="Z85" s="4">
        <v>124</v>
      </c>
      <c r="AA85" s="2" t="s">
        <v>178</v>
      </c>
      <c r="AB85" s="2"/>
      <c r="AC85" s="2">
        <v>10</v>
      </c>
    </row>
    <row r="86" spans="1:29" ht="15">
      <c r="A86" s="1" t="s">
        <v>461</v>
      </c>
      <c r="B86" s="39" t="s">
        <v>171</v>
      </c>
      <c r="C86" s="6">
        <v>62.46666666666667</v>
      </c>
      <c r="D86" s="6">
        <v>114.45</v>
      </c>
      <c r="E86" s="4">
        <v>208</v>
      </c>
      <c r="F86" s="2" t="s">
        <v>660</v>
      </c>
      <c r="G86" s="2" t="s">
        <v>1708</v>
      </c>
      <c r="H86" s="39" t="s">
        <v>1114</v>
      </c>
      <c r="I86" s="4">
        <v>-5.4</v>
      </c>
      <c r="J86" s="4" t="s">
        <v>175</v>
      </c>
      <c r="K86" s="2" t="s">
        <v>175</v>
      </c>
      <c r="L86" s="4" t="s">
        <v>175</v>
      </c>
      <c r="M86" s="2" t="s">
        <v>175</v>
      </c>
      <c r="N86" s="4" t="s">
        <v>175</v>
      </c>
      <c r="O86" s="2" t="s">
        <v>175</v>
      </c>
      <c r="P86" s="4" t="s">
        <v>171</v>
      </c>
      <c r="Q86" s="2" t="s">
        <v>171</v>
      </c>
      <c r="R86" s="6" t="s">
        <v>1207</v>
      </c>
      <c r="S86" s="5" t="s">
        <v>1208</v>
      </c>
      <c r="T86" s="5" t="s">
        <v>175</v>
      </c>
      <c r="U86" s="10" t="s">
        <v>175</v>
      </c>
      <c r="V86" s="5" t="s">
        <v>175</v>
      </c>
      <c r="W86" s="2" t="s">
        <v>175</v>
      </c>
      <c r="X86" s="39" t="s">
        <v>175</v>
      </c>
      <c r="Y86" s="39" t="s">
        <v>175</v>
      </c>
      <c r="Z86" s="4" t="s">
        <v>175</v>
      </c>
      <c r="AA86" s="2" t="s">
        <v>440</v>
      </c>
      <c r="AB86" s="2"/>
      <c r="AC86" s="2" t="s">
        <v>1117</v>
      </c>
    </row>
    <row r="87" spans="1:29" ht="21">
      <c r="A87" s="1" t="s">
        <v>92</v>
      </c>
      <c r="B87" s="39" t="s">
        <v>171</v>
      </c>
      <c r="C87" s="6">
        <v>62.09</v>
      </c>
      <c r="D87" s="6">
        <v>97.05</v>
      </c>
      <c r="E87" s="4">
        <v>183</v>
      </c>
      <c r="F87" s="2" t="s">
        <v>660</v>
      </c>
      <c r="G87" s="2" t="s">
        <v>1708</v>
      </c>
      <c r="H87" s="39" t="s">
        <v>1173</v>
      </c>
      <c r="I87" s="4" t="s">
        <v>1209</v>
      </c>
      <c r="J87" s="4" t="s">
        <v>175</v>
      </c>
      <c r="K87" s="2" t="s">
        <v>175</v>
      </c>
      <c r="L87" s="4" t="s">
        <v>175</v>
      </c>
      <c r="M87" s="2" t="s">
        <v>175</v>
      </c>
      <c r="N87" s="4" t="s">
        <v>175</v>
      </c>
      <c r="O87" s="2" t="s">
        <v>175</v>
      </c>
      <c r="P87" s="4" t="s">
        <v>171</v>
      </c>
      <c r="Q87" s="2" t="s">
        <v>171</v>
      </c>
      <c r="R87" s="6">
        <v>6.5</v>
      </c>
      <c r="S87" s="5">
        <v>-6.3</v>
      </c>
      <c r="T87" s="5" t="s">
        <v>175</v>
      </c>
      <c r="U87" s="10" t="s">
        <v>175</v>
      </c>
      <c r="V87" s="5" t="s">
        <v>175</v>
      </c>
      <c r="W87" s="2" t="s">
        <v>175</v>
      </c>
      <c r="X87" s="39" t="s">
        <v>175</v>
      </c>
      <c r="Y87" s="39" t="s">
        <v>1194</v>
      </c>
      <c r="Z87" s="4">
        <v>51</v>
      </c>
      <c r="AA87" s="2" t="s">
        <v>178</v>
      </c>
      <c r="AB87" s="2"/>
      <c r="AC87" s="2">
        <v>10</v>
      </c>
    </row>
    <row r="88" spans="1:29" ht="15">
      <c r="A88" s="1" t="s">
        <v>794</v>
      </c>
      <c r="B88" s="39" t="s">
        <v>171</v>
      </c>
      <c r="C88" s="6">
        <v>61.86666666666667</v>
      </c>
      <c r="D88" s="6">
        <v>121.35</v>
      </c>
      <c r="E88" s="4">
        <v>127</v>
      </c>
      <c r="F88" s="2" t="s">
        <v>660</v>
      </c>
      <c r="G88" s="2" t="s">
        <v>1708</v>
      </c>
      <c r="H88" s="39" t="s">
        <v>1210</v>
      </c>
      <c r="I88" s="4">
        <v>-3.9</v>
      </c>
      <c r="J88" s="4" t="s">
        <v>175</v>
      </c>
      <c r="K88" s="2" t="s">
        <v>175</v>
      </c>
      <c r="L88" s="4" t="s">
        <v>175</v>
      </c>
      <c r="M88" s="2" t="s">
        <v>175</v>
      </c>
      <c r="N88" s="4" t="s">
        <v>175</v>
      </c>
      <c r="O88" s="2" t="s">
        <v>175</v>
      </c>
      <c r="P88" s="4" t="s">
        <v>171</v>
      </c>
      <c r="Q88" s="2" t="s">
        <v>171</v>
      </c>
      <c r="R88" s="6" t="s">
        <v>1211</v>
      </c>
      <c r="S88" s="5" t="s">
        <v>1212</v>
      </c>
      <c r="T88" s="5" t="s">
        <v>175</v>
      </c>
      <c r="U88" s="10" t="s">
        <v>175</v>
      </c>
      <c r="V88" s="5" t="s">
        <v>175</v>
      </c>
      <c r="W88" s="2" t="s">
        <v>175</v>
      </c>
      <c r="X88" s="39" t="s">
        <v>175</v>
      </c>
      <c r="Y88" s="39" t="s">
        <v>175</v>
      </c>
      <c r="Z88" s="4" t="s">
        <v>175</v>
      </c>
      <c r="AA88" s="2" t="s">
        <v>440</v>
      </c>
      <c r="AB88" s="2"/>
      <c r="AC88" s="2" t="s">
        <v>1117</v>
      </c>
    </row>
    <row r="89" spans="1:29" ht="21">
      <c r="A89" s="1" t="s">
        <v>93</v>
      </c>
      <c r="B89" s="39" t="s">
        <v>710</v>
      </c>
      <c r="C89" s="6">
        <v>61.833333333333336</v>
      </c>
      <c r="D89" s="6">
        <v>95.15</v>
      </c>
      <c r="E89" s="4">
        <v>61</v>
      </c>
      <c r="F89" s="2" t="s">
        <v>660</v>
      </c>
      <c r="G89" s="2" t="s">
        <v>1708</v>
      </c>
      <c r="H89" s="39" t="s">
        <v>1173</v>
      </c>
      <c r="I89" s="4" t="s">
        <v>1213</v>
      </c>
      <c r="J89" s="4" t="s">
        <v>175</v>
      </c>
      <c r="K89" s="2" t="s">
        <v>175</v>
      </c>
      <c r="L89" s="4" t="s">
        <v>175</v>
      </c>
      <c r="M89" s="2" t="s">
        <v>175</v>
      </c>
      <c r="N89" s="4" t="s">
        <v>175</v>
      </c>
      <c r="O89" s="2" t="s">
        <v>175</v>
      </c>
      <c r="P89" s="4">
        <v>21</v>
      </c>
      <c r="Q89" s="2" t="s">
        <v>171</v>
      </c>
      <c r="R89" s="6">
        <v>15.54</v>
      </c>
      <c r="S89" s="5">
        <v>-6.2</v>
      </c>
      <c r="T89" s="5" t="s">
        <v>175</v>
      </c>
      <c r="U89" s="10" t="s">
        <v>175</v>
      </c>
      <c r="V89" s="5" t="s">
        <v>175</v>
      </c>
      <c r="W89" s="2" t="s">
        <v>175</v>
      </c>
      <c r="X89" s="39" t="s">
        <v>175</v>
      </c>
      <c r="Y89" s="39" t="s">
        <v>1194</v>
      </c>
      <c r="Z89" s="4">
        <v>38</v>
      </c>
      <c r="AA89" s="2" t="s">
        <v>178</v>
      </c>
      <c r="AB89" s="2"/>
      <c r="AC89" s="2">
        <v>10</v>
      </c>
    </row>
    <row r="90" spans="1:29" ht="21">
      <c r="A90" s="1" t="s">
        <v>93</v>
      </c>
      <c r="B90" s="39" t="s">
        <v>714</v>
      </c>
      <c r="C90" s="6">
        <v>61.833333333333336</v>
      </c>
      <c r="D90" s="6">
        <v>95.15</v>
      </c>
      <c r="E90" s="4">
        <v>61</v>
      </c>
      <c r="F90" s="2" t="s">
        <v>660</v>
      </c>
      <c r="G90" s="2" t="s">
        <v>1708</v>
      </c>
      <c r="H90" s="39" t="s">
        <v>1173</v>
      </c>
      <c r="I90" s="4" t="s">
        <v>1213</v>
      </c>
      <c r="J90" s="4" t="s">
        <v>175</v>
      </c>
      <c r="K90" s="2" t="s">
        <v>175</v>
      </c>
      <c r="L90" s="4" t="s">
        <v>175</v>
      </c>
      <c r="M90" s="2" t="s">
        <v>175</v>
      </c>
      <c r="N90" s="4" t="s">
        <v>175</v>
      </c>
      <c r="O90" s="2" t="s">
        <v>175</v>
      </c>
      <c r="P90" s="4" t="s">
        <v>171</v>
      </c>
      <c r="Q90" s="2" t="s">
        <v>171</v>
      </c>
      <c r="R90" s="6"/>
      <c r="S90" s="5"/>
      <c r="T90" s="5" t="s">
        <v>175</v>
      </c>
      <c r="U90" s="10" t="s">
        <v>175</v>
      </c>
      <c r="V90" s="5" t="s">
        <v>175</v>
      </c>
      <c r="W90" s="2" t="s">
        <v>175</v>
      </c>
      <c r="X90" s="39" t="s">
        <v>175</v>
      </c>
      <c r="Y90" s="39" t="s">
        <v>1194</v>
      </c>
      <c r="Z90" s="4">
        <v>91</v>
      </c>
      <c r="AA90" s="2" t="s">
        <v>178</v>
      </c>
      <c r="AB90" s="2"/>
      <c r="AC90" s="2">
        <v>10</v>
      </c>
    </row>
    <row r="91" spans="1:29" ht="21">
      <c r="A91" s="1" t="s">
        <v>94</v>
      </c>
      <c r="B91" s="39" t="s">
        <v>710</v>
      </c>
      <c r="C91" s="6">
        <v>61.75</v>
      </c>
      <c r="D91" s="6">
        <v>96.33333333333333</v>
      </c>
      <c r="E91" s="4">
        <v>107</v>
      </c>
      <c r="F91" s="2" t="s">
        <v>660</v>
      </c>
      <c r="G91" s="2" t="s">
        <v>1708</v>
      </c>
      <c r="H91" s="39" t="s">
        <v>1173</v>
      </c>
      <c r="I91" s="4" t="s">
        <v>1213</v>
      </c>
      <c r="J91" s="4" t="s">
        <v>175</v>
      </c>
      <c r="K91" s="2" t="s">
        <v>175</v>
      </c>
      <c r="L91" s="4" t="s">
        <v>175</v>
      </c>
      <c r="M91" s="2" t="s">
        <v>175</v>
      </c>
      <c r="N91" s="4" t="s">
        <v>175</v>
      </c>
      <c r="O91" s="2" t="s">
        <v>175</v>
      </c>
      <c r="P91" s="4">
        <v>21</v>
      </c>
      <c r="Q91" s="2" t="s">
        <v>171</v>
      </c>
      <c r="R91" s="6">
        <v>15.54</v>
      </c>
      <c r="S91" s="5">
        <v>-6.2</v>
      </c>
      <c r="T91" s="5" t="s">
        <v>175</v>
      </c>
      <c r="U91" s="10" t="s">
        <v>175</v>
      </c>
      <c r="V91" s="5" t="s">
        <v>175</v>
      </c>
      <c r="W91" s="2" t="s">
        <v>175</v>
      </c>
      <c r="X91" s="39" t="s">
        <v>175</v>
      </c>
      <c r="Y91" s="39" t="s">
        <v>1206</v>
      </c>
      <c r="Z91" s="4">
        <v>324</v>
      </c>
      <c r="AA91" s="2" t="s">
        <v>178</v>
      </c>
      <c r="AB91" s="2"/>
      <c r="AC91" s="2">
        <v>10</v>
      </c>
    </row>
    <row r="92" spans="1:29" ht="21">
      <c r="A92" s="1" t="s">
        <v>94</v>
      </c>
      <c r="B92" s="39" t="s">
        <v>714</v>
      </c>
      <c r="C92" s="6">
        <v>61.75</v>
      </c>
      <c r="D92" s="6">
        <v>96.33333333333333</v>
      </c>
      <c r="E92" s="4">
        <v>114</v>
      </c>
      <c r="F92" s="2" t="s">
        <v>660</v>
      </c>
      <c r="G92" s="2" t="s">
        <v>1708</v>
      </c>
      <c r="H92" s="39" t="s">
        <v>1173</v>
      </c>
      <c r="I92" s="4" t="s">
        <v>1213</v>
      </c>
      <c r="J92" s="4" t="s">
        <v>175</v>
      </c>
      <c r="K92" s="2" t="s">
        <v>175</v>
      </c>
      <c r="L92" s="4" t="s">
        <v>175</v>
      </c>
      <c r="M92" s="2" t="s">
        <v>175</v>
      </c>
      <c r="N92" s="4" t="s">
        <v>175</v>
      </c>
      <c r="O92" s="2" t="s">
        <v>175</v>
      </c>
      <c r="P92" s="4">
        <v>18</v>
      </c>
      <c r="Q92" s="2" t="s">
        <v>171</v>
      </c>
      <c r="R92" s="6">
        <v>14.78</v>
      </c>
      <c r="S92" s="5">
        <v>-6.4</v>
      </c>
      <c r="T92" s="5" t="s">
        <v>175</v>
      </c>
      <c r="U92" s="10" t="s">
        <v>175</v>
      </c>
      <c r="V92" s="5" t="s">
        <v>175</v>
      </c>
      <c r="W92" s="2" t="s">
        <v>175</v>
      </c>
      <c r="X92" s="39" t="s">
        <v>175</v>
      </c>
      <c r="Y92" s="39" t="s">
        <v>1028</v>
      </c>
      <c r="Z92" s="4">
        <v>254</v>
      </c>
      <c r="AA92" s="2" t="s">
        <v>178</v>
      </c>
      <c r="AB92" s="2"/>
      <c r="AC92" s="2">
        <v>10</v>
      </c>
    </row>
    <row r="93" spans="1:29" ht="21">
      <c r="A93" s="1" t="s">
        <v>94</v>
      </c>
      <c r="B93" s="39" t="s">
        <v>715</v>
      </c>
      <c r="C93" s="6">
        <v>61.75</v>
      </c>
      <c r="D93" s="6">
        <v>96.33333333333333</v>
      </c>
      <c r="E93" s="4">
        <v>99</v>
      </c>
      <c r="F93" s="2" t="s">
        <v>660</v>
      </c>
      <c r="G93" s="2" t="s">
        <v>1708</v>
      </c>
      <c r="H93" s="39" t="s">
        <v>1173</v>
      </c>
      <c r="I93" s="4" t="s">
        <v>1213</v>
      </c>
      <c r="J93" s="4" t="s">
        <v>175</v>
      </c>
      <c r="K93" s="2" t="s">
        <v>175</v>
      </c>
      <c r="L93" s="4" t="s">
        <v>175</v>
      </c>
      <c r="M93" s="2" t="s">
        <v>175</v>
      </c>
      <c r="N93" s="4" t="s">
        <v>175</v>
      </c>
      <c r="O93" s="2" t="s">
        <v>175</v>
      </c>
      <c r="P93" s="4">
        <v>23</v>
      </c>
      <c r="Q93" s="2" t="s">
        <v>171</v>
      </c>
      <c r="R93" s="6">
        <v>14.94</v>
      </c>
      <c r="S93" s="5">
        <v>-4.9</v>
      </c>
      <c r="T93" s="5" t="s">
        <v>175</v>
      </c>
      <c r="U93" s="10" t="s">
        <v>175</v>
      </c>
      <c r="V93" s="5" t="s">
        <v>175</v>
      </c>
      <c r="W93" s="2" t="s">
        <v>175</v>
      </c>
      <c r="X93" s="39" t="s">
        <v>175</v>
      </c>
      <c r="Y93" s="39" t="s">
        <v>1028</v>
      </c>
      <c r="Z93" s="4">
        <v>171</v>
      </c>
      <c r="AA93" s="2" t="s">
        <v>178</v>
      </c>
      <c r="AB93" s="2"/>
      <c r="AC93" s="2">
        <v>10</v>
      </c>
    </row>
    <row r="94" spans="1:29" ht="21">
      <c r="A94" s="1" t="s">
        <v>94</v>
      </c>
      <c r="B94" s="39" t="s">
        <v>716</v>
      </c>
      <c r="C94" s="6">
        <v>61.75</v>
      </c>
      <c r="D94" s="6">
        <v>96.33333333333333</v>
      </c>
      <c r="E94" s="4">
        <v>91</v>
      </c>
      <c r="F94" s="2" t="s">
        <v>660</v>
      </c>
      <c r="G94" s="2" t="s">
        <v>1708</v>
      </c>
      <c r="H94" s="39" t="s">
        <v>1173</v>
      </c>
      <c r="I94" s="4" t="s">
        <v>1213</v>
      </c>
      <c r="J94" s="4" t="s">
        <v>175</v>
      </c>
      <c r="K94" s="2" t="s">
        <v>175</v>
      </c>
      <c r="L94" s="4" t="s">
        <v>175</v>
      </c>
      <c r="M94" s="2" t="s">
        <v>175</v>
      </c>
      <c r="N94" s="4" t="s">
        <v>175</v>
      </c>
      <c r="O94" s="2" t="s">
        <v>175</v>
      </c>
      <c r="P94" s="4">
        <v>20</v>
      </c>
      <c r="Q94" s="2" t="s">
        <v>171</v>
      </c>
      <c r="R94" s="6">
        <v>14.94</v>
      </c>
      <c r="S94" s="5">
        <v>-5.6</v>
      </c>
      <c r="T94" s="5" t="s">
        <v>175</v>
      </c>
      <c r="U94" s="10" t="s">
        <v>175</v>
      </c>
      <c r="V94" s="5" t="s">
        <v>175</v>
      </c>
      <c r="W94" s="2" t="s">
        <v>175</v>
      </c>
      <c r="X94" s="39" t="s">
        <v>175</v>
      </c>
      <c r="Y94" s="39" t="s">
        <v>1028</v>
      </c>
      <c r="Z94" s="4">
        <v>130</v>
      </c>
      <c r="AA94" s="2" t="s">
        <v>178</v>
      </c>
      <c r="AB94" s="2"/>
      <c r="AC94" s="2">
        <v>10</v>
      </c>
    </row>
    <row r="95" spans="1:29" ht="15">
      <c r="A95" s="1" t="s">
        <v>95</v>
      </c>
      <c r="B95" s="39" t="s">
        <v>171</v>
      </c>
      <c r="C95" s="6">
        <v>61.5</v>
      </c>
      <c r="D95" s="6">
        <v>96.82833333333333</v>
      </c>
      <c r="E95" s="4">
        <v>152</v>
      </c>
      <c r="F95" s="2" t="s">
        <v>660</v>
      </c>
      <c r="G95" s="2" t="s">
        <v>1708</v>
      </c>
      <c r="H95" s="39" t="s">
        <v>1173</v>
      </c>
      <c r="I95" s="4" t="s">
        <v>1213</v>
      </c>
      <c r="J95" s="4" t="s">
        <v>175</v>
      </c>
      <c r="K95" s="2" t="s">
        <v>175</v>
      </c>
      <c r="L95" s="4" t="s">
        <v>175</v>
      </c>
      <c r="M95" s="2" t="s">
        <v>175</v>
      </c>
      <c r="N95" s="4" t="s">
        <v>175</v>
      </c>
      <c r="O95" s="2" t="s">
        <v>175</v>
      </c>
      <c r="P95" s="4" t="s">
        <v>171</v>
      </c>
      <c r="Q95" s="2" t="s">
        <v>171</v>
      </c>
      <c r="R95" s="6">
        <v>5.9</v>
      </c>
      <c r="S95" s="5">
        <v>-5.4</v>
      </c>
      <c r="T95" s="5" t="s">
        <v>175</v>
      </c>
      <c r="U95" s="10" t="s">
        <v>175</v>
      </c>
      <c r="V95" s="5" t="s">
        <v>175</v>
      </c>
      <c r="W95" s="2" t="s">
        <v>175</v>
      </c>
      <c r="X95" s="39" t="s">
        <v>175</v>
      </c>
      <c r="Y95" s="39" t="s">
        <v>1214</v>
      </c>
      <c r="Z95" s="4">
        <v>31</v>
      </c>
      <c r="AA95" s="2" t="s">
        <v>178</v>
      </c>
      <c r="AB95" s="2"/>
      <c r="AC95" s="2">
        <v>10</v>
      </c>
    </row>
    <row r="96" spans="1:29" ht="15">
      <c r="A96" s="1" t="s">
        <v>96</v>
      </c>
      <c r="B96" s="39" t="s">
        <v>171</v>
      </c>
      <c r="C96" s="6">
        <v>61.016666666666666</v>
      </c>
      <c r="D96" s="6">
        <v>96.7</v>
      </c>
      <c r="E96" s="4">
        <v>175</v>
      </c>
      <c r="F96" s="2" t="s">
        <v>660</v>
      </c>
      <c r="G96" s="2" t="s">
        <v>1708</v>
      </c>
      <c r="H96" s="39" t="s">
        <v>1173</v>
      </c>
      <c r="I96" s="4" t="s">
        <v>1215</v>
      </c>
      <c r="J96" s="4" t="s">
        <v>175</v>
      </c>
      <c r="K96" s="2" t="s">
        <v>175</v>
      </c>
      <c r="L96" s="4" t="s">
        <v>175</v>
      </c>
      <c r="M96" s="2" t="s">
        <v>175</v>
      </c>
      <c r="N96" s="4" t="s">
        <v>175</v>
      </c>
      <c r="O96" s="2" t="s">
        <v>175</v>
      </c>
      <c r="P96" s="4" t="s">
        <v>171</v>
      </c>
      <c r="Q96" s="2" t="s">
        <v>171</v>
      </c>
      <c r="R96" s="6">
        <v>6.1</v>
      </c>
      <c r="S96" s="5">
        <v>-3.9</v>
      </c>
      <c r="T96" s="5" t="s">
        <v>175</v>
      </c>
      <c r="U96" s="10" t="s">
        <v>175</v>
      </c>
      <c r="V96" s="5" t="s">
        <v>175</v>
      </c>
      <c r="W96" s="2" t="s">
        <v>175</v>
      </c>
      <c r="X96" s="39" t="s">
        <v>175</v>
      </c>
      <c r="Y96" s="39" t="s">
        <v>1214</v>
      </c>
      <c r="Z96" s="4">
        <v>61</v>
      </c>
      <c r="AA96" s="2" t="s">
        <v>178</v>
      </c>
      <c r="AB96" s="2"/>
      <c r="AC96" s="2">
        <v>10</v>
      </c>
    </row>
    <row r="97" spans="1:29" ht="15">
      <c r="A97" s="1" t="s">
        <v>97</v>
      </c>
      <c r="B97" s="39" t="s">
        <v>171</v>
      </c>
      <c r="C97" s="6">
        <v>60.016666666666666</v>
      </c>
      <c r="D97" s="6">
        <v>111.96666666666667</v>
      </c>
      <c r="E97" s="4">
        <v>203</v>
      </c>
      <c r="F97" s="2" t="s">
        <v>660</v>
      </c>
      <c r="G97" s="2" t="s">
        <v>1708</v>
      </c>
      <c r="H97" s="39" t="s">
        <v>1216</v>
      </c>
      <c r="I97" s="4">
        <v>-3.2</v>
      </c>
      <c r="J97" s="4" t="s">
        <v>175</v>
      </c>
      <c r="K97" s="2" t="s">
        <v>175</v>
      </c>
      <c r="L97" s="4" t="s">
        <v>175</v>
      </c>
      <c r="M97" s="2" t="s">
        <v>175</v>
      </c>
      <c r="N97" s="4" t="s">
        <v>175</v>
      </c>
      <c r="O97" s="2" t="s">
        <v>175</v>
      </c>
      <c r="P97" s="4" t="s">
        <v>171</v>
      </c>
      <c r="Q97" s="2" t="s">
        <v>171</v>
      </c>
      <c r="R97" s="6">
        <v>4.6</v>
      </c>
      <c r="S97" s="5" t="s">
        <v>1217</v>
      </c>
      <c r="T97" s="5" t="s">
        <v>175</v>
      </c>
      <c r="U97" s="10" t="s">
        <v>175</v>
      </c>
      <c r="V97" s="5" t="s">
        <v>175</v>
      </c>
      <c r="W97" s="2" t="s">
        <v>175</v>
      </c>
      <c r="X97" s="39" t="s">
        <v>175</v>
      </c>
      <c r="Y97" s="39" t="s">
        <v>175</v>
      </c>
      <c r="Z97" s="4" t="s">
        <v>175</v>
      </c>
      <c r="AA97" s="2" t="s">
        <v>440</v>
      </c>
      <c r="AB97" s="2"/>
      <c r="AC97" s="2" t="s">
        <v>1117</v>
      </c>
    </row>
    <row r="98" spans="1:29" ht="51">
      <c r="A98" s="1" t="s">
        <v>1536</v>
      </c>
      <c r="B98" s="39" t="s">
        <v>1537</v>
      </c>
      <c r="C98" s="6">
        <v>65.67</v>
      </c>
      <c r="D98" s="6">
        <v>126.83</v>
      </c>
      <c r="E98" s="4">
        <v>39</v>
      </c>
      <c r="F98" s="2" t="s">
        <v>776</v>
      </c>
      <c r="G98" s="2" t="s">
        <v>1001</v>
      </c>
      <c r="H98" s="39" t="s">
        <v>1538</v>
      </c>
      <c r="I98" s="4">
        <v>-6.77</v>
      </c>
      <c r="J98" s="4">
        <v>29.49</v>
      </c>
      <c r="K98" s="2" t="s">
        <v>175</v>
      </c>
      <c r="L98" s="4" t="s">
        <v>1533</v>
      </c>
      <c r="M98" s="2" t="s">
        <v>175</v>
      </c>
      <c r="N98" s="4" t="s">
        <v>175</v>
      </c>
      <c r="O98" s="2" t="s">
        <v>175</v>
      </c>
      <c r="P98" s="4" t="s">
        <v>171</v>
      </c>
      <c r="Q98" s="2" t="s">
        <v>171</v>
      </c>
      <c r="R98" s="6">
        <v>0.07</v>
      </c>
      <c r="S98" s="5">
        <v>-0.89</v>
      </c>
      <c r="T98" s="5">
        <v>9.77</v>
      </c>
      <c r="U98" s="10" t="s">
        <v>175</v>
      </c>
      <c r="V98" s="5">
        <v>-8.91</v>
      </c>
      <c r="W98" s="2" t="s">
        <v>175</v>
      </c>
      <c r="X98" s="39" t="s">
        <v>1539</v>
      </c>
      <c r="Y98" s="39" t="s">
        <v>1540</v>
      </c>
      <c r="Z98" s="4">
        <v>60</v>
      </c>
      <c r="AA98" s="2" t="s">
        <v>440</v>
      </c>
      <c r="AB98" s="2"/>
      <c r="AC98" s="2" t="s">
        <v>1754</v>
      </c>
    </row>
    <row r="99" spans="1:29" ht="41.25">
      <c r="A99" s="1" t="s">
        <v>483</v>
      </c>
      <c r="B99" s="39" t="s">
        <v>1541</v>
      </c>
      <c r="C99" s="6">
        <v>65.2</v>
      </c>
      <c r="D99" s="6">
        <v>126.46</v>
      </c>
      <c r="E99" s="4">
        <v>51</v>
      </c>
      <c r="F99" s="2" t="s">
        <v>776</v>
      </c>
      <c r="G99" s="2" t="s">
        <v>1001</v>
      </c>
      <c r="H99" s="39" t="s">
        <v>1514</v>
      </c>
      <c r="I99" s="4">
        <v>-6.62</v>
      </c>
      <c r="J99" s="4">
        <v>32.49</v>
      </c>
      <c r="K99" s="2" t="s">
        <v>175</v>
      </c>
      <c r="L99" s="4" t="s">
        <v>1533</v>
      </c>
      <c r="M99" s="2" t="s">
        <v>175</v>
      </c>
      <c r="N99" s="4" t="s">
        <v>175</v>
      </c>
      <c r="O99" s="2" t="s">
        <v>175</v>
      </c>
      <c r="P99" s="4" t="s">
        <v>171</v>
      </c>
      <c r="Q99" s="2" t="s">
        <v>171</v>
      </c>
      <c r="R99" s="6">
        <v>0.07</v>
      </c>
      <c r="S99" s="5">
        <v>-0.65</v>
      </c>
      <c r="T99" s="5">
        <v>12.19</v>
      </c>
      <c r="U99" s="10" t="s">
        <v>175</v>
      </c>
      <c r="V99" s="5">
        <v>-12.94</v>
      </c>
      <c r="W99" s="2" t="s">
        <v>175</v>
      </c>
      <c r="X99" s="39" t="s">
        <v>1542</v>
      </c>
      <c r="Y99" s="39" t="s">
        <v>1543</v>
      </c>
      <c r="Z99" s="4">
        <v>60</v>
      </c>
      <c r="AA99" s="2" t="s">
        <v>440</v>
      </c>
      <c r="AB99" s="2"/>
      <c r="AC99" s="2" t="s">
        <v>1754</v>
      </c>
    </row>
    <row r="100" spans="1:29" ht="41.25">
      <c r="A100" s="1" t="s">
        <v>1544</v>
      </c>
      <c r="B100" s="39" t="s">
        <v>1545</v>
      </c>
      <c r="C100" s="6">
        <v>63.47</v>
      </c>
      <c r="D100" s="6">
        <v>123.69</v>
      </c>
      <c r="E100" s="4">
        <v>97</v>
      </c>
      <c r="F100" s="2" t="s">
        <v>776</v>
      </c>
      <c r="G100" s="2" t="s">
        <v>1001</v>
      </c>
      <c r="H100" s="39" t="s">
        <v>1546</v>
      </c>
      <c r="I100" s="4">
        <v>-4.67</v>
      </c>
      <c r="J100" s="4">
        <v>31.89</v>
      </c>
      <c r="K100" s="2" t="s">
        <v>175</v>
      </c>
      <c r="L100" s="4">
        <v>-44.74</v>
      </c>
      <c r="M100" s="2" t="s">
        <v>175</v>
      </c>
      <c r="N100" s="4" t="s">
        <v>175</v>
      </c>
      <c r="O100" s="2" t="s">
        <v>175</v>
      </c>
      <c r="P100" s="4" t="s">
        <v>171</v>
      </c>
      <c r="Q100" s="2" t="s">
        <v>171</v>
      </c>
      <c r="R100" s="6">
        <v>0.07</v>
      </c>
      <c r="S100" s="5">
        <v>-0.09</v>
      </c>
      <c r="T100" s="5">
        <v>18.24</v>
      </c>
      <c r="U100" s="10" t="s">
        <v>175</v>
      </c>
      <c r="V100" s="5">
        <v>-12.55</v>
      </c>
      <c r="W100" s="2" t="s">
        <v>175</v>
      </c>
      <c r="X100" s="39" t="s">
        <v>1547</v>
      </c>
      <c r="Y100" s="39" t="s">
        <v>1548</v>
      </c>
      <c r="Z100" s="4">
        <v>60</v>
      </c>
      <c r="AA100" s="2" t="s">
        <v>440</v>
      </c>
      <c r="AB100" s="2"/>
      <c r="AC100" s="2" t="s">
        <v>1754</v>
      </c>
    </row>
    <row r="101" spans="1:29" ht="41.25">
      <c r="A101" s="1" t="s">
        <v>1552</v>
      </c>
      <c r="B101" s="39" t="s">
        <v>1549</v>
      </c>
      <c r="C101" s="6">
        <v>62.7</v>
      </c>
      <c r="D101" s="6">
        <v>123.06</v>
      </c>
      <c r="E101" s="4">
        <v>103</v>
      </c>
      <c r="F101" s="2" t="s">
        <v>776</v>
      </c>
      <c r="G101" s="2" t="s">
        <v>1001</v>
      </c>
      <c r="H101" s="39" t="s">
        <v>1546</v>
      </c>
      <c r="I101" s="4">
        <v>-4.02</v>
      </c>
      <c r="J101" s="4">
        <v>29.96</v>
      </c>
      <c r="K101" s="2" t="s">
        <v>175</v>
      </c>
      <c r="L101" s="4" t="s">
        <v>1550</v>
      </c>
      <c r="M101" s="2" t="s">
        <v>175</v>
      </c>
      <c r="N101" s="4" t="s">
        <v>175</v>
      </c>
      <c r="O101" s="2" t="s">
        <v>175</v>
      </c>
      <c r="P101" s="4" t="s">
        <v>171</v>
      </c>
      <c r="Q101" s="2" t="s">
        <v>171</v>
      </c>
      <c r="R101" s="6">
        <v>0.07</v>
      </c>
      <c r="S101" s="5">
        <v>-0.13</v>
      </c>
      <c r="T101" s="5">
        <v>21.08</v>
      </c>
      <c r="U101" s="10" t="s">
        <v>175</v>
      </c>
      <c r="V101" s="5">
        <v>-18.25</v>
      </c>
      <c r="W101" s="2" t="s">
        <v>175</v>
      </c>
      <c r="X101" s="39" t="s">
        <v>1551</v>
      </c>
      <c r="Y101" s="39" t="s">
        <v>1548</v>
      </c>
      <c r="Z101" s="4">
        <v>84</v>
      </c>
      <c r="AA101" s="2" t="s">
        <v>440</v>
      </c>
      <c r="AB101" s="2"/>
      <c r="AC101" s="2" t="s">
        <v>1754</v>
      </c>
    </row>
    <row r="102" spans="1:29" ht="41.25">
      <c r="A102" s="1" t="s">
        <v>794</v>
      </c>
      <c r="B102" s="39" t="s">
        <v>1553</v>
      </c>
      <c r="C102" s="6">
        <v>61.89</v>
      </c>
      <c r="D102" s="6">
        <v>121.6</v>
      </c>
      <c r="E102" s="4" t="s">
        <v>1554</v>
      </c>
      <c r="F102" s="2" t="s">
        <v>776</v>
      </c>
      <c r="G102" s="2" t="s">
        <v>1001</v>
      </c>
      <c r="H102" s="39" t="s">
        <v>1546</v>
      </c>
      <c r="I102" s="4">
        <v>-3.28</v>
      </c>
      <c r="J102" s="4">
        <v>32.33</v>
      </c>
      <c r="K102" s="2" t="s">
        <v>175</v>
      </c>
      <c r="L102" s="4">
        <v>-44.16</v>
      </c>
      <c r="M102" s="2" t="s">
        <v>175</v>
      </c>
      <c r="N102" s="4" t="s">
        <v>175</v>
      </c>
      <c r="O102" s="2" t="s">
        <v>175</v>
      </c>
      <c r="P102" s="4" t="s">
        <v>171</v>
      </c>
      <c r="Q102" s="2" t="s">
        <v>171</v>
      </c>
      <c r="R102" s="6">
        <v>0.07</v>
      </c>
      <c r="S102" s="5">
        <v>0.15</v>
      </c>
      <c r="T102" s="5">
        <v>19.74</v>
      </c>
      <c r="U102" s="10" t="s">
        <v>175</v>
      </c>
      <c r="V102" s="5">
        <v>-14.59</v>
      </c>
      <c r="W102" s="2" t="s">
        <v>175</v>
      </c>
      <c r="X102" s="39" t="s">
        <v>1555</v>
      </c>
      <c r="Y102" s="39" t="s">
        <v>1556</v>
      </c>
      <c r="Z102" s="4">
        <v>113</v>
      </c>
      <c r="AA102" s="2" t="s">
        <v>440</v>
      </c>
      <c r="AB102" s="2"/>
      <c r="AC102" s="2" t="s">
        <v>1754</v>
      </c>
    </row>
    <row r="103" spans="2:29" ht="15">
      <c r="B103" s="39"/>
      <c r="C103" s="8"/>
      <c r="D103" s="8"/>
      <c r="E103" s="4"/>
      <c r="F103" s="2"/>
      <c r="G103" s="2"/>
      <c r="H103" s="39"/>
      <c r="J103" s="4"/>
      <c r="K103" s="2"/>
      <c r="L103" s="4"/>
      <c r="M103" s="2"/>
      <c r="N103" s="4"/>
      <c r="O103" s="2"/>
      <c r="P103" s="4"/>
      <c r="Q103" s="2"/>
      <c r="R103" s="6"/>
      <c r="S103" s="5"/>
      <c r="T103" s="5"/>
      <c r="U103" s="10"/>
      <c r="V103" s="5"/>
      <c r="W103" s="2"/>
      <c r="X103" s="39"/>
      <c r="Y103" s="39"/>
      <c r="Z103" s="4"/>
      <c r="AA103" s="2"/>
      <c r="AB103" s="2"/>
      <c r="AC103" s="2"/>
    </row>
    <row r="104" spans="1:29" ht="15">
      <c r="A104" s="31" t="s">
        <v>489</v>
      </c>
      <c r="B104" s="39"/>
      <c r="C104" s="8"/>
      <c r="D104" s="8"/>
      <c r="E104" s="4"/>
      <c r="F104" s="2"/>
      <c r="G104" s="2"/>
      <c r="H104" s="39"/>
      <c r="J104" s="4"/>
      <c r="K104" s="2"/>
      <c r="L104" s="4"/>
      <c r="M104" s="2"/>
      <c r="N104" s="4"/>
      <c r="O104" s="2"/>
      <c r="P104" s="4"/>
      <c r="Q104" s="2"/>
      <c r="R104" s="6"/>
      <c r="S104" s="5"/>
      <c r="T104" s="5"/>
      <c r="U104" s="10"/>
      <c r="V104" s="5"/>
      <c r="W104" s="2"/>
      <c r="X104" s="39"/>
      <c r="Y104" s="39"/>
      <c r="Z104" s="4"/>
      <c r="AA104" s="2"/>
      <c r="AB104" s="2"/>
      <c r="AC104" s="2"/>
    </row>
    <row r="105" spans="1:29" ht="15">
      <c r="A105" s="1" t="s">
        <v>167</v>
      </c>
      <c r="B105" s="39" t="s">
        <v>171</v>
      </c>
      <c r="C105" s="6">
        <v>61.65</v>
      </c>
      <c r="D105" s="6">
        <v>137.48333333333332</v>
      </c>
      <c r="E105" s="4">
        <v>966</v>
      </c>
      <c r="F105" s="2" t="s">
        <v>660</v>
      </c>
      <c r="G105" s="2" t="s">
        <v>1708</v>
      </c>
      <c r="H105" s="39" t="s">
        <v>1219</v>
      </c>
      <c r="I105" s="4">
        <v>-4.2</v>
      </c>
      <c r="J105" s="4" t="s">
        <v>175</v>
      </c>
      <c r="K105" s="2" t="s">
        <v>175</v>
      </c>
      <c r="L105" s="4" t="s">
        <v>175</v>
      </c>
      <c r="M105" s="2" t="s">
        <v>175</v>
      </c>
      <c r="N105" s="4" t="s">
        <v>175</v>
      </c>
      <c r="O105" s="2" t="s">
        <v>175</v>
      </c>
      <c r="P105" s="4" t="s">
        <v>171</v>
      </c>
      <c r="Q105" s="2" t="s">
        <v>171</v>
      </c>
      <c r="R105" s="6">
        <v>6.1</v>
      </c>
      <c r="S105" s="5">
        <v>-2.1</v>
      </c>
      <c r="T105" s="5" t="s">
        <v>175</v>
      </c>
      <c r="U105" s="10" t="s">
        <v>175</v>
      </c>
      <c r="V105" s="5" t="s">
        <v>175</v>
      </c>
      <c r="W105" s="2" t="s">
        <v>175</v>
      </c>
      <c r="X105" s="39" t="s">
        <v>175</v>
      </c>
      <c r="Y105" s="39" t="s">
        <v>175</v>
      </c>
      <c r="Z105" s="4" t="s">
        <v>175</v>
      </c>
      <c r="AA105" s="2" t="s">
        <v>440</v>
      </c>
      <c r="AB105" s="2"/>
      <c r="AC105" s="2" t="s">
        <v>1117</v>
      </c>
    </row>
    <row r="106" spans="1:29" ht="21">
      <c r="A106" s="1" t="s">
        <v>1222</v>
      </c>
      <c r="B106" s="39" t="s">
        <v>550</v>
      </c>
      <c r="C106" s="6">
        <v>69.21333333333334</v>
      </c>
      <c r="D106" s="6">
        <v>138.385</v>
      </c>
      <c r="E106" s="4">
        <v>5</v>
      </c>
      <c r="F106" s="2" t="s">
        <v>181</v>
      </c>
      <c r="G106" s="2" t="s">
        <v>1708</v>
      </c>
      <c r="H106" s="39" t="s">
        <v>171</v>
      </c>
      <c r="I106" s="4" t="s">
        <v>175</v>
      </c>
      <c r="J106" s="4" t="s">
        <v>175</v>
      </c>
      <c r="K106" s="2" t="s">
        <v>175</v>
      </c>
      <c r="L106" s="4" t="s">
        <v>175</v>
      </c>
      <c r="M106" s="2" t="s">
        <v>175</v>
      </c>
      <c r="N106" s="4" t="s">
        <v>175</v>
      </c>
      <c r="O106" s="2" t="s">
        <v>175</v>
      </c>
      <c r="P106" s="4" t="s">
        <v>171</v>
      </c>
      <c r="Q106" s="2" t="s">
        <v>171</v>
      </c>
      <c r="R106" s="6">
        <v>10</v>
      </c>
      <c r="S106" s="5">
        <v>-7.8</v>
      </c>
      <c r="T106" s="5" t="s">
        <v>171</v>
      </c>
      <c r="U106" s="10" t="s">
        <v>171</v>
      </c>
      <c r="V106" s="5" t="s">
        <v>171</v>
      </c>
      <c r="W106" s="2" t="s">
        <v>171</v>
      </c>
      <c r="X106" s="39" t="s">
        <v>175</v>
      </c>
      <c r="Y106" s="39" t="s">
        <v>1221</v>
      </c>
      <c r="Z106" s="4" t="s">
        <v>175</v>
      </c>
      <c r="AA106" s="2" t="s">
        <v>178</v>
      </c>
      <c r="AB106" s="2"/>
      <c r="AC106" s="2">
        <v>18</v>
      </c>
    </row>
    <row r="107" spans="1:29" ht="21">
      <c r="A107" s="1" t="s">
        <v>1223</v>
      </c>
      <c r="B107" s="39" t="s">
        <v>1224</v>
      </c>
      <c r="C107" s="6">
        <v>62.526666666666664</v>
      </c>
      <c r="D107" s="6">
        <v>140.94833333333332</v>
      </c>
      <c r="E107" s="4">
        <v>686</v>
      </c>
      <c r="F107" s="2" t="s">
        <v>181</v>
      </c>
      <c r="G107" s="2" t="s">
        <v>1708</v>
      </c>
      <c r="H107" s="39" t="s">
        <v>171</v>
      </c>
      <c r="I107" s="4" t="s">
        <v>175</v>
      </c>
      <c r="J107" s="4" t="s">
        <v>175</v>
      </c>
      <c r="K107" s="2" t="s">
        <v>175</v>
      </c>
      <c r="L107" s="4" t="s">
        <v>175</v>
      </c>
      <c r="M107" s="2" t="s">
        <v>175</v>
      </c>
      <c r="N107" s="4" t="s">
        <v>175</v>
      </c>
      <c r="O107" s="2" t="s">
        <v>175</v>
      </c>
      <c r="P107" s="4" t="s">
        <v>171</v>
      </c>
      <c r="Q107" s="2" t="s">
        <v>171</v>
      </c>
      <c r="R107" s="6">
        <v>6</v>
      </c>
      <c r="S107" s="5">
        <v>-2.6</v>
      </c>
      <c r="T107" s="5" t="s">
        <v>171</v>
      </c>
      <c r="U107" s="10" t="s">
        <v>171</v>
      </c>
      <c r="V107" s="5" t="s">
        <v>171</v>
      </c>
      <c r="W107" s="2" t="s">
        <v>171</v>
      </c>
      <c r="X107" s="39" t="s">
        <v>175</v>
      </c>
      <c r="Y107" s="39" t="s">
        <v>1225</v>
      </c>
      <c r="Z107" s="4" t="s">
        <v>175</v>
      </c>
      <c r="AA107" s="2" t="s">
        <v>440</v>
      </c>
      <c r="AB107" s="2"/>
      <c r="AC107" s="2">
        <v>18</v>
      </c>
    </row>
    <row r="108" spans="1:29" ht="21">
      <c r="A108" s="1" t="s">
        <v>1226</v>
      </c>
      <c r="B108" s="39" t="s">
        <v>1224</v>
      </c>
      <c r="C108" s="6">
        <v>62.291666666666664</v>
      </c>
      <c r="D108" s="6">
        <v>140.76833333333335</v>
      </c>
      <c r="E108" s="4">
        <v>747</v>
      </c>
      <c r="F108" s="2" t="s">
        <v>181</v>
      </c>
      <c r="G108" s="2" t="s">
        <v>1708</v>
      </c>
      <c r="H108" s="39" t="s">
        <v>171</v>
      </c>
      <c r="I108" s="4" t="s">
        <v>175</v>
      </c>
      <c r="J108" s="4" t="s">
        <v>175</v>
      </c>
      <c r="K108" s="2" t="s">
        <v>175</v>
      </c>
      <c r="L108" s="4" t="s">
        <v>175</v>
      </c>
      <c r="M108" s="2" t="s">
        <v>175</v>
      </c>
      <c r="N108" s="4" t="s">
        <v>175</v>
      </c>
      <c r="O108" s="2" t="s">
        <v>175</v>
      </c>
      <c r="P108" s="4" t="s">
        <v>171</v>
      </c>
      <c r="Q108" s="2" t="s">
        <v>171</v>
      </c>
      <c r="R108" s="6">
        <v>7</v>
      </c>
      <c r="S108" s="5">
        <v>-2</v>
      </c>
      <c r="T108" s="5" t="s">
        <v>171</v>
      </c>
      <c r="U108" s="10" t="s">
        <v>171</v>
      </c>
      <c r="V108" s="5" t="s">
        <v>171</v>
      </c>
      <c r="W108" s="2" t="s">
        <v>171</v>
      </c>
      <c r="X108" s="39" t="s">
        <v>175</v>
      </c>
      <c r="Y108" s="39" t="s">
        <v>1227</v>
      </c>
      <c r="Z108" s="4" t="s">
        <v>175</v>
      </c>
      <c r="AA108" s="2" t="s">
        <v>440</v>
      </c>
      <c r="AB108" s="2"/>
      <c r="AC108" s="2">
        <v>18</v>
      </c>
    </row>
    <row r="109" spans="1:29" ht="21">
      <c r="A109" s="1" t="s">
        <v>1228</v>
      </c>
      <c r="B109" s="39" t="s">
        <v>1224</v>
      </c>
      <c r="C109" s="6">
        <v>61.593333333333334</v>
      </c>
      <c r="D109" s="6">
        <v>139.45166666666665</v>
      </c>
      <c r="E109" s="4">
        <v>747</v>
      </c>
      <c r="F109" s="2" t="s">
        <v>181</v>
      </c>
      <c r="G109" s="2" t="s">
        <v>1708</v>
      </c>
      <c r="H109" s="39" t="s">
        <v>171</v>
      </c>
      <c r="I109" s="4" t="s">
        <v>175</v>
      </c>
      <c r="J109" s="4" t="s">
        <v>175</v>
      </c>
      <c r="K109" s="2" t="s">
        <v>175</v>
      </c>
      <c r="L109" s="4" t="s">
        <v>175</v>
      </c>
      <c r="M109" s="2" t="s">
        <v>175</v>
      </c>
      <c r="N109" s="4" t="s">
        <v>175</v>
      </c>
      <c r="O109" s="2" t="s">
        <v>175</v>
      </c>
      <c r="P109" s="4" t="s">
        <v>171</v>
      </c>
      <c r="Q109" s="2" t="s">
        <v>171</v>
      </c>
      <c r="R109" s="6">
        <v>6</v>
      </c>
      <c r="S109" s="5">
        <v>-1.9</v>
      </c>
      <c r="T109" s="5" t="s">
        <v>171</v>
      </c>
      <c r="U109" s="10" t="s">
        <v>171</v>
      </c>
      <c r="V109" s="5" t="s">
        <v>171</v>
      </c>
      <c r="W109" s="2" t="s">
        <v>171</v>
      </c>
      <c r="X109" s="39" t="s">
        <v>175</v>
      </c>
      <c r="Y109" s="39" t="s">
        <v>1229</v>
      </c>
      <c r="Z109" s="4" t="s">
        <v>175</v>
      </c>
      <c r="AA109" s="2" t="s">
        <v>440</v>
      </c>
      <c r="AB109" s="2"/>
      <c r="AC109" s="2">
        <v>18</v>
      </c>
    </row>
    <row r="110" spans="1:29" ht="21">
      <c r="A110" s="1" t="s">
        <v>1230</v>
      </c>
      <c r="B110" s="39" t="s">
        <v>1224</v>
      </c>
      <c r="C110" s="6">
        <v>61.445</v>
      </c>
      <c r="D110" s="6">
        <v>139.23333333333332</v>
      </c>
      <c r="E110" s="4">
        <v>820</v>
      </c>
      <c r="F110" s="2" t="s">
        <v>181</v>
      </c>
      <c r="G110" s="2" t="s">
        <v>1708</v>
      </c>
      <c r="H110" s="39" t="s">
        <v>171</v>
      </c>
      <c r="I110" s="4" t="s">
        <v>175</v>
      </c>
      <c r="J110" s="4" t="s">
        <v>175</v>
      </c>
      <c r="K110" s="2" t="s">
        <v>175</v>
      </c>
      <c r="L110" s="4" t="s">
        <v>175</v>
      </c>
      <c r="M110" s="2" t="s">
        <v>175</v>
      </c>
      <c r="N110" s="4" t="s">
        <v>175</v>
      </c>
      <c r="O110" s="2" t="s">
        <v>175</v>
      </c>
      <c r="P110" s="4" t="s">
        <v>171</v>
      </c>
      <c r="Q110" s="2" t="s">
        <v>171</v>
      </c>
      <c r="R110" s="6">
        <v>6</v>
      </c>
      <c r="S110" s="5">
        <v>-0.8</v>
      </c>
      <c r="T110" s="5" t="s">
        <v>171</v>
      </c>
      <c r="U110" s="10" t="s">
        <v>171</v>
      </c>
      <c r="V110" s="5" t="s">
        <v>171</v>
      </c>
      <c r="W110" s="2" t="s">
        <v>171</v>
      </c>
      <c r="X110" s="39" t="s">
        <v>175</v>
      </c>
      <c r="Y110" s="39" t="s">
        <v>1231</v>
      </c>
      <c r="Z110" s="4" t="s">
        <v>175</v>
      </c>
      <c r="AA110" s="2" t="s">
        <v>440</v>
      </c>
      <c r="AB110" s="2"/>
      <c r="AC110" s="2">
        <v>18</v>
      </c>
    </row>
    <row r="111" spans="1:29" ht="21">
      <c r="A111" s="1" t="s">
        <v>1232</v>
      </c>
      <c r="B111" s="39" t="s">
        <v>1224</v>
      </c>
      <c r="C111" s="6">
        <v>61.26833333333333</v>
      </c>
      <c r="D111" s="6">
        <v>138.83833333333334</v>
      </c>
      <c r="E111" s="4">
        <v>823</v>
      </c>
      <c r="F111" s="2" t="s">
        <v>181</v>
      </c>
      <c r="G111" s="2" t="s">
        <v>1708</v>
      </c>
      <c r="H111" s="39" t="s">
        <v>171</v>
      </c>
      <c r="I111" s="4" t="s">
        <v>175</v>
      </c>
      <c r="J111" s="4" t="s">
        <v>175</v>
      </c>
      <c r="K111" s="2" t="s">
        <v>175</v>
      </c>
      <c r="L111" s="4" t="s">
        <v>175</v>
      </c>
      <c r="M111" s="2" t="s">
        <v>175</v>
      </c>
      <c r="N111" s="4" t="s">
        <v>175</v>
      </c>
      <c r="O111" s="2" t="s">
        <v>175</v>
      </c>
      <c r="P111" s="4" t="s">
        <v>171</v>
      </c>
      <c r="Q111" s="2" t="s">
        <v>171</v>
      </c>
      <c r="R111" s="6">
        <v>6</v>
      </c>
      <c r="S111" s="5">
        <v>-1.7</v>
      </c>
      <c r="T111" s="5" t="s">
        <v>171</v>
      </c>
      <c r="U111" s="10" t="s">
        <v>171</v>
      </c>
      <c r="V111" s="5" t="s">
        <v>171</v>
      </c>
      <c r="W111" s="2" t="s">
        <v>171</v>
      </c>
      <c r="X111" s="39" t="s">
        <v>175</v>
      </c>
      <c r="Y111" s="39" t="s">
        <v>1233</v>
      </c>
      <c r="Z111" s="4" t="s">
        <v>175</v>
      </c>
      <c r="AA111" s="2" t="s">
        <v>440</v>
      </c>
      <c r="AB111" s="2"/>
      <c r="AC111" s="2">
        <v>18</v>
      </c>
    </row>
    <row r="112" spans="1:29" ht="21">
      <c r="A112" s="1" t="s">
        <v>1234</v>
      </c>
      <c r="B112" s="39" t="s">
        <v>1224</v>
      </c>
      <c r="C112" s="6">
        <v>61.24</v>
      </c>
      <c r="D112" s="6">
        <v>138.78</v>
      </c>
      <c r="E112" s="4">
        <v>845</v>
      </c>
      <c r="F112" s="2" t="s">
        <v>181</v>
      </c>
      <c r="G112" s="2" t="s">
        <v>1708</v>
      </c>
      <c r="H112" s="39" t="s">
        <v>171</v>
      </c>
      <c r="I112" s="4" t="s">
        <v>175</v>
      </c>
      <c r="J112" s="4" t="s">
        <v>175</v>
      </c>
      <c r="K112" s="2" t="s">
        <v>175</v>
      </c>
      <c r="L112" s="4" t="s">
        <v>175</v>
      </c>
      <c r="M112" s="2" t="s">
        <v>175</v>
      </c>
      <c r="N112" s="4" t="s">
        <v>175</v>
      </c>
      <c r="O112" s="2" t="s">
        <v>175</v>
      </c>
      <c r="P112" s="4" t="s">
        <v>171</v>
      </c>
      <c r="Q112" s="2" t="s">
        <v>171</v>
      </c>
      <c r="R112" s="6">
        <v>6</v>
      </c>
      <c r="S112" s="5">
        <v>-0.9</v>
      </c>
      <c r="T112" s="5" t="s">
        <v>171</v>
      </c>
      <c r="U112" s="10" t="s">
        <v>171</v>
      </c>
      <c r="V112" s="5" t="s">
        <v>171</v>
      </c>
      <c r="W112" s="2" t="s">
        <v>171</v>
      </c>
      <c r="X112" s="39" t="s">
        <v>175</v>
      </c>
      <c r="Y112" s="39" t="s">
        <v>1235</v>
      </c>
      <c r="Z112" s="4" t="s">
        <v>175</v>
      </c>
      <c r="AA112" s="2" t="s">
        <v>440</v>
      </c>
      <c r="AB112" s="2"/>
      <c r="AC112" s="2">
        <v>18</v>
      </c>
    </row>
    <row r="113" spans="1:29" ht="15">
      <c r="A113" s="1" t="s">
        <v>1236</v>
      </c>
      <c r="B113" s="39" t="s">
        <v>1224</v>
      </c>
      <c r="C113" s="6">
        <v>61.715</v>
      </c>
      <c r="D113" s="6">
        <v>139.83833333333334</v>
      </c>
      <c r="E113" s="4">
        <v>780</v>
      </c>
      <c r="F113" s="2" t="s">
        <v>181</v>
      </c>
      <c r="G113" s="2" t="s">
        <v>1708</v>
      </c>
      <c r="H113" s="39" t="s">
        <v>171</v>
      </c>
      <c r="I113" s="4" t="s">
        <v>175</v>
      </c>
      <c r="J113" s="4" t="s">
        <v>175</v>
      </c>
      <c r="K113" s="2" t="s">
        <v>175</v>
      </c>
      <c r="L113" s="4" t="s">
        <v>175</v>
      </c>
      <c r="M113" s="2" t="s">
        <v>175</v>
      </c>
      <c r="N113" s="4" t="s">
        <v>175</v>
      </c>
      <c r="O113" s="2" t="s">
        <v>175</v>
      </c>
      <c r="P113" s="4" t="s">
        <v>171</v>
      </c>
      <c r="Q113" s="2" t="s">
        <v>171</v>
      </c>
      <c r="R113" s="6">
        <v>3</v>
      </c>
      <c r="S113" s="5">
        <v>-0.9</v>
      </c>
      <c r="T113" s="5" t="s">
        <v>171</v>
      </c>
      <c r="U113" s="10" t="s">
        <v>171</v>
      </c>
      <c r="V113" s="5" t="s">
        <v>171</v>
      </c>
      <c r="W113" s="2" t="s">
        <v>171</v>
      </c>
      <c r="X113" s="39" t="s">
        <v>175</v>
      </c>
      <c r="Y113" s="39" t="s">
        <v>175</v>
      </c>
      <c r="Z113" s="4" t="s">
        <v>175</v>
      </c>
      <c r="AA113" s="2" t="s">
        <v>440</v>
      </c>
      <c r="AB113" s="2"/>
      <c r="AC113" s="2">
        <v>18</v>
      </c>
    </row>
    <row r="114" spans="1:29" ht="15">
      <c r="A114" s="1" t="s">
        <v>1237</v>
      </c>
      <c r="B114" s="39" t="s">
        <v>1224</v>
      </c>
      <c r="C114" s="6">
        <v>61.71333333333333</v>
      </c>
      <c r="D114" s="6">
        <v>139.835</v>
      </c>
      <c r="E114" s="4">
        <v>780</v>
      </c>
      <c r="F114" s="2" t="s">
        <v>181</v>
      </c>
      <c r="G114" s="2" t="s">
        <v>1708</v>
      </c>
      <c r="H114" s="39" t="s">
        <v>171</v>
      </c>
      <c r="I114" s="4" t="s">
        <v>175</v>
      </c>
      <c r="J114" s="4" t="s">
        <v>175</v>
      </c>
      <c r="K114" s="2" t="s">
        <v>175</v>
      </c>
      <c r="L114" s="4" t="s">
        <v>175</v>
      </c>
      <c r="M114" s="2" t="s">
        <v>175</v>
      </c>
      <c r="N114" s="4" t="s">
        <v>175</v>
      </c>
      <c r="O114" s="2" t="s">
        <v>175</v>
      </c>
      <c r="P114" s="4" t="s">
        <v>171</v>
      </c>
      <c r="Q114" s="2" t="s">
        <v>171</v>
      </c>
      <c r="R114" s="6">
        <v>6</v>
      </c>
      <c r="S114" s="5">
        <v>-0.9</v>
      </c>
      <c r="T114" s="5" t="s">
        <v>171</v>
      </c>
      <c r="U114" s="10" t="s">
        <v>171</v>
      </c>
      <c r="V114" s="5" t="s">
        <v>171</v>
      </c>
      <c r="W114" s="2" t="s">
        <v>171</v>
      </c>
      <c r="X114" s="39" t="s">
        <v>175</v>
      </c>
      <c r="Y114" s="39" t="s">
        <v>175</v>
      </c>
      <c r="Z114" s="4" t="s">
        <v>175</v>
      </c>
      <c r="AA114" s="2" t="s">
        <v>440</v>
      </c>
      <c r="AB114" s="2"/>
      <c r="AC114" s="2">
        <v>18</v>
      </c>
    </row>
    <row r="115" spans="1:29" ht="15">
      <c r="A115" s="1" t="s">
        <v>1238</v>
      </c>
      <c r="B115" s="39" t="s">
        <v>1224</v>
      </c>
      <c r="C115" s="6">
        <v>61.675</v>
      </c>
      <c r="D115" s="6">
        <v>139.72833333333332</v>
      </c>
      <c r="E115" s="4">
        <v>716</v>
      </c>
      <c r="F115" s="2" t="s">
        <v>181</v>
      </c>
      <c r="G115" s="2" t="s">
        <v>1708</v>
      </c>
      <c r="H115" s="39" t="s">
        <v>171</v>
      </c>
      <c r="I115" s="4" t="s">
        <v>175</v>
      </c>
      <c r="J115" s="4" t="s">
        <v>175</v>
      </c>
      <c r="K115" s="2" t="s">
        <v>175</v>
      </c>
      <c r="L115" s="4" t="s">
        <v>175</v>
      </c>
      <c r="M115" s="2" t="s">
        <v>175</v>
      </c>
      <c r="N115" s="4" t="s">
        <v>175</v>
      </c>
      <c r="O115" s="2" t="s">
        <v>175</v>
      </c>
      <c r="P115" s="4" t="s">
        <v>171</v>
      </c>
      <c r="Q115" s="2" t="s">
        <v>171</v>
      </c>
      <c r="R115" s="6">
        <v>5</v>
      </c>
      <c r="S115" s="5">
        <v>-1</v>
      </c>
      <c r="T115" s="5" t="s">
        <v>171</v>
      </c>
      <c r="U115" s="10" t="s">
        <v>171</v>
      </c>
      <c r="V115" s="5" t="s">
        <v>171</v>
      </c>
      <c r="W115" s="2" t="s">
        <v>171</v>
      </c>
      <c r="X115" s="39" t="s">
        <v>175</v>
      </c>
      <c r="Y115" s="39" t="s">
        <v>175</v>
      </c>
      <c r="Z115" s="4" t="s">
        <v>175</v>
      </c>
      <c r="AA115" s="2" t="s">
        <v>440</v>
      </c>
      <c r="AB115" s="2"/>
      <c r="AC115" s="2">
        <v>18</v>
      </c>
    </row>
    <row r="116" spans="1:29" ht="15">
      <c r="A116" s="1" t="s">
        <v>1239</v>
      </c>
      <c r="B116" s="39" t="s">
        <v>1224</v>
      </c>
      <c r="C116" s="6">
        <v>61.50666666666667</v>
      </c>
      <c r="D116" s="6">
        <v>139.32333333333332</v>
      </c>
      <c r="E116" s="4">
        <v>777</v>
      </c>
      <c r="F116" s="2" t="s">
        <v>181</v>
      </c>
      <c r="G116" s="2" t="s">
        <v>1708</v>
      </c>
      <c r="H116" s="39" t="s">
        <v>171</v>
      </c>
      <c r="I116" s="4" t="s">
        <v>175</v>
      </c>
      <c r="J116" s="4" t="s">
        <v>175</v>
      </c>
      <c r="K116" s="2" t="s">
        <v>175</v>
      </c>
      <c r="L116" s="4" t="s">
        <v>175</v>
      </c>
      <c r="M116" s="2" t="s">
        <v>175</v>
      </c>
      <c r="N116" s="4" t="s">
        <v>175</v>
      </c>
      <c r="O116" s="2" t="s">
        <v>175</v>
      </c>
      <c r="P116" s="4" t="s">
        <v>171</v>
      </c>
      <c r="Q116" s="2" t="s">
        <v>171</v>
      </c>
      <c r="R116" s="6">
        <v>6</v>
      </c>
      <c r="S116" s="5">
        <v>-2.5</v>
      </c>
      <c r="T116" s="5" t="s">
        <v>171</v>
      </c>
      <c r="U116" s="10" t="s">
        <v>171</v>
      </c>
      <c r="V116" s="5" t="s">
        <v>171</v>
      </c>
      <c r="W116" s="2" t="s">
        <v>171</v>
      </c>
      <c r="X116" s="39" t="s">
        <v>175</v>
      </c>
      <c r="Y116" s="39" t="s">
        <v>175</v>
      </c>
      <c r="Z116" s="4" t="s">
        <v>175</v>
      </c>
      <c r="AA116" s="2" t="s">
        <v>440</v>
      </c>
      <c r="AB116" s="2"/>
      <c r="AC116" s="2">
        <v>18</v>
      </c>
    </row>
    <row r="117" spans="1:29" ht="15">
      <c r="A117" s="1" t="s">
        <v>1240</v>
      </c>
      <c r="B117" s="39" t="s">
        <v>1224</v>
      </c>
      <c r="C117" s="6">
        <v>61.248333333333335</v>
      </c>
      <c r="D117" s="6">
        <v>138.795</v>
      </c>
      <c r="E117" s="4">
        <v>823</v>
      </c>
      <c r="F117" s="2" t="s">
        <v>181</v>
      </c>
      <c r="G117" s="2" t="s">
        <v>1708</v>
      </c>
      <c r="H117" s="39" t="s">
        <v>171</v>
      </c>
      <c r="I117" s="4" t="s">
        <v>175</v>
      </c>
      <c r="J117" s="4" t="s">
        <v>175</v>
      </c>
      <c r="K117" s="2" t="s">
        <v>175</v>
      </c>
      <c r="L117" s="4" t="s">
        <v>175</v>
      </c>
      <c r="M117" s="2" t="s">
        <v>175</v>
      </c>
      <c r="N117" s="4" t="s">
        <v>175</v>
      </c>
      <c r="O117" s="2" t="s">
        <v>175</v>
      </c>
      <c r="P117" s="4" t="s">
        <v>171</v>
      </c>
      <c r="Q117" s="2" t="s">
        <v>171</v>
      </c>
      <c r="R117" s="6">
        <v>4</v>
      </c>
      <c r="S117" s="5">
        <v>-1.4</v>
      </c>
      <c r="T117" s="5" t="s">
        <v>171</v>
      </c>
      <c r="U117" s="10" t="s">
        <v>171</v>
      </c>
      <c r="V117" s="5" t="s">
        <v>171</v>
      </c>
      <c r="W117" s="2" t="s">
        <v>171</v>
      </c>
      <c r="X117" s="39" t="s">
        <v>175</v>
      </c>
      <c r="Y117" s="39" t="s">
        <v>175</v>
      </c>
      <c r="Z117" s="4" t="s">
        <v>175</v>
      </c>
      <c r="AA117" s="2" t="s">
        <v>440</v>
      </c>
      <c r="AB117" s="2"/>
      <c r="AC117" s="2">
        <v>18</v>
      </c>
    </row>
    <row r="118" spans="1:29" ht="15">
      <c r="A118" s="1" t="s">
        <v>1241</v>
      </c>
      <c r="B118" s="39" t="s">
        <v>1224</v>
      </c>
      <c r="C118" s="6">
        <v>60.915</v>
      </c>
      <c r="D118" s="6">
        <v>137.87166666666667</v>
      </c>
      <c r="E118" s="4">
        <v>840</v>
      </c>
      <c r="F118" s="2" t="s">
        <v>181</v>
      </c>
      <c r="G118" s="2" t="s">
        <v>1708</v>
      </c>
      <c r="H118" s="39" t="s">
        <v>171</v>
      </c>
      <c r="I118" s="4" t="s">
        <v>175</v>
      </c>
      <c r="J118" s="4" t="s">
        <v>175</v>
      </c>
      <c r="K118" s="2" t="s">
        <v>175</v>
      </c>
      <c r="L118" s="4" t="s">
        <v>175</v>
      </c>
      <c r="M118" s="2" t="s">
        <v>175</v>
      </c>
      <c r="N118" s="4" t="s">
        <v>175</v>
      </c>
      <c r="O118" s="2" t="s">
        <v>175</v>
      </c>
      <c r="P118" s="4" t="s">
        <v>171</v>
      </c>
      <c r="Q118" s="2" t="s">
        <v>171</v>
      </c>
      <c r="R118" s="6">
        <v>6</v>
      </c>
      <c r="S118" s="5">
        <v>0.2</v>
      </c>
      <c r="T118" s="5" t="s">
        <v>171</v>
      </c>
      <c r="U118" s="10" t="s">
        <v>171</v>
      </c>
      <c r="V118" s="5" t="s">
        <v>171</v>
      </c>
      <c r="W118" s="2" t="s">
        <v>171</v>
      </c>
      <c r="X118" s="39" t="s">
        <v>175</v>
      </c>
      <c r="Y118" s="39" t="s">
        <v>175</v>
      </c>
      <c r="Z118" s="4" t="s">
        <v>175</v>
      </c>
      <c r="AA118" s="2" t="s">
        <v>440</v>
      </c>
      <c r="AB118" s="2"/>
      <c r="AC118" s="2">
        <v>18</v>
      </c>
    </row>
    <row r="119" spans="1:29" ht="15">
      <c r="A119" s="1" t="s">
        <v>1242</v>
      </c>
      <c r="B119" s="39" t="s">
        <v>1224</v>
      </c>
      <c r="C119" s="6">
        <v>60.848333333333336</v>
      </c>
      <c r="D119" s="6">
        <v>136.98666666666668</v>
      </c>
      <c r="E119" s="4">
        <v>698</v>
      </c>
      <c r="F119" s="2" t="s">
        <v>181</v>
      </c>
      <c r="G119" s="2" t="s">
        <v>1708</v>
      </c>
      <c r="H119" s="39" t="s">
        <v>171</v>
      </c>
      <c r="I119" s="4" t="s">
        <v>175</v>
      </c>
      <c r="J119" s="4" t="s">
        <v>175</v>
      </c>
      <c r="K119" s="2" t="s">
        <v>175</v>
      </c>
      <c r="L119" s="4" t="s">
        <v>175</v>
      </c>
      <c r="M119" s="2" t="s">
        <v>175</v>
      </c>
      <c r="N119" s="4" t="s">
        <v>175</v>
      </c>
      <c r="O119" s="2" t="s">
        <v>175</v>
      </c>
      <c r="P119" s="4" t="s">
        <v>171</v>
      </c>
      <c r="Q119" s="2" t="s">
        <v>171</v>
      </c>
      <c r="R119" s="6">
        <v>6</v>
      </c>
      <c r="S119" s="5">
        <v>1.6</v>
      </c>
      <c r="T119" s="5" t="s">
        <v>171</v>
      </c>
      <c r="U119" s="10" t="s">
        <v>171</v>
      </c>
      <c r="V119" s="5" t="s">
        <v>171</v>
      </c>
      <c r="W119" s="2" t="s">
        <v>171</v>
      </c>
      <c r="X119" s="39" t="s">
        <v>175</v>
      </c>
      <c r="Y119" s="39" t="s">
        <v>175</v>
      </c>
      <c r="Z119" s="4" t="s">
        <v>175</v>
      </c>
      <c r="AA119" s="2" t="s">
        <v>440</v>
      </c>
      <c r="AB119" s="2"/>
      <c r="AC119" s="2">
        <v>18</v>
      </c>
    </row>
    <row r="120" spans="1:29" ht="15">
      <c r="A120" s="1" t="s">
        <v>1243</v>
      </c>
      <c r="B120" s="39" t="s">
        <v>1224</v>
      </c>
      <c r="C120" s="6">
        <v>60.815</v>
      </c>
      <c r="D120" s="6">
        <v>136.69833333333332</v>
      </c>
      <c r="E120" s="4">
        <v>750</v>
      </c>
      <c r="F120" s="2" t="s">
        <v>181</v>
      </c>
      <c r="G120" s="2" t="s">
        <v>1708</v>
      </c>
      <c r="H120" s="39" t="s">
        <v>171</v>
      </c>
      <c r="I120" s="4" t="s">
        <v>175</v>
      </c>
      <c r="J120" s="4" t="s">
        <v>175</v>
      </c>
      <c r="K120" s="2" t="s">
        <v>175</v>
      </c>
      <c r="L120" s="4" t="s">
        <v>175</v>
      </c>
      <c r="M120" s="2" t="s">
        <v>175</v>
      </c>
      <c r="N120" s="4" t="s">
        <v>175</v>
      </c>
      <c r="O120" s="2" t="s">
        <v>175</v>
      </c>
      <c r="P120" s="4" t="s">
        <v>171</v>
      </c>
      <c r="Q120" s="2" t="s">
        <v>171</v>
      </c>
      <c r="R120" s="6">
        <v>6</v>
      </c>
      <c r="S120" s="5">
        <v>1.3</v>
      </c>
      <c r="T120" s="5" t="s">
        <v>171</v>
      </c>
      <c r="U120" s="10" t="s">
        <v>171</v>
      </c>
      <c r="V120" s="5" t="s">
        <v>171</v>
      </c>
      <c r="W120" s="2" t="s">
        <v>171</v>
      </c>
      <c r="X120" s="39" t="s">
        <v>175</v>
      </c>
      <c r="Y120" s="39" t="s">
        <v>175</v>
      </c>
      <c r="Z120" s="4" t="s">
        <v>175</v>
      </c>
      <c r="AA120" s="2" t="s">
        <v>440</v>
      </c>
      <c r="AB120" s="2"/>
      <c r="AC120" s="2">
        <v>18</v>
      </c>
    </row>
    <row r="121" spans="1:29" ht="15">
      <c r="A121" s="1" t="s">
        <v>1244</v>
      </c>
      <c r="B121" s="39" t="s">
        <v>578</v>
      </c>
      <c r="C121" s="6">
        <v>62.33833333333333</v>
      </c>
      <c r="D121" s="6">
        <v>136.37666666666667</v>
      </c>
      <c r="E121" s="4">
        <v>547</v>
      </c>
      <c r="F121" s="2" t="s">
        <v>181</v>
      </c>
      <c r="G121" s="2" t="s">
        <v>1708</v>
      </c>
      <c r="H121" s="39" t="s">
        <v>171</v>
      </c>
      <c r="I121" s="4" t="s">
        <v>175</v>
      </c>
      <c r="J121" s="4" t="s">
        <v>175</v>
      </c>
      <c r="K121" s="2" t="s">
        <v>175</v>
      </c>
      <c r="L121" s="4" t="s">
        <v>175</v>
      </c>
      <c r="M121" s="2" t="s">
        <v>175</v>
      </c>
      <c r="N121" s="4" t="s">
        <v>175</v>
      </c>
      <c r="O121" s="2" t="s">
        <v>175</v>
      </c>
      <c r="P121" s="4" t="s">
        <v>171</v>
      </c>
      <c r="Q121" s="2" t="s">
        <v>171</v>
      </c>
      <c r="R121" s="6">
        <v>10</v>
      </c>
      <c r="S121" s="5">
        <v>-0.5</v>
      </c>
      <c r="T121" s="5" t="s">
        <v>171</v>
      </c>
      <c r="U121" s="10" t="s">
        <v>171</v>
      </c>
      <c r="V121" s="5" t="s">
        <v>171</v>
      </c>
      <c r="W121" s="2" t="s">
        <v>171</v>
      </c>
      <c r="X121" s="39" t="s">
        <v>175</v>
      </c>
      <c r="Y121" s="39" t="s">
        <v>1080</v>
      </c>
      <c r="Z121" s="4" t="s">
        <v>175</v>
      </c>
      <c r="AA121" s="2" t="s">
        <v>440</v>
      </c>
      <c r="AB121" s="2"/>
      <c r="AC121" s="2">
        <v>18</v>
      </c>
    </row>
    <row r="122" spans="1:29" ht="15">
      <c r="A122" s="1" t="s">
        <v>1245</v>
      </c>
      <c r="B122" s="39" t="s">
        <v>541</v>
      </c>
      <c r="C122" s="6">
        <v>64.44</v>
      </c>
      <c r="D122" s="6">
        <v>140.74166666666667</v>
      </c>
      <c r="E122" s="4">
        <v>557</v>
      </c>
      <c r="F122" s="2" t="s">
        <v>181</v>
      </c>
      <c r="G122" s="2" t="s">
        <v>1708</v>
      </c>
      <c r="H122" s="39" t="s">
        <v>171</v>
      </c>
      <c r="I122" s="4" t="s">
        <v>175</v>
      </c>
      <c r="J122" s="4" t="s">
        <v>175</v>
      </c>
      <c r="K122" s="2" t="s">
        <v>175</v>
      </c>
      <c r="L122" s="4" t="s">
        <v>175</v>
      </c>
      <c r="M122" s="2" t="s">
        <v>175</v>
      </c>
      <c r="N122" s="4" t="s">
        <v>175</v>
      </c>
      <c r="O122" s="2" t="s">
        <v>175</v>
      </c>
      <c r="P122" s="4" t="s">
        <v>171</v>
      </c>
      <c r="Q122" s="2" t="s">
        <v>171</v>
      </c>
      <c r="R122" s="6">
        <v>6</v>
      </c>
      <c r="S122" s="5">
        <v>1.2</v>
      </c>
      <c r="T122" s="5" t="s">
        <v>171</v>
      </c>
      <c r="U122" s="10" t="s">
        <v>171</v>
      </c>
      <c r="V122" s="5" t="s">
        <v>171</v>
      </c>
      <c r="W122" s="2" t="s">
        <v>171</v>
      </c>
      <c r="X122" s="39" t="s">
        <v>175</v>
      </c>
      <c r="Y122" s="39" t="s">
        <v>175</v>
      </c>
      <c r="Z122" s="4" t="s">
        <v>175</v>
      </c>
      <c r="AA122" s="2" t="s">
        <v>543</v>
      </c>
      <c r="AB122" s="2"/>
      <c r="AC122" s="2">
        <v>18</v>
      </c>
    </row>
    <row r="123" spans="1:29" ht="15">
      <c r="A123" s="1" t="s">
        <v>1246</v>
      </c>
      <c r="B123" s="39" t="s">
        <v>541</v>
      </c>
      <c r="C123" s="6">
        <v>64.44</v>
      </c>
      <c r="D123" s="6">
        <v>140.74</v>
      </c>
      <c r="E123" s="4">
        <v>476</v>
      </c>
      <c r="F123" s="2" t="s">
        <v>181</v>
      </c>
      <c r="G123" s="2" t="s">
        <v>1708</v>
      </c>
      <c r="H123" s="39" t="s">
        <v>171</v>
      </c>
      <c r="I123" s="4" t="s">
        <v>175</v>
      </c>
      <c r="J123" s="4" t="s">
        <v>175</v>
      </c>
      <c r="K123" s="2" t="s">
        <v>175</v>
      </c>
      <c r="L123" s="4" t="s">
        <v>175</v>
      </c>
      <c r="M123" s="2" t="s">
        <v>175</v>
      </c>
      <c r="N123" s="4" t="s">
        <v>175</v>
      </c>
      <c r="O123" s="2" t="s">
        <v>175</v>
      </c>
      <c r="P123" s="4" t="s">
        <v>171</v>
      </c>
      <c r="Q123" s="2" t="s">
        <v>171</v>
      </c>
      <c r="R123" s="6">
        <v>6</v>
      </c>
      <c r="S123" s="5">
        <v>0.4</v>
      </c>
      <c r="T123" s="5" t="s">
        <v>171</v>
      </c>
      <c r="U123" s="10" t="s">
        <v>171</v>
      </c>
      <c r="V123" s="5" t="s">
        <v>171</v>
      </c>
      <c r="W123" s="2" t="s">
        <v>171</v>
      </c>
      <c r="X123" s="39" t="s">
        <v>175</v>
      </c>
      <c r="Y123" s="39" t="s">
        <v>175</v>
      </c>
      <c r="Z123" s="4" t="s">
        <v>175</v>
      </c>
      <c r="AA123" s="2" t="s">
        <v>543</v>
      </c>
      <c r="AB123" s="2"/>
      <c r="AC123" s="2">
        <v>18</v>
      </c>
    </row>
    <row r="124" spans="1:29" ht="15">
      <c r="A124" s="1" t="s">
        <v>1247</v>
      </c>
      <c r="B124" s="39" t="s">
        <v>541</v>
      </c>
      <c r="C124" s="6">
        <v>64.44166666666666</v>
      </c>
      <c r="D124" s="6">
        <v>140.73666666666668</v>
      </c>
      <c r="E124" s="4">
        <v>506</v>
      </c>
      <c r="F124" s="2" t="s">
        <v>181</v>
      </c>
      <c r="G124" s="2" t="s">
        <v>1708</v>
      </c>
      <c r="H124" s="39" t="s">
        <v>171</v>
      </c>
      <c r="I124" s="4" t="s">
        <v>175</v>
      </c>
      <c r="J124" s="4" t="s">
        <v>175</v>
      </c>
      <c r="K124" s="2" t="s">
        <v>175</v>
      </c>
      <c r="L124" s="4" t="s">
        <v>175</v>
      </c>
      <c r="M124" s="2" t="s">
        <v>175</v>
      </c>
      <c r="N124" s="4" t="s">
        <v>175</v>
      </c>
      <c r="O124" s="2" t="s">
        <v>175</v>
      </c>
      <c r="P124" s="4" t="s">
        <v>171</v>
      </c>
      <c r="Q124" s="2" t="s">
        <v>171</v>
      </c>
      <c r="R124" s="6">
        <v>6</v>
      </c>
      <c r="S124" s="5">
        <v>-5.3</v>
      </c>
      <c r="T124" s="5" t="s">
        <v>171</v>
      </c>
      <c r="U124" s="10" t="s">
        <v>171</v>
      </c>
      <c r="V124" s="5" t="s">
        <v>171</v>
      </c>
      <c r="W124" s="2" t="s">
        <v>171</v>
      </c>
      <c r="X124" s="39" t="s">
        <v>175</v>
      </c>
      <c r="Y124" s="39" t="s">
        <v>175</v>
      </c>
      <c r="Z124" s="4" t="s">
        <v>175</v>
      </c>
      <c r="AA124" s="2" t="s">
        <v>543</v>
      </c>
      <c r="AB124" s="2"/>
      <c r="AC124" s="2">
        <v>18</v>
      </c>
    </row>
    <row r="125" spans="2:29" ht="15">
      <c r="B125" s="39"/>
      <c r="C125" s="6"/>
      <c r="D125" s="6"/>
      <c r="E125" s="4"/>
      <c r="F125" s="2"/>
      <c r="G125" s="2"/>
      <c r="H125" s="39"/>
      <c r="J125" s="4"/>
      <c r="K125" s="2"/>
      <c r="L125" s="4"/>
      <c r="M125" s="2"/>
      <c r="N125" s="4"/>
      <c r="O125" s="2"/>
      <c r="P125" s="4"/>
      <c r="Q125" s="2"/>
      <c r="R125" s="6"/>
      <c r="S125" s="5"/>
      <c r="T125" s="5"/>
      <c r="U125" s="10"/>
      <c r="V125" s="5"/>
      <c r="W125" s="2"/>
      <c r="X125" s="39"/>
      <c r="Y125" s="39"/>
      <c r="Z125" s="4"/>
      <c r="AA125" s="2"/>
      <c r="AB125" s="2"/>
      <c r="AC125" s="2"/>
    </row>
    <row r="126" spans="1:29" ht="15">
      <c r="A126" s="31" t="s">
        <v>583</v>
      </c>
      <c r="B126" s="39"/>
      <c r="C126" s="6"/>
      <c r="D126" s="6"/>
      <c r="E126" s="4"/>
      <c r="F126" s="2"/>
      <c r="G126" s="2"/>
      <c r="H126" s="39"/>
      <c r="J126" s="4"/>
      <c r="K126" s="2"/>
      <c r="L126" s="4"/>
      <c r="M126" s="2"/>
      <c r="N126" s="4"/>
      <c r="O126" s="2"/>
      <c r="P126" s="4"/>
      <c r="Q126" s="2"/>
      <c r="R126" s="4"/>
      <c r="S126" s="5"/>
      <c r="T126" s="5"/>
      <c r="U126" s="10"/>
      <c r="V126" s="5"/>
      <c r="W126" s="2"/>
      <c r="X126" s="39"/>
      <c r="Y126" s="39"/>
      <c r="Z126" s="4"/>
      <c r="AA126" s="2"/>
      <c r="AB126" s="2"/>
      <c r="AC126" s="2"/>
    </row>
    <row r="127" spans="1:29" ht="15">
      <c r="A127" s="1" t="s">
        <v>1248</v>
      </c>
      <c r="B127" s="39" t="s">
        <v>594</v>
      </c>
      <c r="C127" s="8">
        <v>59.71333333333333</v>
      </c>
      <c r="D127" s="8">
        <v>133.40333333333334</v>
      </c>
      <c r="E127" s="4">
        <v>1475</v>
      </c>
      <c r="F127" s="2" t="s">
        <v>181</v>
      </c>
      <c r="G127" s="2" t="s">
        <v>1708</v>
      </c>
      <c r="H127" s="39" t="s">
        <v>171</v>
      </c>
      <c r="I127" s="4" t="s">
        <v>175</v>
      </c>
      <c r="J127" s="4" t="s">
        <v>175</v>
      </c>
      <c r="K127" s="2" t="s">
        <v>175</v>
      </c>
      <c r="L127" s="4" t="s">
        <v>175</v>
      </c>
      <c r="M127" s="2" t="s">
        <v>175</v>
      </c>
      <c r="N127" s="4" t="s">
        <v>175</v>
      </c>
      <c r="O127" s="2" t="s">
        <v>175</v>
      </c>
      <c r="P127" s="4" t="s">
        <v>171</v>
      </c>
      <c r="Q127" s="2" t="s">
        <v>171</v>
      </c>
      <c r="R127" s="4">
        <v>16</v>
      </c>
      <c r="S127" s="5">
        <v>1.3</v>
      </c>
      <c r="T127" s="5" t="s">
        <v>171</v>
      </c>
      <c r="U127" s="10" t="s">
        <v>171</v>
      </c>
      <c r="V127" s="5" t="s">
        <v>171</v>
      </c>
      <c r="W127" s="2" t="s">
        <v>171</v>
      </c>
      <c r="X127" s="39" t="s">
        <v>175</v>
      </c>
      <c r="Y127" s="39" t="s">
        <v>175</v>
      </c>
      <c r="Z127" s="4" t="s">
        <v>175</v>
      </c>
      <c r="AA127" s="2" t="s">
        <v>440</v>
      </c>
      <c r="AB127" s="2"/>
      <c r="AC127" s="2">
        <v>18</v>
      </c>
    </row>
    <row r="128" spans="2:29" ht="15">
      <c r="B128" s="39"/>
      <c r="C128" s="6"/>
      <c r="D128" s="6"/>
      <c r="E128" s="4"/>
      <c r="F128" s="2"/>
      <c r="G128" s="2"/>
      <c r="H128" s="39"/>
      <c r="J128" s="4"/>
      <c r="K128" s="2"/>
      <c r="L128" s="4"/>
      <c r="M128" s="2"/>
      <c r="N128" s="4"/>
      <c r="O128" s="2"/>
      <c r="P128" s="4"/>
      <c r="Q128" s="2"/>
      <c r="R128" s="4"/>
      <c r="S128" s="5"/>
      <c r="T128" s="5"/>
      <c r="U128" s="10"/>
      <c r="V128" s="5"/>
      <c r="W128" s="2"/>
      <c r="X128" s="39"/>
      <c r="Y128" s="39"/>
      <c r="Z128" s="4"/>
      <c r="AA128" s="2"/>
      <c r="AB128" s="2"/>
      <c r="AC128" s="2"/>
    </row>
    <row r="129" spans="1:29" ht="15">
      <c r="A129" s="31" t="s">
        <v>599</v>
      </c>
      <c r="B129" s="39"/>
      <c r="C129" s="6"/>
      <c r="D129" s="6"/>
      <c r="E129" s="4"/>
      <c r="F129" s="2"/>
      <c r="G129" s="2"/>
      <c r="H129" s="39"/>
      <c r="J129" s="4"/>
      <c r="K129" s="2"/>
      <c r="L129" s="4"/>
      <c r="M129" s="2"/>
      <c r="N129" s="4"/>
      <c r="O129" s="2"/>
      <c r="P129" s="4"/>
      <c r="Q129" s="2"/>
      <c r="R129" s="6"/>
      <c r="S129" s="5"/>
      <c r="T129" s="5"/>
      <c r="U129" s="10"/>
      <c r="V129" s="5"/>
      <c r="W129" s="2"/>
      <c r="X129" s="39"/>
      <c r="Y129" s="39"/>
      <c r="Z129" s="4"/>
      <c r="AA129" s="2"/>
      <c r="AB129" s="2"/>
      <c r="AC129" s="2"/>
    </row>
    <row r="130" spans="1:29" ht="15">
      <c r="A130" s="1" t="s">
        <v>98</v>
      </c>
      <c r="B130" s="39" t="s">
        <v>171</v>
      </c>
      <c r="C130" s="6">
        <v>58.38333333333333</v>
      </c>
      <c r="D130" s="6">
        <v>116.05</v>
      </c>
      <c r="E130" s="4">
        <v>290</v>
      </c>
      <c r="F130" s="2" t="s">
        <v>660</v>
      </c>
      <c r="G130" s="2" t="s">
        <v>1708</v>
      </c>
      <c r="H130" s="39" t="s">
        <v>1210</v>
      </c>
      <c r="I130" s="4">
        <v>-2.1</v>
      </c>
      <c r="J130" s="4" t="s">
        <v>175</v>
      </c>
      <c r="K130" s="2" t="s">
        <v>175</v>
      </c>
      <c r="L130" s="4" t="s">
        <v>175</v>
      </c>
      <c r="M130" s="2" t="s">
        <v>175</v>
      </c>
      <c r="N130" s="4" t="s">
        <v>175</v>
      </c>
      <c r="O130" s="2" t="s">
        <v>175</v>
      </c>
      <c r="P130" s="4" t="s">
        <v>171</v>
      </c>
      <c r="Q130" s="2" t="s">
        <v>171</v>
      </c>
      <c r="R130" s="6" t="s">
        <v>1211</v>
      </c>
      <c r="S130" s="5" t="s">
        <v>1249</v>
      </c>
      <c r="T130" s="5" t="s">
        <v>175</v>
      </c>
      <c r="U130" s="10" t="s">
        <v>175</v>
      </c>
      <c r="V130" s="5" t="s">
        <v>175</v>
      </c>
      <c r="W130" s="2" t="s">
        <v>175</v>
      </c>
      <c r="X130" s="39" t="s">
        <v>175</v>
      </c>
      <c r="Y130" s="39" t="s">
        <v>175</v>
      </c>
      <c r="Z130" s="4" t="s">
        <v>175</v>
      </c>
      <c r="AA130" s="2" t="s">
        <v>440</v>
      </c>
      <c r="AB130" s="2"/>
      <c r="AC130" s="2" t="s">
        <v>1117</v>
      </c>
    </row>
    <row r="131" spans="1:29" ht="15">
      <c r="A131" s="1" t="s">
        <v>99</v>
      </c>
      <c r="B131" s="39" t="s">
        <v>171</v>
      </c>
      <c r="C131" s="6">
        <v>57.78333333333333</v>
      </c>
      <c r="D131" s="6">
        <v>117.83333333333333</v>
      </c>
      <c r="E131" s="4">
        <v>427</v>
      </c>
      <c r="F131" s="2" t="s">
        <v>660</v>
      </c>
      <c r="G131" s="2" t="s">
        <v>1708</v>
      </c>
      <c r="H131" s="39" t="s">
        <v>1250</v>
      </c>
      <c r="I131" s="4">
        <v>-0.6</v>
      </c>
      <c r="J131" s="4" t="s">
        <v>175</v>
      </c>
      <c r="K131" s="2" t="s">
        <v>175</v>
      </c>
      <c r="L131" s="4" t="s">
        <v>175</v>
      </c>
      <c r="M131" s="2" t="s">
        <v>175</v>
      </c>
      <c r="N131" s="4" t="s">
        <v>175</v>
      </c>
      <c r="O131" s="2" t="s">
        <v>175</v>
      </c>
      <c r="P131" s="4" t="s">
        <v>171</v>
      </c>
      <c r="Q131" s="2" t="s">
        <v>171</v>
      </c>
      <c r="R131" s="6">
        <v>1.5</v>
      </c>
      <c r="S131" s="5" t="s">
        <v>1251</v>
      </c>
      <c r="T131" s="5" t="s">
        <v>175</v>
      </c>
      <c r="U131" s="10" t="s">
        <v>175</v>
      </c>
      <c r="V131" s="5" t="s">
        <v>175</v>
      </c>
      <c r="W131" s="2" t="s">
        <v>175</v>
      </c>
      <c r="X131" s="39" t="s">
        <v>175</v>
      </c>
      <c r="Y131" s="39" t="s">
        <v>175</v>
      </c>
      <c r="Z131" s="4" t="s">
        <v>175</v>
      </c>
      <c r="AA131" s="2" t="s">
        <v>440</v>
      </c>
      <c r="AB131" s="2"/>
      <c r="AC131" s="2" t="s">
        <v>1117</v>
      </c>
    </row>
    <row r="132" spans="2:29" ht="15">
      <c r="B132" s="39"/>
      <c r="C132" s="6"/>
      <c r="D132" s="6"/>
      <c r="E132" s="4"/>
      <c r="F132" s="2"/>
      <c r="G132" s="2"/>
      <c r="H132" s="39"/>
      <c r="J132" s="4"/>
      <c r="K132" s="2"/>
      <c r="L132" s="4"/>
      <c r="M132" s="2"/>
      <c r="N132" s="4"/>
      <c r="O132" s="2"/>
      <c r="P132" s="4"/>
      <c r="Q132" s="2"/>
      <c r="R132" s="6"/>
      <c r="S132" s="5"/>
      <c r="T132" s="5"/>
      <c r="U132" s="10"/>
      <c r="V132" s="5"/>
      <c r="W132" s="2"/>
      <c r="X132" s="39"/>
      <c r="Y132" s="39"/>
      <c r="Z132" s="4"/>
      <c r="AA132" s="2"/>
      <c r="AB132" s="2"/>
      <c r="AC132" s="2"/>
    </row>
    <row r="133" spans="1:29" ht="15">
      <c r="A133" s="31" t="s">
        <v>604</v>
      </c>
      <c r="B133" s="39"/>
      <c r="C133" s="6"/>
      <c r="D133" s="6"/>
      <c r="E133" s="4"/>
      <c r="F133" s="2"/>
      <c r="G133" s="2"/>
      <c r="H133" s="39"/>
      <c r="J133" s="4"/>
      <c r="K133" s="2"/>
      <c r="L133" s="4"/>
      <c r="M133" s="2"/>
      <c r="N133" s="4"/>
      <c r="O133" s="2"/>
      <c r="P133" s="4"/>
      <c r="Q133" s="2"/>
      <c r="R133" s="6"/>
      <c r="S133" s="5"/>
      <c r="T133" s="5"/>
      <c r="U133" s="10"/>
      <c r="V133" s="5"/>
      <c r="W133" s="2"/>
      <c r="X133" s="39"/>
      <c r="Y133" s="39"/>
      <c r="Z133" s="4"/>
      <c r="AA133" s="2"/>
      <c r="AB133" s="2"/>
      <c r="AC133" s="2"/>
    </row>
    <row r="134" spans="1:29" ht="15">
      <c r="A134" s="1" t="s">
        <v>100</v>
      </c>
      <c r="B134" s="39" t="s">
        <v>171</v>
      </c>
      <c r="C134" s="6">
        <v>59.56666666666667</v>
      </c>
      <c r="D134" s="6">
        <v>108.61666666666666</v>
      </c>
      <c r="E134" s="4" t="s">
        <v>171</v>
      </c>
      <c r="F134" s="2" t="s">
        <v>660</v>
      </c>
      <c r="G134" s="2" t="s">
        <v>1708</v>
      </c>
      <c r="H134" s="39" t="s">
        <v>1114</v>
      </c>
      <c r="I134" s="4">
        <v>-4.4</v>
      </c>
      <c r="J134" s="4" t="s">
        <v>175</v>
      </c>
      <c r="K134" s="2" t="s">
        <v>175</v>
      </c>
      <c r="L134" s="4" t="s">
        <v>175</v>
      </c>
      <c r="M134" s="2" t="s">
        <v>175</v>
      </c>
      <c r="N134" s="4" t="s">
        <v>175</v>
      </c>
      <c r="O134" s="2" t="s">
        <v>175</v>
      </c>
      <c r="P134" s="4" t="s">
        <v>171</v>
      </c>
      <c r="Q134" s="2" t="s">
        <v>171</v>
      </c>
      <c r="R134" s="6">
        <v>9.1</v>
      </c>
      <c r="S134" s="5" t="s">
        <v>1251</v>
      </c>
      <c r="T134" s="5" t="s">
        <v>175</v>
      </c>
      <c r="U134" s="10" t="s">
        <v>175</v>
      </c>
      <c r="V134" s="5" t="s">
        <v>175</v>
      </c>
      <c r="W134" s="2" t="s">
        <v>175</v>
      </c>
      <c r="X134" s="39" t="s">
        <v>175</v>
      </c>
      <c r="Y134" s="39" t="s">
        <v>175</v>
      </c>
      <c r="Z134" s="4" t="s">
        <v>175</v>
      </c>
      <c r="AA134" s="2" t="s">
        <v>440</v>
      </c>
      <c r="AB134" s="2"/>
      <c r="AC134" s="2" t="s">
        <v>1117</v>
      </c>
    </row>
    <row r="135" spans="2:29" ht="15">
      <c r="B135" s="39"/>
      <c r="C135" s="6"/>
      <c r="D135" s="6"/>
      <c r="E135" s="4"/>
      <c r="F135" s="2"/>
      <c r="G135" s="2"/>
      <c r="H135" s="39"/>
      <c r="J135" s="4"/>
      <c r="K135" s="2"/>
      <c r="L135" s="4"/>
      <c r="M135" s="2"/>
      <c r="N135" s="4"/>
      <c r="O135" s="2"/>
      <c r="P135" s="4"/>
      <c r="Q135" s="2"/>
      <c r="R135" s="6"/>
      <c r="S135" s="5"/>
      <c r="T135" s="5"/>
      <c r="U135" s="10"/>
      <c r="V135" s="5"/>
      <c r="W135" s="2"/>
      <c r="X135" s="39"/>
      <c r="Y135" s="39"/>
      <c r="Z135" s="4"/>
      <c r="AA135" s="2"/>
      <c r="AB135" s="2"/>
      <c r="AC135" s="2"/>
    </row>
    <row r="136" spans="1:29" ht="15">
      <c r="A136" s="31" t="s">
        <v>607</v>
      </c>
      <c r="B136" s="39"/>
      <c r="C136" s="6"/>
      <c r="D136" s="6"/>
      <c r="E136" s="4"/>
      <c r="F136" s="2"/>
      <c r="G136" s="2"/>
      <c r="H136" s="39"/>
      <c r="J136" s="4"/>
      <c r="K136" s="2"/>
      <c r="L136" s="4"/>
      <c r="M136" s="2"/>
      <c r="N136" s="4"/>
      <c r="O136" s="2"/>
      <c r="P136" s="4"/>
      <c r="Q136" s="2"/>
      <c r="R136" s="6"/>
      <c r="S136" s="5"/>
      <c r="T136" s="5"/>
      <c r="U136" s="10"/>
      <c r="V136" s="5"/>
      <c r="W136" s="2"/>
      <c r="X136" s="39"/>
      <c r="Y136" s="39"/>
      <c r="Z136" s="4"/>
      <c r="AA136" s="2"/>
      <c r="AB136" s="2"/>
      <c r="AC136" s="2"/>
    </row>
    <row r="137" spans="1:29" ht="15">
      <c r="A137" s="1" t="s">
        <v>101</v>
      </c>
      <c r="B137" s="39" t="s">
        <v>171</v>
      </c>
      <c r="C137" s="6">
        <v>58.766666666666666</v>
      </c>
      <c r="D137" s="6">
        <v>94.13333333333334</v>
      </c>
      <c r="E137" s="4">
        <v>24</v>
      </c>
      <c r="F137" s="2" t="s">
        <v>660</v>
      </c>
      <c r="G137" s="2" t="s">
        <v>1708</v>
      </c>
      <c r="H137" s="39" t="s">
        <v>1252</v>
      </c>
      <c r="I137" s="4">
        <v>-7.2</v>
      </c>
      <c r="J137" s="4" t="s">
        <v>175</v>
      </c>
      <c r="K137" s="2" t="s">
        <v>175</v>
      </c>
      <c r="L137" s="4" t="s">
        <v>175</v>
      </c>
      <c r="M137" s="2" t="s">
        <v>175</v>
      </c>
      <c r="N137" s="4" t="s">
        <v>175</v>
      </c>
      <c r="O137" s="2" t="s">
        <v>175</v>
      </c>
      <c r="P137" s="4" t="s">
        <v>171</v>
      </c>
      <c r="Q137" s="2" t="s">
        <v>171</v>
      </c>
      <c r="R137" s="6" t="s">
        <v>1253</v>
      </c>
      <c r="S137" s="5" t="s">
        <v>1254</v>
      </c>
      <c r="T137" s="5" t="s">
        <v>175</v>
      </c>
      <c r="U137" s="10" t="s">
        <v>175</v>
      </c>
      <c r="V137" s="5" t="s">
        <v>175</v>
      </c>
      <c r="W137" s="2" t="s">
        <v>175</v>
      </c>
      <c r="X137" s="39" t="s">
        <v>175</v>
      </c>
      <c r="Y137" s="39" t="s">
        <v>175</v>
      </c>
      <c r="Z137" s="4" t="s">
        <v>175</v>
      </c>
      <c r="AA137" s="2" t="s">
        <v>178</v>
      </c>
      <c r="AB137" s="2"/>
      <c r="AC137" s="2" t="s">
        <v>1117</v>
      </c>
    </row>
    <row r="138" spans="1:29" ht="15">
      <c r="A138" s="1" t="s">
        <v>102</v>
      </c>
      <c r="B138" s="39" t="s">
        <v>171</v>
      </c>
      <c r="C138" s="6">
        <v>56.03333333333333</v>
      </c>
      <c r="D138" s="6">
        <v>96.53333333333333</v>
      </c>
      <c r="E138" s="4">
        <v>183</v>
      </c>
      <c r="F138" s="2" t="s">
        <v>660</v>
      </c>
      <c r="G138" s="2" t="s">
        <v>1708</v>
      </c>
      <c r="H138" s="39" t="s">
        <v>1255</v>
      </c>
      <c r="I138" s="4">
        <v>-3.6</v>
      </c>
      <c r="J138" s="4" t="s">
        <v>175</v>
      </c>
      <c r="K138" s="2" t="s">
        <v>175</v>
      </c>
      <c r="L138" s="4" t="s">
        <v>175</v>
      </c>
      <c r="M138" s="2" t="s">
        <v>175</v>
      </c>
      <c r="N138" s="4" t="s">
        <v>175</v>
      </c>
      <c r="O138" s="2" t="s">
        <v>175</v>
      </c>
      <c r="P138" s="4" t="s">
        <v>171</v>
      </c>
      <c r="Q138" s="2" t="s">
        <v>171</v>
      </c>
      <c r="R138" s="6">
        <v>9.1</v>
      </c>
      <c r="S138" s="5" t="s">
        <v>1256</v>
      </c>
      <c r="T138" s="5" t="s">
        <v>175</v>
      </c>
      <c r="U138" s="10" t="s">
        <v>175</v>
      </c>
      <c r="V138" s="5" t="s">
        <v>175</v>
      </c>
      <c r="W138" s="2" t="s">
        <v>175</v>
      </c>
      <c r="X138" s="39" t="s">
        <v>175</v>
      </c>
      <c r="Y138" s="39" t="s">
        <v>175</v>
      </c>
      <c r="Z138" s="4" t="s">
        <v>175</v>
      </c>
      <c r="AA138" s="2" t="s">
        <v>440</v>
      </c>
      <c r="AB138" s="2"/>
      <c r="AC138" s="2" t="s">
        <v>1117</v>
      </c>
    </row>
    <row r="139" spans="1:29" ht="15">
      <c r="A139" s="1" t="s">
        <v>608</v>
      </c>
      <c r="B139" s="39" t="s">
        <v>171</v>
      </c>
      <c r="C139" s="6">
        <v>55.6</v>
      </c>
      <c r="D139" s="6">
        <v>98.7</v>
      </c>
      <c r="E139" s="4">
        <v>213</v>
      </c>
      <c r="F139" s="2" t="s">
        <v>660</v>
      </c>
      <c r="G139" s="2" t="s">
        <v>1708</v>
      </c>
      <c r="H139" s="39" t="s">
        <v>1257</v>
      </c>
      <c r="I139" s="4">
        <v>-3.9</v>
      </c>
      <c r="J139" s="4" t="s">
        <v>175</v>
      </c>
      <c r="K139" s="2" t="s">
        <v>175</v>
      </c>
      <c r="L139" s="4" t="s">
        <v>175</v>
      </c>
      <c r="M139" s="2" t="s">
        <v>175</v>
      </c>
      <c r="N139" s="4" t="s">
        <v>175</v>
      </c>
      <c r="O139" s="2" t="s">
        <v>175</v>
      </c>
      <c r="P139" s="4" t="s">
        <v>171</v>
      </c>
      <c r="Q139" s="2" t="s">
        <v>171</v>
      </c>
      <c r="R139" s="6">
        <v>7.7</v>
      </c>
      <c r="S139" s="5" t="s">
        <v>1251</v>
      </c>
      <c r="T139" s="5" t="s">
        <v>175</v>
      </c>
      <c r="U139" s="10" t="s">
        <v>175</v>
      </c>
      <c r="V139" s="5" t="s">
        <v>175</v>
      </c>
      <c r="W139" s="2" t="s">
        <v>175</v>
      </c>
      <c r="X139" s="39" t="s">
        <v>175</v>
      </c>
      <c r="Y139" s="39" t="s">
        <v>175</v>
      </c>
      <c r="Z139" s="4" t="s">
        <v>175</v>
      </c>
      <c r="AA139" s="2" t="s">
        <v>440</v>
      </c>
      <c r="AB139" s="2"/>
      <c r="AC139" s="2" t="s">
        <v>1117</v>
      </c>
    </row>
    <row r="140" spans="1:29" ht="15">
      <c r="A140" s="1" t="s">
        <v>101</v>
      </c>
      <c r="B140" s="39" t="s">
        <v>710</v>
      </c>
      <c r="C140" s="6">
        <v>58.75</v>
      </c>
      <c r="D140" s="6">
        <v>94.05</v>
      </c>
      <c r="E140" s="4">
        <v>35</v>
      </c>
      <c r="F140" s="2" t="s">
        <v>660</v>
      </c>
      <c r="G140" s="2" t="s">
        <v>1708</v>
      </c>
      <c r="H140" s="39" t="s">
        <v>1173</v>
      </c>
      <c r="I140" s="4">
        <v>-7.3</v>
      </c>
      <c r="J140" s="4">
        <v>-3.3</v>
      </c>
      <c r="K140" s="2" t="s">
        <v>175</v>
      </c>
      <c r="L140" s="4">
        <v>-11.3</v>
      </c>
      <c r="M140" s="2" t="s">
        <v>175</v>
      </c>
      <c r="N140" s="4">
        <v>183.9</v>
      </c>
      <c r="O140" s="2" t="s">
        <v>175</v>
      </c>
      <c r="P140" s="4">
        <v>31</v>
      </c>
      <c r="Q140" s="2" t="s">
        <v>171</v>
      </c>
      <c r="R140" s="6">
        <v>14.94</v>
      </c>
      <c r="S140" s="5" t="s">
        <v>1258</v>
      </c>
      <c r="T140" s="5" t="s">
        <v>175</v>
      </c>
      <c r="U140" s="10" t="s">
        <v>175</v>
      </c>
      <c r="V140" s="5" t="s">
        <v>175</v>
      </c>
      <c r="W140" s="2" t="s">
        <v>175</v>
      </c>
      <c r="X140" s="39" t="s">
        <v>175</v>
      </c>
      <c r="Y140" s="39" t="s">
        <v>1259</v>
      </c>
      <c r="Z140" s="4">
        <v>761</v>
      </c>
      <c r="AA140" s="2" t="s">
        <v>178</v>
      </c>
      <c r="AB140" s="2"/>
      <c r="AC140" s="2">
        <v>10</v>
      </c>
    </row>
    <row r="141" spans="1:29" ht="21">
      <c r="A141" s="1" t="s">
        <v>101</v>
      </c>
      <c r="B141" s="39" t="s">
        <v>714</v>
      </c>
      <c r="C141" s="6">
        <v>58.75</v>
      </c>
      <c r="D141" s="6">
        <v>94.05</v>
      </c>
      <c r="E141" s="4">
        <v>15</v>
      </c>
      <c r="F141" s="2" t="s">
        <v>660</v>
      </c>
      <c r="G141" s="2" t="s">
        <v>1708</v>
      </c>
      <c r="H141" s="39" t="s">
        <v>1173</v>
      </c>
      <c r="I141" s="4">
        <v>-7.3</v>
      </c>
      <c r="J141" s="4">
        <v>-3.3</v>
      </c>
      <c r="K141" s="2" t="s">
        <v>175</v>
      </c>
      <c r="L141" s="4">
        <v>-11.3</v>
      </c>
      <c r="M141" s="2" t="s">
        <v>175</v>
      </c>
      <c r="N141" s="4">
        <v>183.9</v>
      </c>
      <c r="O141" s="2" t="s">
        <v>175</v>
      </c>
      <c r="P141" s="4">
        <v>26</v>
      </c>
      <c r="Q141" s="2" t="s">
        <v>171</v>
      </c>
      <c r="R141" s="6">
        <v>15.24</v>
      </c>
      <c r="S141" s="5" t="s">
        <v>1260</v>
      </c>
      <c r="T141" s="5" t="s">
        <v>175</v>
      </c>
      <c r="U141" s="10" t="s">
        <v>175</v>
      </c>
      <c r="V141" s="5" t="s">
        <v>175</v>
      </c>
      <c r="W141" s="2" t="s">
        <v>175</v>
      </c>
      <c r="X141" s="39" t="s">
        <v>175</v>
      </c>
      <c r="Y141" s="39" t="s">
        <v>1206</v>
      </c>
      <c r="Z141" s="4">
        <v>77</v>
      </c>
      <c r="AA141" s="2" t="s">
        <v>178</v>
      </c>
      <c r="AB141" s="2"/>
      <c r="AC141" s="2">
        <v>10</v>
      </c>
    </row>
    <row r="142" spans="1:29" ht="21">
      <c r="A142" s="1" t="s">
        <v>101</v>
      </c>
      <c r="B142" s="39" t="s">
        <v>715</v>
      </c>
      <c r="C142" s="6">
        <v>58.75</v>
      </c>
      <c r="D142" s="6">
        <v>94.05</v>
      </c>
      <c r="E142" s="4">
        <v>23</v>
      </c>
      <c r="F142" s="2" t="s">
        <v>660</v>
      </c>
      <c r="G142" s="2" t="s">
        <v>1708</v>
      </c>
      <c r="H142" s="39" t="s">
        <v>1173</v>
      </c>
      <c r="I142" s="4">
        <v>-7.3</v>
      </c>
      <c r="J142" s="4">
        <v>-3.3</v>
      </c>
      <c r="K142" s="2" t="s">
        <v>175</v>
      </c>
      <c r="L142" s="4">
        <v>-11.3</v>
      </c>
      <c r="M142" s="2" t="s">
        <v>175</v>
      </c>
      <c r="N142" s="4">
        <v>183.9</v>
      </c>
      <c r="O142" s="2" t="s">
        <v>175</v>
      </c>
      <c r="P142" s="4">
        <v>40</v>
      </c>
      <c r="Q142" s="2" t="s">
        <v>171</v>
      </c>
      <c r="R142" s="6">
        <v>15.54</v>
      </c>
      <c r="S142" s="5" t="s">
        <v>1261</v>
      </c>
      <c r="T142" s="5" t="s">
        <v>175</v>
      </c>
      <c r="U142" s="10" t="s">
        <v>175</v>
      </c>
      <c r="V142" s="5" t="s">
        <v>175</v>
      </c>
      <c r="W142" s="2" t="s">
        <v>175</v>
      </c>
      <c r="X142" s="39" t="s">
        <v>175</v>
      </c>
      <c r="Y142" s="39" t="s">
        <v>1206</v>
      </c>
      <c r="Z142" s="4">
        <v>50</v>
      </c>
      <c r="AA142" s="2" t="s">
        <v>178</v>
      </c>
      <c r="AB142" s="2"/>
      <c r="AC142" s="2">
        <v>10</v>
      </c>
    </row>
    <row r="143" spans="1:29" ht="21">
      <c r="A143" s="1" t="s">
        <v>101</v>
      </c>
      <c r="B143" s="39" t="s">
        <v>716</v>
      </c>
      <c r="C143" s="6">
        <v>58.75</v>
      </c>
      <c r="D143" s="6">
        <v>94.05</v>
      </c>
      <c r="E143" s="4">
        <v>20</v>
      </c>
      <c r="F143" s="2" t="s">
        <v>660</v>
      </c>
      <c r="G143" s="2" t="s">
        <v>1708</v>
      </c>
      <c r="H143" s="39" t="s">
        <v>1173</v>
      </c>
      <c r="I143" s="4">
        <v>-7.3</v>
      </c>
      <c r="J143" s="4">
        <v>-3.3</v>
      </c>
      <c r="K143" s="2" t="s">
        <v>175</v>
      </c>
      <c r="L143" s="4">
        <v>-11.3</v>
      </c>
      <c r="M143" s="2" t="s">
        <v>175</v>
      </c>
      <c r="N143" s="4">
        <v>183.9</v>
      </c>
      <c r="O143" s="2" t="s">
        <v>175</v>
      </c>
      <c r="P143" s="4">
        <v>59</v>
      </c>
      <c r="Q143" s="2" t="s">
        <v>171</v>
      </c>
      <c r="R143" s="6">
        <v>14.63</v>
      </c>
      <c r="S143" s="5" t="s">
        <v>1262</v>
      </c>
      <c r="T143" s="5" t="s">
        <v>175</v>
      </c>
      <c r="U143" s="10" t="s">
        <v>175</v>
      </c>
      <c r="V143" s="5" t="s">
        <v>175</v>
      </c>
      <c r="W143" s="2" t="s">
        <v>175</v>
      </c>
      <c r="X143" s="39" t="s">
        <v>175</v>
      </c>
      <c r="Y143" s="39" t="s">
        <v>1206</v>
      </c>
      <c r="Z143" s="4" t="s">
        <v>171</v>
      </c>
      <c r="AA143" s="2" t="s">
        <v>178</v>
      </c>
      <c r="AB143" s="2"/>
      <c r="AC143" s="2">
        <v>10</v>
      </c>
    </row>
    <row r="144" spans="1:29" ht="15">
      <c r="A144" s="1" t="s">
        <v>103</v>
      </c>
      <c r="B144" s="39" t="s">
        <v>171</v>
      </c>
      <c r="C144" s="6">
        <v>59.833333333333336</v>
      </c>
      <c r="D144" s="6">
        <v>96.5</v>
      </c>
      <c r="E144" s="4">
        <v>168</v>
      </c>
      <c r="F144" s="2" t="s">
        <v>660</v>
      </c>
      <c r="G144" s="2" t="s">
        <v>1708</v>
      </c>
      <c r="H144" s="39" t="s">
        <v>1173</v>
      </c>
      <c r="I144" s="4" t="s">
        <v>1263</v>
      </c>
      <c r="J144" s="4" t="s">
        <v>175</v>
      </c>
      <c r="K144" s="2" t="s">
        <v>175</v>
      </c>
      <c r="L144" s="4" t="s">
        <v>175</v>
      </c>
      <c r="M144" s="2" t="s">
        <v>175</v>
      </c>
      <c r="N144" s="4" t="s">
        <v>175</v>
      </c>
      <c r="O144" s="2" t="s">
        <v>175</v>
      </c>
      <c r="P144" s="4">
        <v>21</v>
      </c>
      <c r="Q144" s="2" t="s">
        <v>171</v>
      </c>
      <c r="R144" s="6">
        <v>15.54</v>
      </c>
      <c r="S144" s="5">
        <v>-6.2</v>
      </c>
      <c r="T144" s="5" t="s">
        <v>175</v>
      </c>
      <c r="U144" s="10" t="s">
        <v>175</v>
      </c>
      <c r="V144" s="5" t="s">
        <v>175</v>
      </c>
      <c r="W144" s="2" t="s">
        <v>175</v>
      </c>
      <c r="X144" s="39" t="s">
        <v>175</v>
      </c>
      <c r="Y144" s="39" t="s">
        <v>332</v>
      </c>
      <c r="Z144" s="4" t="s">
        <v>175</v>
      </c>
      <c r="AA144" s="2" t="s">
        <v>178</v>
      </c>
      <c r="AB144" s="2"/>
      <c r="AC144" s="2">
        <v>10</v>
      </c>
    </row>
    <row r="145" spans="2:29" ht="15">
      <c r="B145" s="39"/>
      <c r="C145" s="6"/>
      <c r="D145" s="6"/>
      <c r="E145" s="4"/>
      <c r="F145" s="2"/>
      <c r="G145" s="2"/>
      <c r="H145" s="39"/>
      <c r="J145" s="4"/>
      <c r="K145" s="2"/>
      <c r="L145" s="4"/>
      <c r="M145" s="2"/>
      <c r="N145" s="4"/>
      <c r="O145" s="2"/>
      <c r="P145" s="4"/>
      <c r="Q145" s="2"/>
      <c r="R145" s="6"/>
      <c r="S145" s="5"/>
      <c r="T145" s="5"/>
      <c r="U145" s="10"/>
      <c r="V145" s="5"/>
      <c r="W145" s="2"/>
      <c r="X145" s="39"/>
      <c r="Y145" s="39"/>
      <c r="Z145" s="4"/>
      <c r="AA145" s="2"/>
      <c r="AB145" s="2"/>
      <c r="AC145" s="2"/>
    </row>
    <row r="146" spans="1:29" ht="15">
      <c r="A146" s="31" t="s">
        <v>644</v>
      </c>
      <c r="B146" s="39"/>
      <c r="C146" s="6"/>
      <c r="D146" s="6"/>
      <c r="E146" s="4"/>
      <c r="F146" s="2"/>
      <c r="G146" s="2"/>
      <c r="H146" s="39"/>
      <c r="J146" s="4"/>
      <c r="K146" s="2"/>
      <c r="L146" s="4"/>
      <c r="M146" s="2"/>
      <c r="N146" s="4"/>
      <c r="O146" s="2"/>
      <c r="P146" s="4"/>
      <c r="Q146" s="2"/>
      <c r="R146" s="6"/>
      <c r="S146" s="5"/>
      <c r="T146" s="5"/>
      <c r="U146" s="10"/>
      <c r="V146" s="5"/>
      <c r="W146" s="2"/>
      <c r="X146" s="39"/>
      <c r="Y146" s="39"/>
      <c r="Z146" s="4"/>
      <c r="AA146" s="2"/>
      <c r="AB146" s="2"/>
      <c r="AC146" s="2"/>
    </row>
    <row r="147" spans="1:29" ht="21">
      <c r="A147" s="1" t="s">
        <v>104</v>
      </c>
      <c r="B147" s="39" t="s">
        <v>171</v>
      </c>
      <c r="C147" s="6">
        <v>61.9</v>
      </c>
      <c r="D147" s="6">
        <v>73.96666666666667</v>
      </c>
      <c r="E147" s="4">
        <v>457</v>
      </c>
      <c r="F147" s="2" t="s">
        <v>660</v>
      </c>
      <c r="G147" s="2" t="s">
        <v>1708</v>
      </c>
      <c r="H147" s="39" t="s">
        <v>1264</v>
      </c>
      <c r="I147" s="4">
        <v>-10.6</v>
      </c>
      <c r="J147" s="4" t="s">
        <v>175</v>
      </c>
      <c r="K147" s="2" t="s">
        <v>175</v>
      </c>
      <c r="L147" s="4" t="s">
        <v>175</v>
      </c>
      <c r="M147" s="2" t="s">
        <v>175</v>
      </c>
      <c r="N147" s="4">
        <v>183</v>
      </c>
      <c r="O147" s="2" t="s">
        <v>175</v>
      </c>
      <c r="P147" s="4" t="s">
        <v>171</v>
      </c>
      <c r="Q147" s="2" t="s">
        <v>171</v>
      </c>
      <c r="R147" s="6" t="s">
        <v>1265</v>
      </c>
      <c r="S147" s="5" t="s">
        <v>1266</v>
      </c>
      <c r="T147" s="5" t="s">
        <v>175</v>
      </c>
      <c r="U147" s="10" t="s">
        <v>175</v>
      </c>
      <c r="V147" s="5" t="s">
        <v>175</v>
      </c>
      <c r="W147" s="2" t="s">
        <v>175</v>
      </c>
      <c r="X147" s="39" t="s">
        <v>417</v>
      </c>
      <c r="Y147" s="39" t="s">
        <v>175</v>
      </c>
      <c r="Z147" s="4" t="s">
        <v>1267</v>
      </c>
      <c r="AA147" s="2" t="s">
        <v>178</v>
      </c>
      <c r="AB147" s="2"/>
      <c r="AC147" s="2">
        <v>51</v>
      </c>
    </row>
    <row r="148" spans="1:29" ht="30.75">
      <c r="A148" s="1" t="s">
        <v>104</v>
      </c>
      <c r="B148" s="39" t="s">
        <v>171</v>
      </c>
      <c r="C148" s="6">
        <v>61.833333333333336</v>
      </c>
      <c r="D148" s="6">
        <v>73.75</v>
      </c>
      <c r="E148" s="4">
        <v>503</v>
      </c>
      <c r="F148" s="2" t="s">
        <v>660</v>
      </c>
      <c r="G148" s="2" t="s">
        <v>1708</v>
      </c>
      <c r="H148" s="39" t="s">
        <v>1268</v>
      </c>
      <c r="I148" s="4">
        <v>-8.3</v>
      </c>
      <c r="J148" s="4" t="s">
        <v>175</v>
      </c>
      <c r="K148" s="2" t="s">
        <v>175</v>
      </c>
      <c r="L148" s="4" t="s">
        <v>175</v>
      </c>
      <c r="M148" s="2" t="s">
        <v>175</v>
      </c>
      <c r="N148" s="4" t="s">
        <v>175</v>
      </c>
      <c r="O148" s="2" t="s">
        <v>175</v>
      </c>
      <c r="P148" s="4" t="s">
        <v>171</v>
      </c>
      <c r="Q148" s="2" t="s">
        <v>171</v>
      </c>
      <c r="R148" s="6" t="s">
        <v>1269</v>
      </c>
      <c r="S148" s="5" t="s">
        <v>1266</v>
      </c>
      <c r="T148" s="5" t="s">
        <v>175</v>
      </c>
      <c r="U148" s="10" t="s">
        <v>175</v>
      </c>
      <c r="V148" s="5" t="s">
        <v>175</v>
      </c>
      <c r="W148" s="2" t="s">
        <v>175</v>
      </c>
      <c r="X148" s="39" t="s">
        <v>175</v>
      </c>
      <c r="Y148" s="39" t="s">
        <v>175</v>
      </c>
      <c r="Z148" s="4" t="s">
        <v>175</v>
      </c>
      <c r="AA148" s="2" t="s">
        <v>178</v>
      </c>
      <c r="AB148" s="2"/>
      <c r="AC148" s="2" t="s">
        <v>1117</v>
      </c>
    </row>
    <row r="149" spans="1:29" ht="15">
      <c r="A149" s="1" t="s">
        <v>105</v>
      </c>
      <c r="B149" s="39" t="s">
        <v>171</v>
      </c>
      <c r="C149" s="6">
        <v>54.81666666666667</v>
      </c>
      <c r="D149" s="6">
        <v>66.68333333333334</v>
      </c>
      <c r="E149" s="4">
        <v>489</v>
      </c>
      <c r="F149" s="2" t="s">
        <v>660</v>
      </c>
      <c r="G149" s="2" t="s">
        <v>1708</v>
      </c>
      <c r="H149" s="39" t="s">
        <v>1270</v>
      </c>
      <c r="I149" s="4">
        <v>-4.5</v>
      </c>
      <c r="J149" s="4" t="s">
        <v>175</v>
      </c>
      <c r="K149" s="2" t="s">
        <v>175</v>
      </c>
      <c r="L149" s="4" t="s">
        <v>175</v>
      </c>
      <c r="M149" s="2" t="s">
        <v>175</v>
      </c>
      <c r="N149" s="4" t="s">
        <v>175</v>
      </c>
      <c r="O149" s="2" t="s">
        <v>175</v>
      </c>
      <c r="P149" s="4" t="s">
        <v>171</v>
      </c>
      <c r="Q149" s="2" t="s">
        <v>171</v>
      </c>
      <c r="R149" s="6" t="s">
        <v>1271</v>
      </c>
      <c r="S149" s="5" t="s">
        <v>1256</v>
      </c>
      <c r="T149" s="5" t="s">
        <v>175</v>
      </c>
      <c r="U149" s="10" t="s">
        <v>175</v>
      </c>
      <c r="V149" s="5" t="s">
        <v>175</v>
      </c>
      <c r="W149" s="2" t="s">
        <v>175</v>
      </c>
      <c r="X149" s="39" t="s">
        <v>175</v>
      </c>
      <c r="Y149" s="39" t="s">
        <v>175</v>
      </c>
      <c r="Z149" s="4" t="s">
        <v>175</v>
      </c>
      <c r="AA149" s="2" t="s">
        <v>440</v>
      </c>
      <c r="AB149" s="2"/>
      <c r="AC149" s="2" t="s">
        <v>1117</v>
      </c>
    </row>
    <row r="150" spans="1:29" ht="21">
      <c r="A150" s="1" t="s">
        <v>1010</v>
      </c>
      <c r="B150" s="39" t="s">
        <v>1025</v>
      </c>
      <c r="C150" s="8">
        <v>58.7</v>
      </c>
      <c r="D150" s="8">
        <v>66</v>
      </c>
      <c r="E150" s="4">
        <v>115</v>
      </c>
      <c r="F150" s="2" t="s">
        <v>174</v>
      </c>
      <c r="G150" s="2" t="s">
        <v>1001</v>
      </c>
      <c r="H150" s="39" t="s">
        <v>1272</v>
      </c>
      <c r="I150" s="4">
        <v>-5.2</v>
      </c>
      <c r="J150" s="4" t="s">
        <v>175</v>
      </c>
      <c r="K150" s="2" t="s">
        <v>175</v>
      </c>
      <c r="L150" s="4" t="s">
        <v>175</v>
      </c>
      <c r="M150" s="2" t="s">
        <v>175</v>
      </c>
      <c r="N150" s="4">
        <v>250</v>
      </c>
      <c r="O150" s="2" t="s">
        <v>175</v>
      </c>
      <c r="P150" s="4" t="s">
        <v>171</v>
      </c>
      <c r="Q150" s="2" t="s">
        <v>171</v>
      </c>
      <c r="R150" s="4" t="s">
        <v>728</v>
      </c>
      <c r="S150" s="5">
        <v>-2</v>
      </c>
      <c r="T150" s="5" t="s">
        <v>175</v>
      </c>
      <c r="U150" s="10" t="s">
        <v>175</v>
      </c>
      <c r="V150" s="5" t="s">
        <v>175</v>
      </c>
      <c r="W150" s="2" t="s">
        <v>175</v>
      </c>
      <c r="X150" s="39" t="s">
        <v>175</v>
      </c>
      <c r="Y150" s="39" t="s">
        <v>1028</v>
      </c>
      <c r="Z150" s="4">
        <v>500</v>
      </c>
      <c r="AA150" s="2" t="s">
        <v>440</v>
      </c>
      <c r="AB150" s="2"/>
      <c r="AC150" s="2">
        <v>46</v>
      </c>
    </row>
    <row r="151" spans="1:29" ht="15">
      <c r="A151" s="1" t="s">
        <v>1010</v>
      </c>
      <c r="B151" s="39" t="s">
        <v>878</v>
      </c>
      <c r="C151" s="8">
        <v>58.7</v>
      </c>
      <c r="D151" s="8">
        <v>66</v>
      </c>
      <c r="E151" s="4">
        <v>130</v>
      </c>
      <c r="F151" s="2" t="s">
        <v>174</v>
      </c>
      <c r="G151" s="2" t="s">
        <v>1001</v>
      </c>
      <c r="H151" s="39" t="s">
        <v>1272</v>
      </c>
      <c r="I151" s="4">
        <v>-5.2</v>
      </c>
      <c r="J151" s="4" t="s">
        <v>175</v>
      </c>
      <c r="K151" s="2" t="s">
        <v>175</v>
      </c>
      <c r="L151" s="4" t="s">
        <v>175</v>
      </c>
      <c r="M151" s="2" t="s">
        <v>175</v>
      </c>
      <c r="N151" s="4">
        <v>250</v>
      </c>
      <c r="O151" s="2" t="s">
        <v>175</v>
      </c>
      <c r="P151" s="4" t="s">
        <v>171</v>
      </c>
      <c r="Q151" s="2" t="s">
        <v>171</v>
      </c>
      <c r="R151" s="4" t="s">
        <v>1273</v>
      </c>
      <c r="S151" s="5">
        <v>-2.6</v>
      </c>
      <c r="T151" s="5" t="s">
        <v>175</v>
      </c>
      <c r="U151" s="10" t="s">
        <v>175</v>
      </c>
      <c r="V151" s="5" t="s">
        <v>175</v>
      </c>
      <c r="W151" s="2" t="s">
        <v>175</v>
      </c>
      <c r="X151" s="39" t="s">
        <v>175</v>
      </c>
      <c r="Y151" s="39" t="s">
        <v>878</v>
      </c>
      <c r="Z151" s="4">
        <v>200</v>
      </c>
      <c r="AA151" s="2" t="s">
        <v>440</v>
      </c>
      <c r="AB151" s="2"/>
      <c r="AC151" s="2">
        <v>46</v>
      </c>
    </row>
    <row r="152" spans="1:29" ht="15">
      <c r="A152" s="1" t="s">
        <v>1010</v>
      </c>
      <c r="B152" s="39" t="s">
        <v>1274</v>
      </c>
      <c r="C152" s="8">
        <v>58.7</v>
      </c>
      <c r="D152" s="8">
        <v>66</v>
      </c>
      <c r="E152" s="4">
        <v>15</v>
      </c>
      <c r="F152" s="2" t="s">
        <v>174</v>
      </c>
      <c r="G152" s="2" t="s">
        <v>1001</v>
      </c>
      <c r="H152" s="39" t="s">
        <v>1272</v>
      </c>
      <c r="I152" s="4">
        <v>-5.2</v>
      </c>
      <c r="J152" s="4" t="s">
        <v>175</v>
      </c>
      <c r="K152" s="2" t="s">
        <v>175</v>
      </c>
      <c r="L152" s="4" t="s">
        <v>175</v>
      </c>
      <c r="M152" s="2" t="s">
        <v>175</v>
      </c>
      <c r="N152" s="4">
        <v>250</v>
      </c>
      <c r="O152" s="2" t="s">
        <v>175</v>
      </c>
      <c r="P152" s="4" t="s">
        <v>171</v>
      </c>
      <c r="Q152" s="2" t="s">
        <v>171</v>
      </c>
      <c r="R152" s="4" t="s">
        <v>728</v>
      </c>
      <c r="S152" s="5">
        <v>-0.3</v>
      </c>
      <c r="T152" s="5" t="s">
        <v>175</v>
      </c>
      <c r="U152" s="10" t="s">
        <v>175</v>
      </c>
      <c r="V152" s="5" t="s">
        <v>175</v>
      </c>
      <c r="W152" s="2" t="s">
        <v>175</v>
      </c>
      <c r="X152" s="39" t="s">
        <v>175</v>
      </c>
      <c r="Y152" s="39" t="s">
        <v>574</v>
      </c>
      <c r="Z152" s="4">
        <v>150</v>
      </c>
      <c r="AA152" s="2" t="s">
        <v>440</v>
      </c>
      <c r="AB152" s="2"/>
      <c r="AC152" s="2">
        <v>46</v>
      </c>
    </row>
    <row r="153" spans="1:29" ht="15">
      <c r="A153" s="1" t="s">
        <v>1024</v>
      </c>
      <c r="B153" s="39" t="s">
        <v>1275</v>
      </c>
      <c r="C153" s="8">
        <v>61.03</v>
      </c>
      <c r="D153" s="8">
        <v>69.5</v>
      </c>
      <c r="E153" s="4">
        <v>30</v>
      </c>
      <c r="F153" s="2" t="s">
        <v>174</v>
      </c>
      <c r="G153" s="2" t="s">
        <v>1001</v>
      </c>
      <c r="H153" s="39" t="s">
        <v>1027</v>
      </c>
      <c r="I153" s="4">
        <v>-8</v>
      </c>
      <c r="J153" s="4" t="s">
        <v>175</v>
      </c>
      <c r="K153" s="2" t="s">
        <v>175</v>
      </c>
      <c r="L153" s="4" t="s">
        <v>175</v>
      </c>
      <c r="M153" s="2" t="s">
        <v>175</v>
      </c>
      <c r="N153" s="4">
        <v>175</v>
      </c>
      <c r="O153" s="2" t="s">
        <v>175</v>
      </c>
      <c r="P153" s="4" t="s">
        <v>171</v>
      </c>
      <c r="Q153" s="2" t="s">
        <v>171</v>
      </c>
      <c r="R153" s="4" t="s">
        <v>728</v>
      </c>
      <c r="S153" s="5">
        <v>-5.1</v>
      </c>
      <c r="T153" s="5" t="s">
        <v>175</v>
      </c>
      <c r="U153" s="10" t="s">
        <v>175</v>
      </c>
      <c r="V153" s="5" t="s">
        <v>175</v>
      </c>
      <c r="W153" s="2" t="s">
        <v>175</v>
      </c>
      <c r="X153" s="39" t="s">
        <v>175</v>
      </c>
      <c r="Y153" s="39" t="s">
        <v>1276</v>
      </c>
      <c r="Z153" s="4">
        <v>140</v>
      </c>
      <c r="AA153" s="2" t="s">
        <v>178</v>
      </c>
      <c r="AB153" s="2"/>
      <c r="AC153" s="2" t="s">
        <v>1277</v>
      </c>
    </row>
    <row r="154" spans="1:29" ht="15">
      <c r="A154" s="1" t="s">
        <v>1024</v>
      </c>
      <c r="B154" s="39" t="s">
        <v>1278</v>
      </c>
      <c r="C154" s="8">
        <v>61.03</v>
      </c>
      <c r="D154" s="8">
        <v>69.5</v>
      </c>
      <c r="E154" s="4">
        <v>30</v>
      </c>
      <c r="F154" s="2" t="s">
        <v>174</v>
      </c>
      <c r="G154" s="2" t="s">
        <v>1001</v>
      </c>
      <c r="H154" s="39" t="s">
        <v>1027</v>
      </c>
      <c r="I154" s="4">
        <v>-8</v>
      </c>
      <c r="J154" s="4" t="s">
        <v>175</v>
      </c>
      <c r="K154" s="2" t="s">
        <v>175</v>
      </c>
      <c r="L154" s="4" t="s">
        <v>175</v>
      </c>
      <c r="M154" s="2" t="s">
        <v>175</v>
      </c>
      <c r="N154" s="4">
        <v>175</v>
      </c>
      <c r="O154" s="2" t="s">
        <v>175</v>
      </c>
      <c r="P154" s="4" t="s">
        <v>171</v>
      </c>
      <c r="Q154" s="2" t="s">
        <v>171</v>
      </c>
      <c r="R154" s="4" t="s">
        <v>728</v>
      </c>
      <c r="S154" s="5">
        <v>-4.8</v>
      </c>
      <c r="T154" s="5" t="s">
        <v>175</v>
      </c>
      <c r="U154" s="10" t="s">
        <v>175</v>
      </c>
      <c r="V154" s="5" t="s">
        <v>175</v>
      </c>
      <c r="W154" s="2" t="s">
        <v>175</v>
      </c>
      <c r="X154" s="39" t="s">
        <v>175</v>
      </c>
      <c r="Y154" s="39" t="s">
        <v>1276</v>
      </c>
      <c r="Z154" s="4">
        <v>220</v>
      </c>
      <c r="AA154" s="2" t="s">
        <v>178</v>
      </c>
      <c r="AB154" s="2"/>
      <c r="AC154" s="2" t="s">
        <v>1277</v>
      </c>
    </row>
    <row r="155" spans="1:29" ht="21">
      <c r="A155" s="1" t="s">
        <v>1279</v>
      </c>
      <c r="B155" s="39" t="s">
        <v>1025</v>
      </c>
      <c r="C155" s="8">
        <v>61.5</v>
      </c>
      <c r="D155" s="8">
        <v>72</v>
      </c>
      <c r="E155" s="4">
        <v>155</v>
      </c>
      <c r="F155" s="2" t="s">
        <v>174</v>
      </c>
      <c r="G155" s="2" t="s">
        <v>1001</v>
      </c>
      <c r="H155" s="39" t="s">
        <v>1280</v>
      </c>
      <c r="I155" s="4">
        <v>-8</v>
      </c>
      <c r="J155" s="4" t="s">
        <v>175</v>
      </c>
      <c r="K155" s="2" t="s">
        <v>175</v>
      </c>
      <c r="L155" s="4" t="s">
        <v>175</v>
      </c>
      <c r="M155" s="2" t="s">
        <v>175</v>
      </c>
      <c r="N155" s="4">
        <v>175</v>
      </c>
      <c r="O155" s="2" t="s">
        <v>175</v>
      </c>
      <c r="P155" s="4" t="s">
        <v>171</v>
      </c>
      <c r="Q155" s="2" t="s">
        <v>171</v>
      </c>
      <c r="R155" s="4" t="s">
        <v>728</v>
      </c>
      <c r="S155" s="5">
        <v>-5.8</v>
      </c>
      <c r="T155" s="5" t="s">
        <v>175</v>
      </c>
      <c r="U155" s="10" t="s">
        <v>175</v>
      </c>
      <c r="V155" s="5" t="s">
        <v>175</v>
      </c>
      <c r="W155" s="2" t="s">
        <v>175</v>
      </c>
      <c r="X155" s="39" t="s">
        <v>175</v>
      </c>
      <c r="Y155" s="39" t="s">
        <v>1028</v>
      </c>
      <c r="Z155" s="4">
        <v>340</v>
      </c>
      <c r="AA155" s="2" t="s">
        <v>178</v>
      </c>
      <c r="AB155" s="2"/>
      <c r="AC155" s="2" t="s">
        <v>1277</v>
      </c>
    </row>
    <row r="156" ht="15">
      <c r="O156" s="2"/>
    </row>
    <row r="171" spans="3:4" ht="15">
      <c r="C171" s="4"/>
      <c r="D171" s="4"/>
    </row>
    <row r="185" spans="3:4" ht="15">
      <c r="C185" s="4"/>
      <c r="D185" s="4"/>
    </row>
    <row r="186" spans="3:4" ht="15">
      <c r="C186" s="4"/>
      <c r="D186" s="4"/>
    </row>
  </sheetData>
  <printOptions gridLines="1"/>
  <pageMargins left="0.75" right="0.75" top="0.5" bottom="0.5" header="0.5" footer="0.5"/>
  <pageSetup horizontalDpi="300" verticalDpi="300" orientation="landscape" paperSize="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25"/>
  <sheetViews>
    <sheetView tabSelected="1" workbookViewId="0" topLeftCell="A514">
      <selection activeCell="A518" sqref="A518"/>
    </sheetView>
  </sheetViews>
  <sheetFormatPr defaultColWidth="8.88671875" defaultRowHeight="15"/>
  <cols>
    <col min="1" max="1" width="18.4453125" style="68" customWidth="1"/>
    <col min="2" max="2" width="10.21484375" style="36" customWidth="1"/>
    <col min="3" max="3" width="5.6640625" style="68" customWidth="1"/>
    <col min="4" max="4" width="6.4453125" style="68" customWidth="1"/>
    <col min="5" max="5" width="7.4453125" style="36" customWidth="1"/>
    <col min="6" max="6" width="5.88671875" style="69" customWidth="1"/>
    <col min="7" max="7" width="6.21484375" style="25" customWidth="1"/>
    <col min="8" max="8" width="4.21484375" style="25" customWidth="1"/>
    <col min="9" max="9" width="6.88671875" style="68" bestFit="1" customWidth="1"/>
  </cols>
  <sheetData>
    <row r="1" spans="1:9" ht="30.75">
      <c r="A1" s="34" t="s">
        <v>1906</v>
      </c>
      <c r="B1" s="34" t="s">
        <v>1907</v>
      </c>
      <c r="C1" s="43" t="s">
        <v>1900</v>
      </c>
      <c r="D1" s="43" t="s">
        <v>1901</v>
      </c>
      <c r="E1" s="43" t="s">
        <v>1897</v>
      </c>
      <c r="F1" s="61" t="s">
        <v>1902</v>
      </c>
      <c r="G1" s="43" t="s">
        <v>1923</v>
      </c>
      <c r="H1" s="43" t="s">
        <v>1707</v>
      </c>
      <c r="I1" s="43" t="s">
        <v>1922</v>
      </c>
    </row>
    <row r="2" spans="1:9" ht="15">
      <c r="A2" s="63"/>
      <c r="B2" s="70"/>
      <c r="C2" s="63"/>
      <c r="D2" s="63"/>
      <c r="E2" s="72"/>
      <c r="F2" s="64"/>
      <c r="G2" s="57"/>
      <c r="H2" s="57"/>
      <c r="I2" s="63"/>
    </row>
    <row r="3" spans="1:9" ht="15">
      <c r="A3" s="29" t="s">
        <v>1899</v>
      </c>
      <c r="B3" s="39"/>
      <c r="C3" s="38"/>
      <c r="D3" s="38"/>
      <c r="E3" s="73"/>
      <c r="F3" s="59"/>
      <c r="G3" s="7"/>
      <c r="H3" s="7"/>
      <c r="I3" s="38"/>
    </row>
    <row r="4" spans="1:9" ht="15">
      <c r="A4" s="2"/>
      <c r="B4" s="39"/>
      <c r="C4" s="38"/>
      <c r="D4" s="38"/>
      <c r="E4" s="73"/>
      <c r="F4" s="59"/>
      <c r="G4" s="7"/>
      <c r="H4" s="7"/>
      <c r="I4" s="38"/>
    </row>
    <row r="5" spans="1:9" ht="15">
      <c r="A5" s="29" t="s">
        <v>172</v>
      </c>
      <c r="B5" s="39"/>
      <c r="C5" s="38"/>
      <c r="D5" s="38"/>
      <c r="E5" s="73"/>
      <c r="F5" s="59"/>
      <c r="G5" s="7"/>
      <c r="H5" s="7"/>
      <c r="I5" s="38"/>
    </row>
    <row r="6" spans="1:9" ht="15">
      <c r="A6" s="2" t="s">
        <v>1281</v>
      </c>
      <c r="B6" s="39"/>
      <c r="C6" s="65">
        <v>76.33333333333333</v>
      </c>
      <c r="D6" s="65">
        <v>109.5</v>
      </c>
      <c r="E6" s="74">
        <v>-17.3</v>
      </c>
      <c r="F6" s="22">
        <v>0</v>
      </c>
      <c r="G6" s="7" t="s">
        <v>999</v>
      </c>
      <c r="H6" s="7" t="s">
        <v>1708</v>
      </c>
      <c r="I6" s="2">
        <v>54</v>
      </c>
    </row>
    <row r="7" spans="1:9" ht="15">
      <c r="A7" s="2" t="s">
        <v>179</v>
      </c>
      <c r="B7" s="39" t="s">
        <v>180</v>
      </c>
      <c r="C7" s="65">
        <v>80.74333333333334</v>
      </c>
      <c r="D7" s="65">
        <v>83.08</v>
      </c>
      <c r="E7" s="74">
        <v>-10</v>
      </c>
      <c r="F7" s="22">
        <v>0</v>
      </c>
      <c r="G7" s="7" t="s">
        <v>999</v>
      </c>
      <c r="H7" s="7" t="s">
        <v>1708</v>
      </c>
      <c r="I7" s="2" t="s">
        <v>182</v>
      </c>
    </row>
    <row r="8" spans="1:9" ht="15">
      <c r="A8" s="2" t="s">
        <v>183</v>
      </c>
      <c r="B8" s="39" t="s">
        <v>184</v>
      </c>
      <c r="C8" s="65">
        <v>79.99</v>
      </c>
      <c r="D8" s="65">
        <v>84.07</v>
      </c>
      <c r="E8" s="74">
        <v>-17.6</v>
      </c>
      <c r="F8" s="22">
        <v>0</v>
      </c>
      <c r="G8" s="7" t="s">
        <v>999</v>
      </c>
      <c r="H8" s="7" t="s">
        <v>1708</v>
      </c>
      <c r="I8" s="2" t="s">
        <v>182</v>
      </c>
    </row>
    <row r="9" spans="1:9" ht="15">
      <c r="A9" s="2" t="s">
        <v>185</v>
      </c>
      <c r="B9" s="39" t="s">
        <v>186</v>
      </c>
      <c r="C9" s="65">
        <v>79.615</v>
      </c>
      <c r="D9" s="65">
        <v>84.72166666666666</v>
      </c>
      <c r="E9" s="74">
        <v>-19.7</v>
      </c>
      <c r="F9" s="22">
        <v>0</v>
      </c>
      <c r="G9" s="7" t="s">
        <v>999</v>
      </c>
      <c r="H9" s="7" t="s">
        <v>1708</v>
      </c>
      <c r="I9" s="2" t="s">
        <v>187</v>
      </c>
    </row>
    <row r="10" spans="1:9" ht="15">
      <c r="A10" s="2" t="s">
        <v>188</v>
      </c>
      <c r="B10" s="39" t="s">
        <v>189</v>
      </c>
      <c r="C10" s="65">
        <v>79.52</v>
      </c>
      <c r="D10" s="65">
        <v>87.02</v>
      </c>
      <c r="E10" s="74">
        <v>-15.1</v>
      </c>
      <c r="F10" s="22">
        <v>0</v>
      </c>
      <c r="G10" s="7" t="s">
        <v>999</v>
      </c>
      <c r="H10" s="7" t="s">
        <v>1708</v>
      </c>
      <c r="I10" s="2" t="s">
        <v>182</v>
      </c>
    </row>
    <row r="11" spans="1:9" ht="15">
      <c r="A11" s="2" t="s">
        <v>190</v>
      </c>
      <c r="B11" s="39" t="s">
        <v>191</v>
      </c>
      <c r="C11" s="65">
        <v>78.74833333333333</v>
      </c>
      <c r="D11" s="65">
        <v>102.7</v>
      </c>
      <c r="E11" s="74" t="s">
        <v>1770</v>
      </c>
      <c r="F11" s="22">
        <v>0</v>
      </c>
      <c r="G11" s="7" t="s">
        <v>999</v>
      </c>
      <c r="H11" s="7" t="s">
        <v>1708</v>
      </c>
      <c r="I11" s="2" t="s">
        <v>193</v>
      </c>
    </row>
    <row r="12" spans="1:9" ht="15">
      <c r="A12" s="2" t="s">
        <v>194</v>
      </c>
      <c r="B12" s="39" t="s">
        <v>195</v>
      </c>
      <c r="C12" s="65">
        <v>78.43166666666667</v>
      </c>
      <c r="D12" s="65">
        <v>103.26333333333334</v>
      </c>
      <c r="E12" s="74" t="s">
        <v>1771</v>
      </c>
      <c r="F12" s="22">
        <v>0</v>
      </c>
      <c r="G12" s="7" t="s">
        <v>999</v>
      </c>
      <c r="H12" s="7" t="s">
        <v>1708</v>
      </c>
      <c r="I12" s="2" t="s">
        <v>197</v>
      </c>
    </row>
    <row r="13" spans="1:9" ht="15">
      <c r="A13" s="2" t="s">
        <v>198</v>
      </c>
      <c r="B13" s="39" t="s">
        <v>199</v>
      </c>
      <c r="C13" s="65">
        <v>78.255</v>
      </c>
      <c r="D13" s="65">
        <v>102.53333333333333</v>
      </c>
      <c r="E13" s="74">
        <v>-18.3</v>
      </c>
      <c r="F13" s="22">
        <v>0</v>
      </c>
      <c r="G13" s="7" t="s">
        <v>999</v>
      </c>
      <c r="H13" s="7" t="s">
        <v>1708</v>
      </c>
      <c r="I13" s="2" t="s">
        <v>182</v>
      </c>
    </row>
    <row r="14" spans="1:9" ht="15">
      <c r="A14" s="2" t="s">
        <v>200</v>
      </c>
      <c r="B14" s="39" t="s">
        <v>201</v>
      </c>
      <c r="C14" s="65">
        <v>78.13</v>
      </c>
      <c r="D14" s="65">
        <v>102.53333333333333</v>
      </c>
      <c r="E14" s="74">
        <v>-17.6</v>
      </c>
      <c r="F14" s="22">
        <v>0</v>
      </c>
      <c r="G14" s="7" t="s">
        <v>999</v>
      </c>
      <c r="H14" s="7" t="s">
        <v>1708</v>
      </c>
      <c r="I14" s="2" t="s">
        <v>182</v>
      </c>
    </row>
    <row r="15" spans="1:9" ht="15">
      <c r="A15" s="2" t="s">
        <v>202</v>
      </c>
      <c r="B15" s="39" t="s">
        <v>203</v>
      </c>
      <c r="C15" s="65">
        <v>78.10833333333333</v>
      </c>
      <c r="D15" s="65">
        <v>99.76</v>
      </c>
      <c r="E15" s="74" t="s">
        <v>1772</v>
      </c>
      <c r="F15" s="22">
        <v>0</v>
      </c>
      <c r="G15" s="7" t="s">
        <v>999</v>
      </c>
      <c r="H15" s="7" t="s">
        <v>1708</v>
      </c>
      <c r="I15" s="2" t="s">
        <v>193</v>
      </c>
    </row>
    <row r="16" spans="1:9" ht="15">
      <c r="A16" s="2" t="s">
        <v>205</v>
      </c>
      <c r="B16" s="39" t="s">
        <v>206</v>
      </c>
      <c r="C16" s="65">
        <v>77.995</v>
      </c>
      <c r="D16" s="65">
        <v>114.565</v>
      </c>
      <c r="E16" s="74" t="s">
        <v>1773</v>
      </c>
      <c r="F16" s="22">
        <v>0</v>
      </c>
      <c r="G16" s="7" t="s">
        <v>999</v>
      </c>
      <c r="H16" s="7" t="s">
        <v>1708</v>
      </c>
      <c r="I16" s="2" t="s">
        <v>193</v>
      </c>
    </row>
    <row r="17" spans="1:9" ht="15">
      <c r="A17" s="2" t="s">
        <v>208</v>
      </c>
      <c r="B17" s="39" t="s">
        <v>209</v>
      </c>
      <c r="C17" s="65">
        <v>77.98833333333333</v>
      </c>
      <c r="D17" s="65">
        <v>111.36166666666666</v>
      </c>
      <c r="E17" s="74" t="s">
        <v>1774</v>
      </c>
      <c r="F17" s="22">
        <v>0</v>
      </c>
      <c r="G17" s="7" t="s">
        <v>999</v>
      </c>
      <c r="H17" s="7" t="s">
        <v>1708</v>
      </c>
      <c r="I17" s="2" t="s">
        <v>187</v>
      </c>
    </row>
    <row r="18" spans="1:9" ht="15">
      <c r="A18" s="2" t="s">
        <v>211</v>
      </c>
      <c r="B18" s="39" t="s">
        <v>212</v>
      </c>
      <c r="C18" s="65">
        <v>77.76333333333334</v>
      </c>
      <c r="D18" s="65">
        <v>97.75666666666666</v>
      </c>
      <c r="E18" s="74" t="s">
        <v>1770</v>
      </c>
      <c r="F18" s="22">
        <v>0</v>
      </c>
      <c r="G18" s="7" t="s">
        <v>999</v>
      </c>
      <c r="H18" s="7" t="s">
        <v>1708</v>
      </c>
      <c r="I18" s="2" t="s">
        <v>213</v>
      </c>
    </row>
    <row r="19" spans="1:9" ht="15">
      <c r="A19" s="2" t="s">
        <v>214</v>
      </c>
      <c r="B19" s="39" t="s">
        <v>215</v>
      </c>
      <c r="C19" s="65">
        <v>77.715</v>
      </c>
      <c r="D19" s="65">
        <v>102.14166666666667</v>
      </c>
      <c r="E19" s="74">
        <v>-18</v>
      </c>
      <c r="F19" s="22">
        <v>0</v>
      </c>
      <c r="G19" s="7" t="s">
        <v>999</v>
      </c>
      <c r="H19" s="7" t="s">
        <v>1708</v>
      </c>
      <c r="I19" s="2" t="s">
        <v>182</v>
      </c>
    </row>
    <row r="20" spans="1:9" ht="15">
      <c r="A20" s="2" t="s">
        <v>216</v>
      </c>
      <c r="B20" s="39" t="s">
        <v>217</v>
      </c>
      <c r="C20" s="65">
        <v>77.49666666666667</v>
      </c>
      <c r="D20" s="65">
        <v>94.65</v>
      </c>
      <c r="E20" s="74" t="s">
        <v>1775</v>
      </c>
      <c r="F20" s="22">
        <v>0</v>
      </c>
      <c r="G20" s="7" t="s">
        <v>999</v>
      </c>
      <c r="H20" s="7" t="s">
        <v>1708</v>
      </c>
      <c r="I20" s="2" t="s">
        <v>182</v>
      </c>
    </row>
    <row r="21" spans="1:9" ht="15">
      <c r="A21" s="2" t="s">
        <v>219</v>
      </c>
      <c r="B21" s="39" t="s">
        <v>220</v>
      </c>
      <c r="C21" s="65">
        <v>77.35</v>
      </c>
      <c r="D21" s="65">
        <v>105.45</v>
      </c>
      <c r="E21" s="74">
        <v>-16.5</v>
      </c>
      <c r="F21" s="22">
        <v>0</v>
      </c>
      <c r="G21" s="7" t="s">
        <v>999</v>
      </c>
      <c r="H21" s="7" t="s">
        <v>1708</v>
      </c>
      <c r="I21" s="2" t="s">
        <v>182</v>
      </c>
    </row>
    <row r="22" spans="1:9" ht="15">
      <c r="A22" s="2" t="s">
        <v>221</v>
      </c>
      <c r="B22" s="39" t="s">
        <v>222</v>
      </c>
      <c r="C22" s="65">
        <v>76.67</v>
      </c>
      <c r="D22" s="65">
        <v>116.72833333333334</v>
      </c>
      <c r="E22" s="74" t="s">
        <v>1776</v>
      </c>
      <c r="F22" s="22">
        <v>0</v>
      </c>
      <c r="G22" s="7" t="s">
        <v>999</v>
      </c>
      <c r="H22" s="7" t="s">
        <v>1708</v>
      </c>
      <c r="I22" s="2" t="s">
        <v>197</v>
      </c>
    </row>
    <row r="23" spans="1:9" ht="15">
      <c r="A23" s="2" t="s">
        <v>224</v>
      </c>
      <c r="B23" s="39" t="s">
        <v>225</v>
      </c>
      <c r="C23" s="65">
        <v>76.455</v>
      </c>
      <c r="D23" s="65">
        <v>108.49</v>
      </c>
      <c r="E23" s="74">
        <v>-16</v>
      </c>
      <c r="F23" s="22">
        <v>0</v>
      </c>
      <c r="G23" s="7" t="s">
        <v>999</v>
      </c>
      <c r="H23" s="7" t="s">
        <v>1708</v>
      </c>
      <c r="I23" s="2" t="s">
        <v>226</v>
      </c>
    </row>
    <row r="24" spans="1:9" ht="15">
      <c r="A24" s="2" t="s">
        <v>227</v>
      </c>
      <c r="B24" s="39" t="s">
        <v>228</v>
      </c>
      <c r="C24" s="65">
        <v>76.45166666666667</v>
      </c>
      <c r="D24" s="65">
        <v>108.92833333333333</v>
      </c>
      <c r="E24" s="74" t="s">
        <v>1777</v>
      </c>
      <c r="F24" s="22">
        <v>0</v>
      </c>
      <c r="G24" s="7" t="s">
        <v>999</v>
      </c>
      <c r="H24" s="7" t="s">
        <v>1708</v>
      </c>
      <c r="I24" s="2" t="s">
        <v>197</v>
      </c>
    </row>
    <row r="25" spans="1:9" ht="15">
      <c r="A25" s="2" t="s">
        <v>230</v>
      </c>
      <c r="B25" s="39" t="s">
        <v>231</v>
      </c>
      <c r="C25" s="65">
        <v>76.385</v>
      </c>
      <c r="D25" s="65">
        <v>108.26833333333333</v>
      </c>
      <c r="E25" s="74">
        <v>-16.6</v>
      </c>
      <c r="F25" s="22">
        <v>0</v>
      </c>
      <c r="G25" s="7" t="s">
        <v>999</v>
      </c>
      <c r="H25" s="7" t="s">
        <v>1708</v>
      </c>
      <c r="I25" s="2" t="s">
        <v>226</v>
      </c>
    </row>
    <row r="26" spans="1:9" ht="15">
      <c r="A26" s="2" t="s">
        <v>232</v>
      </c>
      <c r="B26" s="39" t="s">
        <v>233</v>
      </c>
      <c r="C26" s="65">
        <v>76.36833333333334</v>
      </c>
      <c r="D26" s="65">
        <v>108.49166666666666</v>
      </c>
      <c r="E26" s="74">
        <v>-17.2</v>
      </c>
      <c r="F26" s="22">
        <v>0</v>
      </c>
      <c r="G26" s="7" t="s">
        <v>999</v>
      </c>
      <c r="H26" s="7" t="s">
        <v>1708</v>
      </c>
      <c r="I26" s="2" t="s">
        <v>226</v>
      </c>
    </row>
    <row r="27" spans="1:9" ht="15">
      <c r="A27" s="2" t="s">
        <v>234</v>
      </c>
      <c r="B27" s="39" t="s">
        <v>235</v>
      </c>
      <c r="C27" s="65">
        <v>76.36333333333333</v>
      </c>
      <c r="D27" s="65">
        <v>103.93666666666667</v>
      </c>
      <c r="E27" s="74">
        <v>-16.9</v>
      </c>
      <c r="F27" s="22">
        <v>0</v>
      </c>
      <c r="G27" s="7" t="s">
        <v>999</v>
      </c>
      <c r="H27" s="7" t="s">
        <v>1708</v>
      </c>
      <c r="I27" s="2" t="s">
        <v>182</v>
      </c>
    </row>
    <row r="28" spans="1:9" ht="15">
      <c r="A28" s="2" t="s">
        <v>236</v>
      </c>
      <c r="B28" s="39" t="s">
        <v>237</v>
      </c>
      <c r="C28" s="65">
        <v>76.35833333333333</v>
      </c>
      <c r="D28" s="65">
        <v>103.97</v>
      </c>
      <c r="E28" s="74">
        <v>-15.8</v>
      </c>
      <c r="F28" s="22">
        <v>0</v>
      </c>
      <c r="G28" s="7" t="s">
        <v>999</v>
      </c>
      <c r="H28" s="7" t="s">
        <v>1708</v>
      </c>
      <c r="I28" s="2" t="s">
        <v>226</v>
      </c>
    </row>
    <row r="29" spans="1:9" ht="15">
      <c r="A29" s="2" t="s">
        <v>238</v>
      </c>
      <c r="B29" s="39" t="s">
        <v>239</v>
      </c>
      <c r="C29" s="65">
        <v>76.31166666666667</v>
      </c>
      <c r="D29" s="65">
        <v>110.38833333333334</v>
      </c>
      <c r="E29" s="74" t="s">
        <v>1778</v>
      </c>
      <c r="F29" s="22">
        <v>0</v>
      </c>
      <c r="G29" s="7" t="s">
        <v>999</v>
      </c>
      <c r="H29" s="7" t="s">
        <v>1708</v>
      </c>
      <c r="I29" s="2" t="s">
        <v>182</v>
      </c>
    </row>
    <row r="30" spans="1:9" ht="15">
      <c r="A30" s="2" t="s">
        <v>241</v>
      </c>
      <c r="B30" s="39" t="s">
        <v>242</v>
      </c>
      <c r="C30" s="65">
        <v>75.63666666666667</v>
      </c>
      <c r="D30" s="65">
        <v>118.805</v>
      </c>
      <c r="E30" s="74" t="s">
        <v>1776</v>
      </c>
      <c r="F30" s="22">
        <v>0</v>
      </c>
      <c r="G30" s="7" t="s">
        <v>999</v>
      </c>
      <c r="H30" s="7" t="s">
        <v>1708</v>
      </c>
      <c r="I30" s="2" t="s">
        <v>193</v>
      </c>
    </row>
    <row r="31" spans="1:9" ht="15">
      <c r="A31" s="38" t="s">
        <v>1376</v>
      </c>
      <c r="B31" s="39" t="s">
        <v>1377</v>
      </c>
      <c r="C31" s="22">
        <v>75.493</v>
      </c>
      <c r="D31" s="22">
        <v>97.015</v>
      </c>
      <c r="E31" s="74" t="s">
        <v>1751</v>
      </c>
      <c r="F31" s="22">
        <v>0</v>
      </c>
      <c r="G31" s="7" t="s">
        <v>999</v>
      </c>
      <c r="H31" s="7" t="s">
        <v>1708</v>
      </c>
      <c r="I31" s="2" t="s">
        <v>1754</v>
      </c>
    </row>
    <row r="32" spans="1:9" ht="15">
      <c r="A32" s="2" t="s">
        <v>243</v>
      </c>
      <c r="B32" s="39" t="s">
        <v>244</v>
      </c>
      <c r="C32" s="65">
        <v>75.4</v>
      </c>
      <c r="D32" s="65">
        <v>96.93333333333334</v>
      </c>
      <c r="E32" s="74">
        <v>-15.3</v>
      </c>
      <c r="F32" s="22">
        <v>0</v>
      </c>
      <c r="G32" s="7" t="s">
        <v>999</v>
      </c>
      <c r="H32" s="7" t="s">
        <v>1708</v>
      </c>
      <c r="I32" s="2" t="s">
        <v>226</v>
      </c>
    </row>
    <row r="33" spans="1:9" ht="15">
      <c r="A33" s="2" t="s">
        <v>245</v>
      </c>
      <c r="B33" s="39" t="s">
        <v>244</v>
      </c>
      <c r="C33" s="65">
        <v>75.4</v>
      </c>
      <c r="D33" s="65">
        <v>96.93333333333334</v>
      </c>
      <c r="E33" s="74">
        <v>-10.3</v>
      </c>
      <c r="F33" s="22">
        <v>0</v>
      </c>
      <c r="G33" s="7" t="s">
        <v>999</v>
      </c>
      <c r="H33" s="7" t="s">
        <v>1708</v>
      </c>
      <c r="I33" s="2" t="s">
        <v>226</v>
      </c>
    </row>
    <row r="34" spans="1:9" ht="15">
      <c r="A34" s="2" t="s">
        <v>246</v>
      </c>
      <c r="B34" s="39" t="s">
        <v>244</v>
      </c>
      <c r="C34" s="65">
        <v>75.4</v>
      </c>
      <c r="D34" s="65">
        <v>96.93333333333334</v>
      </c>
      <c r="E34" s="74">
        <v>-13.9</v>
      </c>
      <c r="F34" s="22">
        <v>0</v>
      </c>
      <c r="G34" s="7" t="s">
        <v>999</v>
      </c>
      <c r="H34" s="7" t="s">
        <v>1708</v>
      </c>
      <c r="I34" s="2" t="s">
        <v>226</v>
      </c>
    </row>
    <row r="35" spans="1:9" ht="15">
      <c r="A35" s="2" t="s">
        <v>247</v>
      </c>
      <c r="B35" s="39" t="s">
        <v>244</v>
      </c>
      <c r="C35" s="65">
        <v>75.4</v>
      </c>
      <c r="D35" s="65">
        <v>96.93333333333334</v>
      </c>
      <c r="E35" s="74">
        <v>-15.8</v>
      </c>
      <c r="F35" s="22">
        <v>0</v>
      </c>
      <c r="G35" s="7" t="s">
        <v>999</v>
      </c>
      <c r="H35" s="7" t="s">
        <v>1708</v>
      </c>
      <c r="I35" s="2" t="s">
        <v>226</v>
      </c>
    </row>
    <row r="36" spans="1:9" ht="15">
      <c r="A36" s="2" t="s">
        <v>248</v>
      </c>
      <c r="B36" s="39" t="s">
        <v>244</v>
      </c>
      <c r="C36" s="65">
        <v>75.4</v>
      </c>
      <c r="D36" s="65">
        <v>96.93333333333334</v>
      </c>
      <c r="E36" s="74">
        <v>-16.4</v>
      </c>
      <c r="F36" s="22">
        <v>0</v>
      </c>
      <c r="G36" s="7" t="s">
        <v>999</v>
      </c>
      <c r="H36" s="7" t="s">
        <v>1708</v>
      </c>
      <c r="I36" s="2" t="s">
        <v>226</v>
      </c>
    </row>
    <row r="37" spans="1:9" ht="15">
      <c r="A37" s="38" t="s">
        <v>1858</v>
      </c>
      <c r="B37" s="39" t="s">
        <v>244</v>
      </c>
      <c r="C37" s="22">
        <v>75.5</v>
      </c>
      <c r="D37" s="22">
        <v>97.03</v>
      </c>
      <c r="E37" s="75" t="s">
        <v>1714</v>
      </c>
      <c r="F37" s="22">
        <v>0</v>
      </c>
      <c r="G37" s="7" t="s">
        <v>999</v>
      </c>
      <c r="H37" s="7" t="s">
        <v>1708</v>
      </c>
      <c r="I37" s="2" t="s">
        <v>1754</v>
      </c>
    </row>
    <row r="38" spans="1:9" ht="15">
      <c r="A38" s="38" t="s">
        <v>1859</v>
      </c>
      <c r="B38" s="39" t="s">
        <v>1365</v>
      </c>
      <c r="C38" s="22">
        <v>75.4533</v>
      </c>
      <c r="D38" s="22">
        <v>97</v>
      </c>
      <c r="E38" s="75" t="s">
        <v>1716</v>
      </c>
      <c r="F38" s="22">
        <v>0</v>
      </c>
      <c r="G38" s="7" t="s">
        <v>999</v>
      </c>
      <c r="H38" s="7" t="s">
        <v>1708</v>
      </c>
      <c r="I38" s="2" t="s">
        <v>1754</v>
      </c>
    </row>
    <row r="39" spans="1:9" ht="15">
      <c r="A39" s="38" t="s">
        <v>1367</v>
      </c>
      <c r="B39" s="39" t="s">
        <v>1365</v>
      </c>
      <c r="C39" s="22">
        <v>75.4</v>
      </c>
      <c r="D39" s="22">
        <v>96.933</v>
      </c>
      <c r="E39" s="75" t="s">
        <v>175</v>
      </c>
      <c r="F39" s="22">
        <v>0</v>
      </c>
      <c r="G39" s="7" t="s">
        <v>999</v>
      </c>
      <c r="H39" s="7" t="s">
        <v>1708</v>
      </c>
      <c r="I39" s="2" t="s">
        <v>1754</v>
      </c>
    </row>
    <row r="40" spans="1:9" ht="15">
      <c r="A40" s="38" t="s">
        <v>1862</v>
      </c>
      <c r="B40" s="39" t="s">
        <v>1365</v>
      </c>
      <c r="C40" s="22">
        <v>75.4</v>
      </c>
      <c r="D40" s="22">
        <v>96.933</v>
      </c>
      <c r="E40" s="75" t="s">
        <v>1719</v>
      </c>
      <c r="F40" s="22">
        <v>0</v>
      </c>
      <c r="G40" s="7" t="s">
        <v>1708</v>
      </c>
      <c r="H40" s="7" t="s">
        <v>1708</v>
      </c>
      <c r="I40" s="2" t="s">
        <v>1754</v>
      </c>
    </row>
    <row r="41" spans="1:9" ht="15">
      <c r="A41" s="38" t="s">
        <v>1372</v>
      </c>
      <c r="B41" s="39" t="s">
        <v>1365</v>
      </c>
      <c r="C41" s="22">
        <v>75.4</v>
      </c>
      <c r="D41" s="22">
        <v>96.93</v>
      </c>
      <c r="E41" s="75" t="s">
        <v>1718</v>
      </c>
      <c r="F41" s="22">
        <v>0</v>
      </c>
      <c r="G41" s="7" t="s">
        <v>999</v>
      </c>
      <c r="H41" s="7" t="s">
        <v>1708</v>
      </c>
      <c r="I41" s="2" t="s">
        <v>1754</v>
      </c>
    </row>
    <row r="42" spans="1:9" ht="15">
      <c r="A42" s="38" t="s">
        <v>1374</v>
      </c>
      <c r="B42" s="39" t="s">
        <v>1365</v>
      </c>
      <c r="C42" s="22">
        <v>75.4</v>
      </c>
      <c r="D42" s="22">
        <v>96.933</v>
      </c>
      <c r="E42" s="75" t="s">
        <v>1720</v>
      </c>
      <c r="F42" s="22">
        <v>0</v>
      </c>
      <c r="G42" s="7" t="s">
        <v>1708</v>
      </c>
      <c r="H42" s="7" t="s">
        <v>1708</v>
      </c>
      <c r="I42" s="2" t="s">
        <v>1754</v>
      </c>
    </row>
    <row r="43" spans="1:9" ht="15">
      <c r="A43" s="2" t="s">
        <v>249</v>
      </c>
      <c r="B43" s="39" t="s">
        <v>250</v>
      </c>
      <c r="C43" s="65">
        <v>75.07166666666667</v>
      </c>
      <c r="D43" s="65">
        <v>91.805</v>
      </c>
      <c r="E43" s="74">
        <v>-15</v>
      </c>
      <c r="F43" s="22">
        <v>0</v>
      </c>
      <c r="G43" s="7" t="s">
        <v>1708</v>
      </c>
      <c r="H43" s="7" t="s">
        <v>1708</v>
      </c>
      <c r="I43" s="2" t="s">
        <v>182</v>
      </c>
    </row>
    <row r="44" spans="1:9" ht="15">
      <c r="A44" s="2" t="s">
        <v>251</v>
      </c>
      <c r="B44" s="39" t="s">
        <v>252</v>
      </c>
      <c r="C44" s="65">
        <v>74.80166666666666</v>
      </c>
      <c r="D44" s="65">
        <v>110.51</v>
      </c>
      <c r="E44" s="74" t="s">
        <v>1779</v>
      </c>
      <c r="F44" s="22">
        <v>0</v>
      </c>
      <c r="G44" s="7" t="s">
        <v>999</v>
      </c>
      <c r="H44" s="7" t="s">
        <v>1708</v>
      </c>
      <c r="I44" s="2" t="s">
        <v>187</v>
      </c>
    </row>
    <row r="45" spans="1:9" ht="15">
      <c r="A45" s="2" t="s">
        <v>254</v>
      </c>
      <c r="B45" s="39" t="s">
        <v>171</v>
      </c>
      <c r="C45" s="65">
        <v>74.68333333333334</v>
      </c>
      <c r="D45" s="65">
        <v>94.89666666666666</v>
      </c>
      <c r="E45" s="74" t="s">
        <v>1780</v>
      </c>
      <c r="F45" s="22">
        <v>0</v>
      </c>
      <c r="G45" s="7" t="s">
        <v>999</v>
      </c>
      <c r="H45" s="7" t="s">
        <v>1708</v>
      </c>
      <c r="I45" s="2" t="s">
        <v>187</v>
      </c>
    </row>
    <row r="46" spans="1:9" ht="15">
      <c r="A46" s="2" t="s">
        <v>256</v>
      </c>
      <c r="B46" s="39" t="s">
        <v>257</v>
      </c>
      <c r="C46" s="65">
        <v>74.67833333333333</v>
      </c>
      <c r="D46" s="65">
        <v>94.74333333333334</v>
      </c>
      <c r="E46" s="74" t="s">
        <v>1781</v>
      </c>
      <c r="F46" s="22">
        <v>0</v>
      </c>
      <c r="G46" s="7" t="s">
        <v>999</v>
      </c>
      <c r="H46" s="7" t="s">
        <v>1708</v>
      </c>
      <c r="I46" s="2" t="s">
        <v>187</v>
      </c>
    </row>
    <row r="47" spans="1:9" ht="15">
      <c r="A47" s="2" t="s">
        <v>259</v>
      </c>
      <c r="B47" s="39" t="s">
        <v>260</v>
      </c>
      <c r="C47" s="65">
        <v>74.65</v>
      </c>
      <c r="D47" s="65">
        <v>113.38333333333334</v>
      </c>
      <c r="E47" s="74">
        <v>-15.4</v>
      </c>
      <c r="F47" s="22">
        <v>0</v>
      </c>
      <c r="G47" s="7" t="s">
        <v>999</v>
      </c>
      <c r="H47" s="7" t="s">
        <v>1708</v>
      </c>
      <c r="I47" s="2" t="s">
        <v>182</v>
      </c>
    </row>
    <row r="48" spans="1:9" ht="15">
      <c r="A48" s="2" t="s">
        <v>261</v>
      </c>
      <c r="B48" s="39" t="s">
        <v>262</v>
      </c>
      <c r="C48" s="65">
        <v>73.68166666666667</v>
      </c>
      <c r="D48" s="65">
        <v>90.61333333333333</v>
      </c>
      <c r="E48" s="75" t="s">
        <v>1713</v>
      </c>
      <c r="F48" s="22">
        <v>0</v>
      </c>
      <c r="G48" s="7" t="s">
        <v>999</v>
      </c>
      <c r="H48" s="7" t="s">
        <v>1708</v>
      </c>
      <c r="I48" s="2" t="s">
        <v>187</v>
      </c>
    </row>
    <row r="49" spans="1:9" ht="15">
      <c r="A49" s="2" t="s">
        <v>263</v>
      </c>
      <c r="B49" s="39" t="s">
        <v>264</v>
      </c>
      <c r="C49" s="65">
        <v>72.9</v>
      </c>
      <c r="D49" s="65">
        <v>124.55833333333334</v>
      </c>
      <c r="E49" s="74" t="s">
        <v>1782</v>
      </c>
      <c r="F49" s="22">
        <v>0</v>
      </c>
      <c r="G49" s="7" t="s">
        <v>999</v>
      </c>
      <c r="H49" s="7" t="s">
        <v>1708</v>
      </c>
      <c r="I49" s="2" t="s">
        <v>187</v>
      </c>
    </row>
    <row r="50" spans="1:9" ht="15">
      <c r="A50" s="2" t="s">
        <v>266</v>
      </c>
      <c r="B50" s="39" t="s">
        <v>267</v>
      </c>
      <c r="C50" s="65">
        <v>69.06666666666666</v>
      </c>
      <c r="D50" s="65">
        <v>79.06333333333333</v>
      </c>
      <c r="E50" s="74">
        <v>-9</v>
      </c>
      <c r="F50" s="22">
        <v>0</v>
      </c>
      <c r="G50" s="7" t="s">
        <v>999</v>
      </c>
      <c r="H50" s="7" t="s">
        <v>1708</v>
      </c>
      <c r="I50" s="2" t="s">
        <v>182</v>
      </c>
    </row>
    <row r="51" spans="1:9" ht="15">
      <c r="A51" s="2" t="s">
        <v>1863</v>
      </c>
      <c r="B51" s="39"/>
      <c r="C51" s="65">
        <v>74.5</v>
      </c>
      <c r="D51" s="65">
        <v>95</v>
      </c>
      <c r="E51" s="74">
        <v>-15</v>
      </c>
      <c r="F51" s="22">
        <v>0</v>
      </c>
      <c r="G51" s="7" t="s">
        <v>999</v>
      </c>
      <c r="H51" s="7" t="s">
        <v>1708</v>
      </c>
      <c r="I51" s="2">
        <v>37</v>
      </c>
    </row>
    <row r="52" spans="1:9" ht="15">
      <c r="A52" s="38" t="s">
        <v>1392</v>
      </c>
      <c r="B52" s="41" t="s">
        <v>1377</v>
      </c>
      <c r="C52" s="59">
        <v>75.53</v>
      </c>
      <c r="D52" s="59">
        <v>97.228</v>
      </c>
      <c r="E52" s="73" t="s">
        <v>300</v>
      </c>
      <c r="F52" s="22">
        <v>0</v>
      </c>
      <c r="G52" s="7" t="s">
        <v>999</v>
      </c>
      <c r="H52" s="7" t="s">
        <v>1708</v>
      </c>
      <c r="I52" s="2" t="s">
        <v>1754</v>
      </c>
    </row>
    <row r="53" spans="1:9" ht="15">
      <c r="A53" s="38" t="s">
        <v>1390</v>
      </c>
      <c r="B53" s="41" t="s">
        <v>1377</v>
      </c>
      <c r="C53" s="59">
        <v>74.64</v>
      </c>
      <c r="D53" s="59">
        <v>94.355</v>
      </c>
      <c r="E53" s="73" t="s">
        <v>1733</v>
      </c>
      <c r="F53" s="22">
        <v>0</v>
      </c>
      <c r="G53" s="7" t="s">
        <v>1708</v>
      </c>
      <c r="H53" s="7" t="s">
        <v>1708</v>
      </c>
      <c r="I53" s="2" t="s">
        <v>1754</v>
      </c>
    </row>
    <row r="54" spans="1:9" ht="15">
      <c r="A54" s="38" t="s">
        <v>1384</v>
      </c>
      <c r="B54" s="41" t="s">
        <v>1387</v>
      </c>
      <c r="C54" s="59">
        <v>80.82</v>
      </c>
      <c r="D54" s="59">
        <v>72.897</v>
      </c>
      <c r="E54" s="73" t="s">
        <v>1734</v>
      </c>
      <c r="F54" s="22">
        <v>0</v>
      </c>
      <c r="G54" s="7" t="s">
        <v>999</v>
      </c>
      <c r="H54" s="7" t="s">
        <v>1708</v>
      </c>
      <c r="I54" s="2" t="s">
        <v>1754</v>
      </c>
    </row>
    <row r="55" spans="1:9" ht="15">
      <c r="A55" s="38" t="s">
        <v>1386</v>
      </c>
      <c r="B55" s="41" t="s">
        <v>1388</v>
      </c>
      <c r="C55" s="59">
        <v>80.82</v>
      </c>
      <c r="D55" s="59">
        <v>72.897</v>
      </c>
      <c r="E55" s="73" t="s">
        <v>207</v>
      </c>
      <c r="F55" s="22">
        <v>0</v>
      </c>
      <c r="G55" s="7" t="s">
        <v>999</v>
      </c>
      <c r="H55" s="7" t="s">
        <v>1708</v>
      </c>
      <c r="I55" s="2" t="s">
        <v>1754</v>
      </c>
    </row>
    <row r="56" spans="1:9" ht="15">
      <c r="A56" s="38" t="s">
        <v>1726</v>
      </c>
      <c r="B56" s="41" t="s">
        <v>1727</v>
      </c>
      <c r="C56" s="59">
        <v>76.345</v>
      </c>
      <c r="D56" s="59">
        <v>108.97</v>
      </c>
      <c r="E56" s="73" t="s">
        <v>1736</v>
      </c>
      <c r="F56" s="22">
        <v>0</v>
      </c>
      <c r="G56" s="7" t="s">
        <v>999</v>
      </c>
      <c r="H56" s="7" t="s">
        <v>1708</v>
      </c>
      <c r="I56" s="2" t="s">
        <v>1754</v>
      </c>
    </row>
    <row r="57" spans="1:9" ht="15">
      <c r="A57" s="38" t="s">
        <v>1729</v>
      </c>
      <c r="B57" s="41" t="s">
        <v>1730</v>
      </c>
      <c r="C57" s="59">
        <v>75.4</v>
      </c>
      <c r="D57" s="59">
        <v>104.49</v>
      </c>
      <c r="E57" s="73">
        <v>-13.4</v>
      </c>
      <c r="F57" s="22">
        <v>0</v>
      </c>
      <c r="G57" s="7" t="s">
        <v>1708</v>
      </c>
      <c r="H57" s="7" t="s">
        <v>1708</v>
      </c>
      <c r="I57" s="2" t="s">
        <v>1754</v>
      </c>
    </row>
    <row r="58" spans="1:9" ht="15">
      <c r="A58" s="38" t="s">
        <v>1731</v>
      </c>
      <c r="B58" s="41" t="s">
        <v>1732</v>
      </c>
      <c r="C58" s="59">
        <v>75.54</v>
      </c>
      <c r="D58" s="59">
        <v>105.6</v>
      </c>
      <c r="E58" s="73">
        <v>-14.7</v>
      </c>
      <c r="F58" s="22">
        <v>0</v>
      </c>
      <c r="G58" s="7" t="s">
        <v>1708</v>
      </c>
      <c r="H58" s="7" t="s">
        <v>1708</v>
      </c>
      <c r="I58" s="2" t="s">
        <v>1754</v>
      </c>
    </row>
    <row r="59" spans="1:9" ht="15">
      <c r="A59" s="38" t="s">
        <v>718</v>
      </c>
      <c r="B59" s="41" t="s">
        <v>1742</v>
      </c>
      <c r="C59" s="59">
        <v>75.37</v>
      </c>
      <c r="D59" s="59">
        <v>105.67</v>
      </c>
      <c r="E59" s="73">
        <v>-14.96</v>
      </c>
      <c r="F59" s="22">
        <v>0</v>
      </c>
      <c r="G59" s="7" t="s">
        <v>1708</v>
      </c>
      <c r="H59" s="7" t="s">
        <v>1708</v>
      </c>
      <c r="I59" s="2" t="s">
        <v>1754</v>
      </c>
    </row>
    <row r="60" spans="1:9" ht="15">
      <c r="A60" s="38" t="s">
        <v>718</v>
      </c>
      <c r="B60" s="41" t="s">
        <v>1743</v>
      </c>
      <c r="C60" s="59">
        <v>75.37</v>
      </c>
      <c r="D60" s="59">
        <v>105.67</v>
      </c>
      <c r="E60" s="73">
        <v>-14.95</v>
      </c>
      <c r="F60" s="22">
        <v>0</v>
      </c>
      <c r="G60" s="7" t="s">
        <v>1708</v>
      </c>
      <c r="H60" s="7" t="s">
        <v>1708</v>
      </c>
      <c r="I60" s="2" t="s">
        <v>1754</v>
      </c>
    </row>
    <row r="61" spans="1:9" ht="15">
      <c r="A61" s="2"/>
      <c r="B61" s="39"/>
      <c r="C61" s="65"/>
      <c r="D61" s="65"/>
      <c r="E61" s="74"/>
      <c r="F61" s="22"/>
      <c r="G61" s="7"/>
      <c r="H61" s="7"/>
      <c r="I61" s="2"/>
    </row>
    <row r="62" spans="1:9" ht="15">
      <c r="A62" s="29" t="s">
        <v>269</v>
      </c>
      <c r="B62" s="39"/>
      <c r="C62" s="65"/>
      <c r="D62" s="65"/>
      <c r="E62" s="74"/>
      <c r="F62" s="22"/>
      <c r="G62" s="7"/>
      <c r="H62" s="7"/>
      <c r="I62" s="2"/>
    </row>
    <row r="63" spans="1:9" ht="15">
      <c r="A63" s="2" t="s">
        <v>270</v>
      </c>
      <c r="B63" s="39" t="s">
        <v>271</v>
      </c>
      <c r="C63" s="65">
        <v>69.635</v>
      </c>
      <c r="D63" s="65">
        <v>132.37</v>
      </c>
      <c r="E63" s="74" t="s">
        <v>1783</v>
      </c>
      <c r="F63" s="22">
        <v>0</v>
      </c>
      <c r="G63" s="7" t="s">
        <v>999</v>
      </c>
      <c r="H63" s="7" t="s">
        <v>1708</v>
      </c>
      <c r="I63" s="2" t="s">
        <v>193</v>
      </c>
    </row>
    <row r="64" spans="1:9" ht="15">
      <c r="A64" s="2" t="s">
        <v>273</v>
      </c>
      <c r="B64" s="39" t="s">
        <v>274</v>
      </c>
      <c r="C64" s="65">
        <v>69.595</v>
      </c>
      <c r="D64" s="65">
        <v>134.34333333333333</v>
      </c>
      <c r="E64" s="74" t="s">
        <v>1784</v>
      </c>
      <c r="F64" s="22">
        <v>0</v>
      </c>
      <c r="G64" s="7" t="s">
        <v>999</v>
      </c>
      <c r="H64" s="7" t="s">
        <v>1708</v>
      </c>
      <c r="I64" s="2" t="s">
        <v>193</v>
      </c>
    </row>
    <row r="65" spans="1:9" ht="15">
      <c r="A65" s="2" t="s">
        <v>276</v>
      </c>
      <c r="B65" s="39" t="s">
        <v>277</v>
      </c>
      <c r="C65" s="65">
        <v>69.50833333333334</v>
      </c>
      <c r="D65" s="65">
        <v>132.70166666666665</v>
      </c>
      <c r="E65" s="74" t="s">
        <v>1785</v>
      </c>
      <c r="F65" s="22">
        <v>0</v>
      </c>
      <c r="G65" s="7" t="s">
        <v>999</v>
      </c>
      <c r="H65" s="7" t="s">
        <v>1708</v>
      </c>
      <c r="I65" s="2" t="s">
        <v>193</v>
      </c>
    </row>
    <row r="66" spans="1:9" ht="15">
      <c r="A66" s="2" t="s">
        <v>279</v>
      </c>
      <c r="B66" s="39" t="s">
        <v>280</v>
      </c>
      <c r="C66" s="65">
        <v>69.45833333333333</v>
      </c>
      <c r="D66" s="65">
        <v>134.19833333333332</v>
      </c>
      <c r="E66" s="74">
        <v>-7.7</v>
      </c>
      <c r="F66" s="22">
        <v>0</v>
      </c>
      <c r="G66" s="7" t="s">
        <v>999</v>
      </c>
      <c r="H66" s="7" t="s">
        <v>1708</v>
      </c>
      <c r="I66" s="2" t="s">
        <v>226</v>
      </c>
    </row>
    <row r="67" spans="1:9" ht="15">
      <c r="A67" s="2" t="s">
        <v>281</v>
      </c>
      <c r="B67" s="39" t="s">
        <v>282</v>
      </c>
      <c r="C67" s="65">
        <v>69.43166666666667</v>
      </c>
      <c r="D67" s="65">
        <v>132.62333333333333</v>
      </c>
      <c r="E67" s="74" t="s">
        <v>1777</v>
      </c>
      <c r="F67" s="22">
        <v>0</v>
      </c>
      <c r="G67" s="7" t="s">
        <v>999</v>
      </c>
      <c r="H67" s="7" t="s">
        <v>1708</v>
      </c>
      <c r="I67" s="2" t="s">
        <v>283</v>
      </c>
    </row>
    <row r="68" spans="1:9" ht="15">
      <c r="A68" s="2" t="s">
        <v>284</v>
      </c>
      <c r="B68" s="39" t="s">
        <v>285</v>
      </c>
      <c r="C68" s="65">
        <v>69.41666666666667</v>
      </c>
      <c r="D68" s="65">
        <v>134.505</v>
      </c>
      <c r="E68" s="74" t="s">
        <v>1786</v>
      </c>
      <c r="F68" s="22">
        <v>0</v>
      </c>
      <c r="G68" s="7" t="s">
        <v>1708</v>
      </c>
      <c r="H68" s="7" t="s">
        <v>1708</v>
      </c>
      <c r="I68" s="2" t="s">
        <v>283</v>
      </c>
    </row>
    <row r="69" spans="1:9" ht="15">
      <c r="A69" s="2" t="s">
        <v>287</v>
      </c>
      <c r="B69" s="39" t="s">
        <v>288</v>
      </c>
      <c r="C69" s="65">
        <v>69.415</v>
      </c>
      <c r="D69" s="65">
        <v>135.84166666666667</v>
      </c>
      <c r="E69" s="74" t="s">
        <v>1787</v>
      </c>
      <c r="F69" s="22">
        <v>0</v>
      </c>
      <c r="G69" s="7" t="s">
        <v>999</v>
      </c>
      <c r="H69" s="7" t="s">
        <v>1708</v>
      </c>
      <c r="I69" s="2" t="s">
        <v>283</v>
      </c>
    </row>
    <row r="70" spans="1:9" ht="15">
      <c r="A70" s="2" t="s">
        <v>290</v>
      </c>
      <c r="B70" s="39" t="s">
        <v>291</v>
      </c>
      <c r="C70" s="65">
        <v>69.40333333333334</v>
      </c>
      <c r="D70" s="65">
        <v>134.96833333333333</v>
      </c>
      <c r="E70" s="74">
        <v>-6.2</v>
      </c>
      <c r="F70" s="22">
        <v>0</v>
      </c>
      <c r="G70" s="7" t="s">
        <v>999</v>
      </c>
      <c r="H70" s="7" t="s">
        <v>1708</v>
      </c>
      <c r="I70" s="2" t="s">
        <v>182</v>
      </c>
    </row>
    <row r="71" spans="1:9" ht="15">
      <c r="A71" s="2" t="s">
        <v>292</v>
      </c>
      <c r="B71" s="39" t="s">
        <v>293</v>
      </c>
      <c r="C71" s="65">
        <v>69.39666666666666</v>
      </c>
      <c r="D71" s="65">
        <v>135.505</v>
      </c>
      <c r="E71" s="74" t="s">
        <v>1788</v>
      </c>
      <c r="F71" s="22">
        <v>0</v>
      </c>
      <c r="G71" s="7" t="s">
        <v>999</v>
      </c>
      <c r="H71" s="7" t="s">
        <v>1708</v>
      </c>
      <c r="I71" s="2" t="s">
        <v>213</v>
      </c>
    </row>
    <row r="72" spans="1:9" ht="15">
      <c r="A72" s="2" t="s">
        <v>295</v>
      </c>
      <c r="B72" s="39" t="s">
        <v>296</v>
      </c>
      <c r="C72" s="65">
        <v>69.38833333333334</v>
      </c>
      <c r="D72" s="65">
        <v>134.96833333333333</v>
      </c>
      <c r="E72" s="74" t="s">
        <v>1789</v>
      </c>
      <c r="F72" s="22">
        <v>0</v>
      </c>
      <c r="G72" s="7" t="s">
        <v>999</v>
      </c>
      <c r="H72" s="7" t="s">
        <v>1708</v>
      </c>
      <c r="I72" s="2" t="s">
        <v>182</v>
      </c>
    </row>
    <row r="73" spans="1:9" ht="15">
      <c r="A73" s="2" t="s">
        <v>298</v>
      </c>
      <c r="B73" s="39" t="s">
        <v>299</v>
      </c>
      <c r="C73" s="65">
        <v>69.38666666666667</v>
      </c>
      <c r="D73" s="65">
        <v>132.74333333333334</v>
      </c>
      <c r="E73" s="74" t="s">
        <v>1790</v>
      </c>
      <c r="F73" s="22">
        <v>0</v>
      </c>
      <c r="G73" s="7" t="s">
        <v>999</v>
      </c>
      <c r="H73" s="7" t="s">
        <v>1708</v>
      </c>
      <c r="I73" s="2" t="s">
        <v>193</v>
      </c>
    </row>
    <row r="74" spans="1:9" ht="15">
      <c r="A74" s="2" t="s">
        <v>301</v>
      </c>
      <c r="B74" s="39" t="s">
        <v>302</v>
      </c>
      <c r="C74" s="65">
        <v>69.38</v>
      </c>
      <c r="D74" s="65">
        <v>134.93833333333333</v>
      </c>
      <c r="E74" s="74">
        <v>-5.6</v>
      </c>
      <c r="F74" s="22">
        <v>0</v>
      </c>
      <c r="G74" s="7" t="s">
        <v>999</v>
      </c>
      <c r="H74" s="7" t="s">
        <v>1708</v>
      </c>
      <c r="I74" s="2" t="s">
        <v>182</v>
      </c>
    </row>
    <row r="75" spans="1:9" ht="15">
      <c r="A75" s="2" t="s">
        <v>303</v>
      </c>
      <c r="B75" s="39" t="s">
        <v>304</v>
      </c>
      <c r="C75" s="65">
        <v>69.37166666666667</v>
      </c>
      <c r="D75" s="65">
        <v>134.94666666666666</v>
      </c>
      <c r="E75" s="74">
        <v>-1.7</v>
      </c>
      <c r="F75" s="22">
        <v>0</v>
      </c>
      <c r="G75" s="7" t="s">
        <v>999</v>
      </c>
      <c r="H75" s="7" t="s">
        <v>1708</v>
      </c>
      <c r="I75" s="2" t="s">
        <v>182</v>
      </c>
    </row>
    <row r="76" spans="1:9" ht="15">
      <c r="A76" s="2" t="s">
        <v>305</v>
      </c>
      <c r="B76" s="39" t="s">
        <v>306</v>
      </c>
      <c r="C76" s="65">
        <v>69.35</v>
      </c>
      <c r="D76" s="65">
        <v>134.94333333333333</v>
      </c>
      <c r="E76" s="74">
        <v>-1.9</v>
      </c>
      <c r="F76" s="22">
        <v>0</v>
      </c>
      <c r="G76" s="7" t="s">
        <v>999</v>
      </c>
      <c r="H76" s="7" t="s">
        <v>1708</v>
      </c>
      <c r="I76" s="2" t="s">
        <v>182</v>
      </c>
    </row>
    <row r="77" spans="1:9" ht="15">
      <c r="A77" s="2" t="s">
        <v>307</v>
      </c>
      <c r="B77" s="39" t="s">
        <v>308</v>
      </c>
      <c r="C77" s="65">
        <v>69.32333333333334</v>
      </c>
      <c r="D77" s="65">
        <v>135.335</v>
      </c>
      <c r="E77" s="74">
        <v>-3.6</v>
      </c>
      <c r="F77" s="22">
        <v>0</v>
      </c>
      <c r="G77" s="7" t="s">
        <v>999</v>
      </c>
      <c r="H77" s="7" t="s">
        <v>1708</v>
      </c>
      <c r="I77" s="2" t="s">
        <v>226</v>
      </c>
    </row>
    <row r="78" spans="1:9" ht="15">
      <c r="A78" s="2" t="s">
        <v>309</v>
      </c>
      <c r="B78" s="39" t="s">
        <v>310</v>
      </c>
      <c r="C78" s="65">
        <v>69.31333333333333</v>
      </c>
      <c r="D78" s="65">
        <v>135.32333333333332</v>
      </c>
      <c r="E78" s="74" t="s">
        <v>1791</v>
      </c>
      <c r="F78" s="22">
        <v>0</v>
      </c>
      <c r="G78" s="7" t="s">
        <v>999</v>
      </c>
      <c r="H78" s="7" t="s">
        <v>1708</v>
      </c>
      <c r="I78" s="2" t="s">
        <v>283</v>
      </c>
    </row>
    <row r="79" spans="1:9" ht="15">
      <c r="A79" s="2" t="s">
        <v>312</v>
      </c>
      <c r="B79" s="39" t="s">
        <v>313</v>
      </c>
      <c r="C79" s="65">
        <v>69.30333333333333</v>
      </c>
      <c r="D79" s="65">
        <v>135.305</v>
      </c>
      <c r="E79" s="74" t="s">
        <v>1792</v>
      </c>
      <c r="F79" s="22">
        <v>0</v>
      </c>
      <c r="G79" s="7" t="s">
        <v>999</v>
      </c>
      <c r="H79" s="7" t="s">
        <v>1708</v>
      </c>
      <c r="I79" s="2" t="s">
        <v>213</v>
      </c>
    </row>
    <row r="80" spans="1:9" ht="15">
      <c r="A80" s="2" t="s">
        <v>315</v>
      </c>
      <c r="B80" s="39" t="s">
        <v>316</v>
      </c>
      <c r="C80" s="65">
        <v>69.29166666666667</v>
      </c>
      <c r="D80" s="65">
        <v>135.24833333333333</v>
      </c>
      <c r="E80" s="74">
        <v>-4</v>
      </c>
      <c r="F80" s="22">
        <v>0</v>
      </c>
      <c r="G80" s="7" t="s">
        <v>999</v>
      </c>
      <c r="H80" s="7" t="s">
        <v>1708</v>
      </c>
      <c r="I80" s="2" t="s">
        <v>226</v>
      </c>
    </row>
    <row r="81" spans="1:9" ht="15">
      <c r="A81" s="2" t="s">
        <v>317</v>
      </c>
      <c r="B81" s="39" t="s">
        <v>318</v>
      </c>
      <c r="C81" s="65">
        <v>69.28666666666666</v>
      </c>
      <c r="D81" s="65">
        <v>134.59166666666667</v>
      </c>
      <c r="E81" s="74">
        <v>-8.8</v>
      </c>
      <c r="F81" s="22">
        <v>0</v>
      </c>
      <c r="G81" s="7" t="s">
        <v>999</v>
      </c>
      <c r="H81" s="7" t="s">
        <v>1708</v>
      </c>
      <c r="I81" s="2" t="s">
        <v>226</v>
      </c>
    </row>
    <row r="82" spans="1:9" ht="15">
      <c r="A82" s="2" t="s">
        <v>319</v>
      </c>
      <c r="B82" s="39" t="s">
        <v>320</v>
      </c>
      <c r="C82" s="65">
        <v>69.21333333333334</v>
      </c>
      <c r="D82" s="65">
        <v>134.71166666666667</v>
      </c>
      <c r="E82" s="74">
        <v>-8</v>
      </c>
      <c r="F82" s="22">
        <v>0</v>
      </c>
      <c r="G82" s="7" t="s">
        <v>999</v>
      </c>
      <c r="H82" s="7" t="s">
        <v>1708</v>
      </c>
      <c r="I82" s="2" t="s">
        <v>226</v>
      </c>
    </row>
    <row r="83" spans="1:9" ht="15">
      <c r="A83" s="2" t="s">
        <v>321</v>
      </c>
      <c r="B83" s="39" t="s">
        <v>322</v>
      </c>
      <c r="C83" s="65">
        <v>69.21</v>
      </c>
      <c r="D83" s="65">
        <v>135.85333333333332</v>
      </c>
      <c r="E83" s="74" t="s">
        <v>1793</v>
      </c>
      <c r="F83" s="22">
        <v>0</v>
      </c>
      <c r="G83" s="7" t="s">
        <v>999</v>
      </c>
      <c r="H83" s="7" t="s">
        <v>1708</v>
      </c>
      <c r="I83" s="2" t="s">
        <v>213</v>
      </c>
    </row>
    <row r="84" spans="1:9" ht="15">
      <c r="A84" s="2" t="s">
        <v>324</v>
      </c>
      <c r="B84" s="39" t="s">
        <v>325</v>
      </c>
      <c r="C84" s="65">
        <v>69.195</v>
      </c>
      <c r="D84" s="65">
        <v>135.34166666666667</v>
      </c>
      <c r="E84" s="74">
        <v>-4.1</v>
      </c>
      <c r="F84" s="22">
        <v>0</v>
      </c>
      <c r="G84" s="7" t="s">
        <v>999</v>
      </c>
      <c r="H84" s="7" t="s">
        <v>1708</v>
      </c>
      <c r="I84" s="2" t="s">
        <v>226</v>
      </c>
    </row>
    <row r="85" spans="1:9" ht="15">
      <c r="A85" s="2" t="s">
        <v>326</v>
      </c>
      <c r="B85" s="39" t="s">
        <v>327</v>
      </c>
      <c r="C85" s="65">
        <v>69.18</v>
      </c>
      <c r="D85" s="65">
        <v>133.58333333333334</v>
      </c>
      <c r="E85" s="74" t="s">
        <v>1794</v>
      </c>
      <c r="F85" s="22">
        <v>0</v>
      </c>
      <c r="G85" s="7" t="s">
        <v>999</v>
      </c>
      <c r="H85" s="7" t="s">
        <v>1708</v>
      </c>
      <c r="I85" s="2" t="s">
        <v>193</v>
      </c>
    </row>
    <row r="86" spans="1:9" ht="15">
      <c r="A86" s="2" t="s">
        <v>329</v>
      </c>
      <c r="B86" s="39" t="s">
        <v>330</v>
      </c>
      <c r="C86" s="65">
        <v>69.10166666666667</v>
      </c>
      <c r="D86" s="65">
        <v>134.615</v>
      </c>
      <c r="E86" s="74" t="s">
        <v>1795</v>
      </c>
      <c r="F86" s="22">
        <v>0</v>
      </c>
      <c r="G86" s="7" t="s">
        <v>999</v>
      </c>
      <c r="H86" s="7" t="s">
        <v>1708</v>
      </c>
      <c r="I86" s="2" t="s">
        <v>213</v>
      </c>
    </row>
    <row r="87" spans="1:9" ht="15">
      <c r="A87" s="2" t="s">
        <v>333</v>
      </c>
      <c r="B87" s="39" t="s">
        <v>334</v>
      </c>
      <c r="C87" s="65">
        <v>69.09166666666667</v>
      </c>
      <c r="D87" s="65">
        <v>135.105</v>
      </c>
      <c r="E87" s="74" t="s">
        <v>1796</v>
      </c>
      <c r="F87" s="22">
        <v>0</v>
      </c>
      <c r="G87" s="7" t="s">
        <v>999</v>
      </c>
      <c r="H87" s="7" t="s">
        <v>1708</v>
      </c>
      <c r="I87" s="2" t="s">
        <v>187</v>
      </c>
    </row>
    <row r="88" spans="1:9" ht="15">
      <c r="A88" s="2" t="s">
        <v>336</v>
      </c>
      <c r="B88" s="39" t="s">
        <v>337</v>
      </c>
      <c r="C88" s="65">
        <v>69.08833333333334</v>
      </c>
      <c r="D88" s="65">
        <v>134.65</v>
      </c>
      <c r="E88" s="74" t="s">
        <v>1797</v>
      </c>
      <c r="F88" s="22">
        <v>0</v>
      </c>
      <c r="G88" s="7" t="s">
        <v>999</v>
      </c>
      <c r="H88" s="7" t="s">
        <v>1708</v>
      </c>
      <c r="I88" s="2" t="s">
        <v>213</v>
      </c>
    </row>
    <row r="89" spans="1:9" ht="15">
      <c r="A89" s="2" t="s">
        <v>339</v>
      </c>
      <c r="B89" s="39" t="s">
        <v>340</v>
      </c>
      <c r="C89" s="65">
        <v>69.01666666666667</v>
      </c>
      <c r="D89" s="65">
        <v>133.54166666666666</v>
      </c>
      <c r="E89" s="74">
        <v>-5.1</v>
      </c>
      <c r="F89" s="22">
        <v>0</v>
      </c>
      <c r="G89" s="7" t="s">
        <v>999</v>
      </c>
      <c r="H89" s="7" t="s">
        <v>1708</v>
      </c>
      <c r="I89" s="2" t="s">
        <v>182</v>
      </c>
    </row>
    <row r="90" spans="1:9" ht="15">
      <c r="A90" s="2" t="s">
        <v>341</v>
      </c>
      <c r="B90" s="39" t="s">
        <v>342</v>
      </c>
      <c r="C90" s="65">
        <v>69</v>
      </c>
      <c r="D90" s="65">
        <v>133.615</v>
      </c>
      <c r="E90" s="74">
        <v>-7.7</v>
      </c>
      <c r="F90" s="22">
        <v>0</v>
      </c>
      <c r="G90" s="7" t="s">
        <v>999</v>
      </c>
      <c r="H90" s="7" t="s">
        <v>1708</v>
      </c>
      <c r="I90" s="2" t="s">
        <v>226</v>
      </c>
    </row>
    <row r="91" spans="1:9" ht="15">
      <c r="A91" s="2" t="s">
        <v>343</v>
      </c>
      <c r="B91" s="39" t="s">
        <v>344</v>
      </c>
      <c r="C91" s="65">
        <v>69</v>
      </c>
      <c r="D91" s="65">
        <v>133.64666666666668</v>
      </c>
      <c r="E91" s="74">
        <v>-6.1</v>
      </c>
      <c r="F91" s="22">
        <v>0</v>
      </c>
      <c r="G91" s="7" t="s">
        <v>999</v>
      </c>
      <c r="H91" s="7" t="s">
        <v>1708</v>
      </c>
      <c r="I91" s="2" t="s">
        <v>182</v>
      </c>
    </row>
    <row r="92" spans="1:9" ht="15">
      <c r="A92" s="2" t="s">
        <v>345</v>
      </c>
      <c r="B92" s="39" t="s">
        <v>346</v>
      </c>
      <c r="C92" s="65">
        <v>68.99666666666667</v>
      </c>
      <c r="D92" s="65">
        <v>133.53</v>
      </c>
      <c r="E92" s="74" t="s">
        <v>1798</v>
      </c>
      <c r="F92" s="22">
        <v>0</v>
      </c>
      <c r="G92" s="7" t="s">
        <v>999</v>
      </c>
      <c r="H92" s="7" t="s">
        <v>1708</v>
      </c>
      <c r="I92" s="2" t="s">
        <v>213</v>
      </c>
    </row>
    <row r="93" spans="1:9" ht="15">
      <c r="A93" s="2" t="s">
        <v>348</v>
      </c>
      <c r="B93" s="39" t="s">
        <v>349</v>
      </c>
      <c r="C93" s="65">
        <v>68.98666666666666</v>
      </c>
      <c r="D93" s="65">
        <v>133.57333333333332</v>
      </c>
      <c r="E93" s="74">
        <v>-7.5</v>
      </c>
      <c r="F93" s="22">
        <v>0</v>
      </c>
      <c r="G93" s="7" t="s">
        <v>999</v>
      </c>
      <c r="H93" s="7" t="s">
        <v>1708</v>
      </c>
      <c r="I93" s="2" t="s">
        <v>226</v>
      </c>
    </row>
    <row r="94" spans="1:9" ht="15">
      <c r="A94" s="2" t="s">
        <v>350</v>
      </c>
      <c r="B94" s="39" t="s">
        <v>351</v>
      </c>
      <c r="C94" s="65">
        <v>68.95333333333333</v>
      </c>
      <c r="D94" s="65">
        <v>133.45833333333334</v>
      </c>
      <c r="E94" s="74">
        <v>-7.5</v>
      </c>
      <c r="F94" s="22">
        <v>0</v>
      </c>
      <c r="G94" s="7" t="s">
        <v>999</v>
      </c>
      <c r="H94" s="7" t="s">
        <v>1708</v>
      </c>
      <c r="I94" s="2" t="s">
        <v>226</v>
      </c>
    </row>
    <row r="95" spans="1:9" ht="15">
      <c r="A95" s="2" t="s">
        <v>352</v>
      </c>
      <c r="B95" s="39" t="s">
        <v>353</v>
      </c>
      <c r="C95" s="65">
        <v>68.95</v>
      </c>
      <c r="D95" s="65">
        <v>133.935</v>
      </c>
      <c r="E95" s="74">
        <v>-6.9</v>
      </c>
      <c r="F95" s="22">
        <v>0</v>
      </c>
      <c r="G95" s="7" t="s">
        <v>999</v>
      </c>
      <c r="H95" s="7" t="s">
        <v>1708</v>
      </c>
      <c r="I95" s="2" t="s">
        <v>226</v>
      </c>
    </row>
    <row r="96" spans="1:9" ht="15">
      <c r="A96" s="2" t="s">
        <v>354</v>
      </c>
      <c r="B96" s="39" t="s">
        <v>355</v>
      </c>
      <c r="C96" s="65">
        <v>68.94833333333334</v>
      </c>
      <c r="D96" s="65">
        <v>133.56666666666666</v>
      </c>
      <c r="E96" s="74">
        <v>-0.1</v>
      </c>
      <c r="F96" s="22">
        <v>0</v>
      </c>
      <c r="G96" s="7" t="s">
        <v>999</v>
      </c>
      <c r="H96" s="7" t="s">
        <v>1708</v>
      </c>
      <c r="I96" s="2" t="s">
        <v>182</v>
      </c>
    </row>
    <row r="97" spans="1:9" ht="15">
      <c r="A97" s="2" t="s">
        <v>356</v>
      </c>
      <c r="B97" s="39" t="s">
        <v>357</v>
      </c>
      <c r="C97" s="65">
        <v>68.945</v>
      </c>
      <c r="D97" s="65">
        <v>133.665</v>
      </c>
      <c r="E97" s="74">
        <v>-7.1</v>
      </c>
      <c r="F97" s="22">
        <v>0</v>
      </c>
      <c r="G97" s="7" t="s">
        <v>999</v>
      </c>
      <c r="H97" s="7" t="s">
        <v>1708</v>
      </c>
      <c r="I97" s="2" t="s">
        <v>182</v>
      </c>
    </row>
    <row r="98" spans="1:9" ht="15">
      <c r="A98" s="2" t="s">
        <v>358</v>
      </c>
      <c r="B98" s="39" t="s">
        <v>359</v>
      </c>
      <c r="C98" s="65">
        <v>68.87666666666667</v>
      </c>
      <c r="D98" s="65">
        <v>135.30333333333334</v>
      </c>
      <c r="E98" s="74">
        <v>-2.1</v>
      </c>
      <c r="F98" s="22">
        <v>0</v>
      </c>
      <c r="G98" s="7" t="s">
        <v>999</v>
      </c>
      <c r="H98" s="7" t="s">
        <v>1708</v>
      </c>
      <c r="I98" s="2" t="s">
        <v>226</v>
      </c>
    </row>
    <row r="99" spans="1:9" ht="15">
      <c r="A99" s="2" t="s">
        <v>360</v>
      </c>
      <c r="B99" s="39" t="s">
        <v>361</v>
      </c>
      <c r="C99" s="65">
        <v>68.87666666666667</v>
      </c>
      <c r="D99" s="65">
        <v>133.69833333333332</v>
      </c>
      <c r="E99" s="74">
        <v>-6</v>
      </c>
      <c r="F99" s="22">
        <v>0</v>
      </c>
      <c r="G99" s="7" t="s">
        <v>999</v>
      </c>
      <c r="H99" s="7" t="s">
        <v>1708</v>
      </c>
      <c r="I99" s="2" t="s">
        <v>182</v>
      </c>
    </row>
    <row r="100" spans="1:9" ht="15">
      <c r="A100" s="2" t="s">
        <v>362</v>
      </c>
      <c r="B100" s="39" t="s">
        <v>363</v>
      </c>
      <c r="C100" s="65">
        <v>68.77666666666667</v>
      </c>
      <c r="D100" s="65">
        <v>134.13</v>
      </c>
      <c r="E100" s="74">
        <v>-6.5</v>
      </c>
      <c r="F100" s="22">
        <v>0</v>
      </c>
      <c r="G100" s="7" t="s">
        <v>999</v>
      </c>
      <c r="H100" s="7" t="s">
        <v>1708</v>
      </c>
      <c r="I100" s="2" t="s">
        <v>226</v>
      </c>
    </row>
    <row r="101" spans="1:9" ht="15">
      <c r="A101" s="2" t="s">
        <v>364</v>
      </c>
      <c r="B101" s="39" t="s">
        <v>365</v>
      </c>
      <c r="C101" s="65">
        <v>68.73333333333333</v>
      </c>
      <c r="D101" s="65">
        <v>135.88166666666666</v>
      </c>
      <c r="E101" s="74" t="s">
        <v>1799</v>
      </c>
      <c r="F101" s="22">
        <v>0</v>
      </c>
      <c r="G101" s="7" t="s">
        <v>999</v>
      </c>
      <c r="H101" s="7" t="s">
        <v>1708</v>
      </c>
      <c r="I101" s="2" t="s">
        <v>213</v>
      </c>
    </row>
    <row r="102" spans="1:9" ht="15">
      <c r="A102" s="2" t="s">
        <v>367</v>
      </c>
      <c r="B102" s="39" t="s">
        <v>368</v>
      </c>
      <c r="C102" s="65">
        <v>68.37166666666667</v>
      </c>
      <c r="D102" s="65">
        <v>135.55</v>
      </c>
      <c r="E102" s="74" t="s">
        <v>1800</v>
      </c>
      <c r="F102" s="22">
        <v>0</v>
      </c>
      <c r="G102" s="7" t="s">
        <v>999</v>
      </c>
      <c r="H102" s="7" t="s">
        <v>1708</v>
      </c>
      <c r="I102" s="2" t="s">
        <v>370</v>
      </c>
    </row>
    <row r="103" spans="1:9" ht="15">
      <c r="A103" s="2" t="s">
        <v>371</v>
      </c>
      <c r="B103" s="39" t="s">
        <v>372</v>
      </c>
      <c r="C103" s="65">
        <v>69.9</v>
      </c>
      <c r="D103" s="65">
        <v>131.45</v>
      </c>
      <c r="E103" s="74">
        <v>-10</v>
      </c>
      <c r="F103" s="22">
        <v>0</v>
      </c>
      <c r="G103" s="7" t="s">
        <v>1708</v>
      </c>
      <c r="H103" s="7" t="s">
        <v>1708</v>
      </c>
      <c r="I103" s="2" t="s">
        <v>373</v>
      </c>
    </row>
    <row r="104" spans="1:9" ht="15">
      <c r="A104" s="2" t="s">
        <v>371</v>
      </c>
      <c r="B104" s="39" t="s">
        <v>375</v>
      </c>
      <c r="C104" s="65">
        <v>69.85</v>
      </c>
      <c r="D104" s="65">
        <v>131.45</v>
      </c>
      <c r="E104" s="74">
        <v>-10</v>
      </c>
      <c r="F104" s="22">
        <v>0</v>
      </c>
      <c r="G104" s="7" t="s">
        <v>1708</v>
      </c>
      <c r="H104" s="7" t="s">
        <v>1708</v>
      </c>
      <c r="I104" s="2" t="s">
        <v>373</v>
      </c>
    </row>
    <row r="105" spans="1:9" ht="15">
      <c r="A105" s="2" t="s">
        <v>371</v>
      </c>
      <c r="B105" s="39" t="s">
        <v>375</v>
      </c>
      <c r="C105" s="65">
        <v>69.85</v>
      </c>
      <c r="D105" s="65">
        <v>130.11666666666667</v>
      </c>
      <c r="E105" s="74" t="s">
        <v>376</v>
      </c>
      <c r="F105" s="22">
        <v>0</v>
      </c>
      <c r="G105" s="7" t="s">
        <v>1708</v>
      </c>
      <c r="H105" s="7" t="s">
        <v>1708</v>
      </c>
      <c r="I105" s="2" t="s">
        <v>373</v>
      </c>
    </row>
    <row r="106" spans="1:9" ht="15">
      <c r="A106" s="2" t="s">
        <v>377</v>
      </c>
      <c r="B106" s="39" t="s">
        <v>378</v>
      </c>
      <c r="C106" s="65">
        <v>67.85</v>
      </c>
      <c r="D106" s="65">
        <v>134.58333333333334</v>
      </c>
      <c r="E106" s="74">
        <v>-3.4</v>
      </c>
      <c r="F106" s="22">
        <v>0</v>
      </c>
      <c r="G106" s="7" t="s">
        <v>1282</v>
      </c>
      <c r="H106" s="7" t="s">
        <v>1708</v>
      </c>
      <c r="I106" s="2" t="s">
        <v>373</v>
      </c>
    </row>
    <row r="107" spans="1:9" ht="15">
      <c r="A107" s="2" t="s">
        <v>377</v>
      </c>
      <c r="B107" s="39" t="s">
        <v>382</v>
      </c>
      <c r="C107" s="65">
        <v>67.85</v>
      </c>
      <c r="D107" s="65">
        <v>134.58333333333334</v>
      </c>
      <c r="E107" s="74">
        <v>-4.5</v>
      </c>
      <c r="F107" s="22">
        <v>0</v>
      </c>
      <c r="G107" s="7" t="s">
        <v>1282</v>
      </c>
      <c r="H107" s="7" t="s">
        <v>1708</v>
      </c>
      <c r="I107" s="2" t="s">
        <v>373</v>
      </c>
    </row>
    <row r="108" spans="1:9" ht="15">
      <c r="A108" s="2" t="s">
        <v>377</v>
      </c>
      <c r="B108" s="39" t="s">
        <v>383</v>
      </c>
      <c r="C108" s="65">
        <v>67.85</v>
      </c>
      <c r="D108" s="65">
        <v>134.58333333333334</v>
      </c>
      <c r="E108" s="74">
        <v>-4.5</v>
      </c>
      <c r="F108" s="22">
        <v>0</v>
      </c>
      <c r="G108" s="7" t="s">
        <v>1282</v>
      </c>
      <c r="H108" s="7" t="s">
        <v>1708</v>
      </c>
      <c r="I108" s="2" t="s">
        <v>373</v>
      </c>
    </row>
    <row r="109" spans="1:9" ht="15">
      <c r="A109" s="2" t="s">
        <v>377</v>
      </c>
      <c r="B109" s="39" t="s">
        <v>384</v>
      </c>
      <c r="C109" s="65">
        <v>67.85</v>
      </c>
      <c r="D109" s="65">
        <v>134.58333333333334</v>
      </c>
      <c r="E109" s="74">
        <v>-2.8</v>
      </c>
      <c r="F109" s="22">
        <v>0</v>
      </c>
      <c r="G109" s="7" t="s">
        <v>1708</v>
      </c>
      <c r="H109" s="7" t="s">
        <v>1708</v>
      </c>
      <c r="I109" s="2" t="s">
        <v>373</v>
      </c>
    </row>
    <row r="110" spans="1:9" ht="15">
      <c r="A110" s="2" t="s">
        <v>377</v>
      </c>
      <c r="B110" s="39" t="s">
        <v>385</v>
      </c>
      <c r="C110" s="65">
        <v>67.85</v>
      </c>
      <c r="D110" s="65">
        <v>134.58333333333334</v>
      </c>
      <c r="E110" s="74">
        <v>-4.9</v>
      </c>
      <c r="F110" s="22">
        <v>0</v>
      </c>
      <c r="G110" s="7" t="s">
        <v>1282</v>
      </c>
      <c r="H110" s="7" t="s">
        <v>1708</v>
      </c>
      <c r="I110" s="2" t="s">
        <v>373</v>
      </c>
    </row>
    <row r="111" spans="1:9" ht="15">
      <c r="A111" s="2" t="s">
        <v>377</v>
      </c>
      <c r="B111" s="39" t="s">
        <v>386</v>
      </c>
      <c r="C111" s="65">
        <v>67.85</v>
      </c>
      <c r="D111" s="65">
        <v>134.58333333333334</v>
      </c>
      <c r="E111" s="74">
        <v>-4.3</v>
      </c>
      <c r="F111" s="22">
        <v>0</v>
      </c>
      <c r="G111" s="7" t="s">
        <v>1282</v>
      </c>
      <c r="H111" s="7" t="s">
        <v>1708</v>
      </c>
      <c r="I111" s="2" t="s">
        <v>373</v>
      </c>
    </row>
    <row r="112" spans="1:9" ht="15">
      <c r="A112" s="2" t="s">
        <v>1864</v>
      </c>
      <c r="B112" s="39" t="s">
        <v>387</v>
      </c>
      <c r="C112" s="65">
        <v>69.48333333333333</v>
      </c>
      <c r="D112" s="65">
        <v>134.58833333333334</v>
      </c>
      <c r="E112" s="74">
        <v>-7</v>
      </c>
      <c r="F112" s="22">
        <v>0</v>
      </c>
      <c r="G112" s="7" t="s">
        <v>1708</v>
      </c>
      <c r="H112" s="7" t="s">
        <v>1708</v>
      </c>
      <c r="I112" s="2" t="s">
        <v>390</v>
      </c>
    </row>
    <row r="113" spans="1:9" ht="15">
      <c r="A113" s="2" t="s">
        <v>1864</v>
      </c>
      <c r="B113" s="39" t="s">
        <v>1283</v>
      </c>
      <c r="C113" s="65">
        <v>69.48333333333333</v>
      </c>
      <c r="D113" s="65">
        <v>134.58833333333334</v>
      </c>
      <c r="E113" s="74">
        <v>-3</v>
      </c>
      <c r="F113" s="22">
        <v>0</v>
      </c>
      <c r="G113" s="7" t="s">
        <v>1708</v>
      </c>
      <c r="H113" s="7" t="s">
        <v>1708</v>
      </c>
      <c r="I113" s="2" t="s">
        <v>390</v>
      </c>
    </row>
    <row r="114" spans="1:9" ht="15">
      <c r="A114" s="2" t="s">
        <v>1865</v>
      </c>
      <c r="B114" s="39" t="s">
        <v>392</v>
      </c>
      <c r="C114" s="65">
        <v>68.3</v>
      </c>
      <c r="D114" s="65">
        <v>133.83333333333334</v>
      </c>
      <c r="E114" s="74">
        <v>-4.6</v>
      </c>
      <c r="F114" s="22">
        <v>0</v>
      </c>
      <c r="G114" s="7" t="s">
        <v>1708</v>
      </c>
      <c r="H114" s="7" t="s">
        <v>1708</v>
      </c>
      <c r="I114" s="2" t="s">
        <v>396</v>
      </c>
    </row>
    <row r="115" spans="1:9" ht="15">
      <c r="A115" s="2" t="s">
        <v>1865</v>
      </c>
      <c r="B115" s="39" t="s">
        <v>397</v>
      </c>
      <c r="C115" s="65">
        <v>68.3</v>
      </c>
      <c r="D115" s="65">
        <v>133.83333333333334</v>
      </c>
      <c r="E115" s="74">
        <v>-4.6</v>
      </c>
      <c r="F115" s="22">
        <v>0</v>
      </c>
      <c r="G115" s="7" t="s">
        <v>1708</v>
      </c>
      <c r="H115" s="7" t="s">
        <v>1708</v>
      </c>
      <c r="I115" s="2" t="s">
        <v>396</v>
      </c>
    </row>
    <row r="116" spans="1:9" ht="15">
      <c r="A116" s="2" t="s">
        <v>398</v>
      </c>
      <c r="B116" s="39" t="s">
        <v>399</v>
      </c>
      <c r="C116" s="65">
        <v>69.3</v>
      </c>
      <c r="D116" s="65">
        <v>133.1</v>
      </c>
      <c r="E116" s="74">
        <v>-8.5</v>
      </c>
      <c r="F116" s="22">
        <v>0</v>
      </c>
      <c r="G116" s="7" t="s">
        <v>1708</v>
      </c>
      <c r="H116" s="7" t="s">
        <v>1708</v>
      </c>
      <c r="I116" s="2">
        <v>37</v>
      </c>
    </row>
    <row r="117" spans="1:9" ht="21">
      <c r="A117" s="2" t="s">
        <v>401</v>
      </c>
      <c r="B117" s="39" t="s">
        <v>402</v>
      </c>
      <c r="C117" s="65">
        <v>69.15</v>
      </c>
      <c r="D117" s="65">
        <v>135.72</v>
      </c>
      <c r="E117" s="74">
        <v>-0.4</v>
      </c>
      <c r="F117" s="22">
        <v>0</v>
      </c>
      <c r="G117" s="7" t="s">
        <v>1708</v>
      </c>
      <c r="H117" s="7" t="s">
        <v>1708</v>
      </c>
      <c r="I117" s="2">
        <v>37</v>
      </c>
    </row>
    <row r="118" spans="1:9" ht="21">
      <c r="A118" s="2" t="s">
        <v>404</v>
      </c>
      <c r="B118" s="39" t="s">
        <v>405</v>
      </c>
      <c r="C118" s="65">
        <v>69.15</v>
      </c>
      <c r="D118" s="65">
        <v>135.75</v>
      </c>
      <c r="E118" s="74">
        <v>-0.8</v>
      </c>
      <c r="F118" s="22">
        <v>0</v>
      </c>
      <c r="G118" s="7" t="s">
        <v>1708</v>
      </c>
      <c r="H118" s="7" t="s">
        <v>1708</v>
      </c>
      <c r="I118" s="2">
        <v>37</v>
      </c>
    </row>
    <row r="119" spans="1:9" ht="15">
      <c r="A119" s="2" t="s">
        <v>406</v>
      </c>
      <c r="B119" s="39" t="s">
        <v>407</v>
      </c>
      <c r="C119" s="65">
        <v>69.2</v>
      </c>
      <c r="D119" s="65">
        <v>135.43</v>
      </c>
      <c r="E119" s="74">
        <v>-2.8</v>
      </c>
      <c r="F119" s="22">
        <v>0</v>
      </c>
      <c r="G119" s="7" t="s">
        <v>1708</v>
      </c>
      <c r="H119" s="7" t="s">
        <v>1708</v>
      </c>
      <c r="I119" s="2">
        <v>37</v>
      </c>
    </row>
    <row r="120" spans="1:9" ht="15">
      <c r="A120" s="2" t="s">
        <v>409</v>
      </c>
      <c r="B120" s="39"/>
      <c r="C120" s="65">
        <v>69.15</v>
      </c>
      <c r="D120" s="65">
        <v>135.72</v>
      </c>
      <c r="E120" s="74">
        <v>-3.2</v>
      </c>
      <c r="F120" s="22">
        <v>0</v>
      </c>
      <c r="G120" s="7" t="s">
        <v>1708</v>
      </c>
      <c r="H120" s="7" t="s">
        <v>1708</v>
      </c>
      <c r="I120" s="2">
        <v>37</v>
      </c>
    </row>
    <row r="121" spans="1:9" ht="15">
      <c r="A121" s="2" t="s">
        <v>410</v>
      </c>
      <c r="B121" s="39" t="s">
        <v>411</v>
      </c>
      <c r="C121" s="65">
        <v>69.15</v>
      </c>
      <c r="D121" s="65">
        <v>135.72</v>
      </c>
      <c r="E121" s="74">
        <v>-2.9</v>
      </c>
      <c r="F121" s="22">
        <v>0</v>
      </c>
      <c r="G121" s="7" t="s">
        <v>1708</v>
      </c>
      <c r="H121" s="7" t="s">
        <v>1708</v>
      </c>
      <c r="I121" s="2">
        <v>37</v>
      </c>
    </row>
    <row r="122" spans="1:9" ht="15">
      <c r="A122" s="38" t="s">
        <v>1860</v>
      </c>
      <c r="B122" s="39" t="s">
        <v>1379</v>
      </c>
      <c r="C122" s="59">
        <v>70.055</v>
      </c>
      <c r="D122" s="59">
        <v>133.63</v>
      </c>
      <c r="E122" s="75" t="s">
        <v>1737</v>
      </c>
      <c r="F122" s="22">
        <v>0</v>
      </c>
      <c r="G122" s="7" t="s">
        <v>999</v>
      </c>
      <c r="H122" s="7" t="s">
        <v>1708</v>
      </c>
      <c r="I122" s="2" t="s">
        <v>1754</v>
      </c>
    </row>
    <row r="123" spans="1:9" ht="15">
      <c r="A123" s="38" t="s">
        <v>1861</v>
      </c>
      <c r="B123" s="39" t="s">
        <v>1382</v>
      </c>
      <c r="C123" s="59">
        <v>69.9117</v>
      </c>
      <c r="D123" s="59">
        <v>134.2983</v>
      </c>
      <c r="E123" s="75" t="s">
        <v>1739</v>
      </c>
      <c r="F123" s="22">
        <v>0</v>
      </c>
      <c r="G123" s="7" t="s">
        <v>1708</v>
      </c>
      <c r="H123" s="7" t="s">
        <v>1708</v>
      </c>
      <c r="I123" s="2" t="s">
        <v>1754</v>
      </c>
    </row>
    <row r="124" spans="1:9" ht="15">
      <c r="A124" s="38" t="s">
        <v>1485</v>
      </c>
      <c r="B124" s="39" t="s">
        <v>1486</v>
      </c>
      <c r="C124" s="59">
        <v>69.37</v>
      </c>
      <c r="D124" s="59">
        <v>134.95</v>
      </c>
      <c r="E124" s="75">
        <v>-6.7</v>
      </c>
      <c r="F124" s="22">
        <v>0</v>
      </c>
      <c r="G124" s="7" t="s">
        <v>999</v>
      </c>
      <c r="H124" s="7" t="s">
        <v>1708</v>
      </c>
      <c r="I124" s="2" t="s">
        <v>1755</v>
      </c>
    </row>
    <row r="125" spans="1:9" ht="15">
      <c r="A125" s="38" t="s">
        <v>1488</v>
      </c>
      <c r="B125" s="39" t="s">
        <v>1489</v>
      </c>
      <c r="C125" s="59">
        <v>69.19</v>
      </c>
      <c r="D125" s="59">
        <v>135.34</v>
      </c>
      <c r="E125" s="75">
        <v>-4.3</v>
      </c>
      <c r="F125" s="22">
        <v>0</v>
      </c>
      <c r="G125" s="7" t="s">
        <v>999</v>
      </c>
      <c r="H125" s="7" t="s">
        <v>1708</v>
      </c>
      <c r="I125" s="2" t="s">
        <v>1755</v>
      </c>
    </row>
    <row r="126" spans="1:9" ht="15">
      <c r="A126" s="38" t="s">
        <v>1491</v>
      </c>
      <c r="B126" s="39" t="s">
        <v>1492</v>
      </c>
      <c r="C126" s="59">
        <v>69.19</v>
      </c>
      <c r="D126" s="59">
        <v>135.34</v>
      </c>
      <c r="E126" s="75">
        <v>-0.33</v>
      </c>
      <c r="F126" s="22">
        <v>0</v>
      </c>
      <c r="G126" s="7" t="s">
        <v>1708</v>
      </c>
      <c r="H126" s="7" t="s">
        <v>1708</v>
      </c>
      <c r="I126" s="2" t="s">
        <v>1755</v>
      </c>
    </row>
    <row r="127" spans="1:9" ht="15">
      <c r="A127" s="38" t="s">
        <v>371</v>
      </c>
      <c r="B127" s="39" t="s">
        <v>1744</v>
      </c>
      <c r="C127" s="59">
        <v>68.45</v>
      </c>
      <c r="D127" s="59">
        <v>133.03</v>
      </c>
      <c r="E127" s="75">
        <v>-4.7</v>
      </c>
      <c r="F127" s="22">
        <v>0</v>
      </c>
      <c r="G127" s="7" t="s">
        <v>1282</v>
      </c>
      <c r="H127" s="7" t="s">
        <v>1708</v>
      </c>
      <c r="I127" s="2" t="s">
        <v>1754</v>
      </c>
    </row>
    <row r="128" spans="1:9" ht="15">
      <c r="A128" s="38"/>
      <c r="B128" s="39"/>
      <c r="C128" s="59"/>
      <c r="D128" s="59"/>
      <c r="E128" s="75"/>
      <c r="F128" s="22"/>
      <c r="G128" s="7"/>
      <c r="H128" s="7"/>
      <c r="I128" s="2"/>
    </row>
    <row r="129" spans="1:9" ht="15">
      <c r="A129" s="29" t="s">
        <v>1866</v>
      </c>
      <c r="B129" s="39"/>
      <c r="C129" s="65"/>
      <c r="D129" s="65"/>
      <c r="E129" s="74"/>
      <c r="F129" s="22"/>
      <c r="G129" s="7"/>
      <c r="H129" s="7"/>
      <c r="I129" s="2"/>
    </row>
    <row r="130" spans="1:9" ht="15">
      <c r="A130" s="2" t="s">
        <v>1867</v>
      </c>
      <c r="B130" s="39"/>
      <c r="C130" s="65">
        <v>67.43333333333334</v>
      </c>
      <c r="D130" s="65">
        <v>133.1</v>
      </c>
      <c r="E130" s="74">
        <v>-4.5</v>
      </c>
      <c r="F130" s="22">
        <v>0</v>
      </c>
      <c r="G130" s="7" t="s">
        <v>1708</v>
      </c>
      <c r="H130" s="7" t="s">
        <v>1708</v>
      </c>
      <c r="I130" s="2">
        <v>48</v>
      </c>
    </row>
    <row r="131" spans="1:9" ht="15">
      <c r="A131" s="2" t="s">
        <v>416</v>
      </c>
      <c r="B131" s="39" t="s">
        <v>171</v>
      </c>
      <c r="C131" s="65">
        <v>67.43333333333334</v>
      </c>
      <c r="D131" s="65">
        <v>135.41666666666666</v>
      </c>
      <c r="E131" s="74">
        <v>-2.8</v>
      </c>
      <c r="F131" s="22">
        <v>0</v>
      </c>
      <c r="G131" s="7" t="s">
        <v>1708</v>
      </c>
      <c r="H131" s="7" t="s">
        <v>1708</v>
      </c>
      <c r="I131" s="2" t="s">
        <v>418</v>
      </c>
    </row>
    <row r="132" spans="1:9" ht="15">
      <c r="A132" s="2" t="s">
        <v>419</v>
      </c>
      <c r="B132" s="39" t="s">
        <v>420</v>
      </c>
      <c r="C132" s="65">
        <v>69.85666666666667</v>
      </c>
      <c r="D132" s="65">
        <v>127.265</v>
      </c>
      <c r="E132" s="74" t="s">
        <v>1786</v>
      </c>
      <c r="F132" s="22">
        <v>0</v>
      </c>
      <c r="G132" s="7" t="s">
        <v>999</v>
      </c>
      <c r="H132" s="7" t="s">
        <v>1708</v>
      </c>
      <c r="I132" s="2">
        <v>61</v>
      </c>
    </row>
    <row r="133" spans="1:9" ht="15">
      <c r="A133" s="2" t="s">
        <v>421</v>
      </c>
      <c r="B133" s="39" t="s">
        <v>422</v>
      </c>
      <c r="C133" s="65">
        <v>68.85</v>
      </c>
      <c r="D133" s="65">
        <v>126.78833333333333</v>
      </c>
      <c r="E133" s="74">
        <v>-3.5</v>
      </c>
      <c r="F133" s="22">
        <v>0</v>
      </c>
      <c r="G133" s="7" t="s">
        <v>999</v>
      </c>
      <c r="H133" s="7" t="s">
        <v>1708</v>
      </c>
      <c r="I133" s="2">
        <v>62</v>
      </c>
    </row>
    <row r="134" spans="1:9" ht="15">
      <c r="A134" s="2" t="s">
        <v>423</v>
      </c>
      <c r="B134" s="39" t="s">
        <v>424</v>
      </c>
      <c r="C134" s="65">
        <v>68.53333333333333</v>
      </c>
      <c r="D134" s="65">
        <v>131.52166666666668</v>
      </c>
      <c r="E134" s="74" t="s">
        <v>1801</v>
      </c>
      <c r="F134" s="22">
        <v>0</v>
      </c>
      <c r="G134" s="7" t="s">
        <v>999</v>
      </c>
      <c r="H134" s="7" t="s">
        <v>1708</v>
      </c>
      <c r="I134" s="2" t="s">
        <v>187</v>
      </c>
    </row>
    <row r="135" spans="1:9" ht="15">
      <c r="A135" s="2" t="s">
        <v>426</v>
      </c>
      <c r="B135" s="39" t="s">
        <v>427</v>
      </c>
      <c r="C135" s="65">
        <v>67.72666666666667</v>
      </c>
      <c r="D135" s="65">
        <v>126.83166666666666</v>
      </c>
      <c r="E135" s="74">
        <v>-4.8</v>
      </c>
      <c r="F135" s="22">
        <v>0</v>
      </c>
      <c r="G135" s="7" t="s">
        <v>999</v>
      </c>
      <c r="H135" s="7" t="s">
        <v>1708</v>
      </c>
      <c r="I135" s="2" t="s">
        <v>182</v>
      </c>
    </row>
    <row r="136" spans="1:9" ht="15">
      <c r="A136" s="2" t="s">
        <v>428</v>
      </c>
      <c r="B136" s="39"/>
      <c r="C136" s="65">
        <v>67.09166666666667</v>
      </c>
      <c r="D136" s="65">
        <v>115.275</v>
      </c>
      <c r="E136" s="74" t="s">
        <v>1802</v>
      </c>
      <c r="F136" s="22">
        <v>0</v>
      </c>
      <c r="G136" s="7" t="s">
        <v>999</v>
      </c>
      <c r="H136" s="7" t="s">
        <v>1708</v>
      </c>
      <c r="I136" s="2" t="s">
        <v>187</v>
      </c>
    </row>
    <row r="137" spans="1:9" ht="15">
      <c r="A137" s="2" t="s">
        <v>430</v>
      </c>
      <c r="B137" s="39"/>
      <c r="C137" s="65">
        <v>67.00833333333334</v>
      </c>
      <c r="D137" s="65">
        <v>115.21666666666667</v>
      </c>
      <c r="E137" s="74" t="s">
        <v>1720</v>
      </c>
      <c r="F137" s="22">
        <v>0</v>
      </c>
      <c r="G137" s="7" t="s">
        <v>999</v>
      </c>
      <c r="H137" s="7" t="s">
        <v>1708</v>
      </c>
      <c r="I137" s="2" t="s">
        <v>187</v>
      </c>
    </row>
    <row r="138" spans="1:9" ht="15">
      <c r="A138" s="2" t="s">
        <v>432</v>
      </c>
      <c r="B138" s="39" t="s">
        <v>433</v>
      </c>
      <c r="C138" s="65">
        <v>65.91666666666667</v>
      </c>
      <c r="D138" s="65">
        <v>108.47</v>
      </c>
      <c r="E138" s="74" t="s">
        <v>1803</v>
      </c>
      <c r="F138" s="22">
        <v>0</v>
      </c>
      <c r="G138" s="7" t="s">
        <v>999</v>
      </c>
      <c r="H138" s="7" t="s">
        <v>1708</v>
      </c>
      <c r="I138" s="2" t="s">
        <v>197</v>
      </c>
    </row>
    <row r="139" spans="1:9" ht="15">
      <c r="A139" s="2" t="s">
        <v>435</v>
      </c>
      <c r="B139" s="39" t="s">
        <v>433</v>
      </c>
      <c r="C139" s="65">
        <v>65.91666666666667</v>
      </c>
      <c r="D139" s="65">
        <v>108.47</v>
      </c>
      <c r="E139" s="74" t="s">
        <v>1804</v>
      </c>
      <c r="F139" s="22">
        <v>0</v>
      </c>
      <c r="G139" s="7" t="s">
        <v>999</v>
      </c>
      <c r="H139" s="7" t="s">
        <v>1708</v>
      </c>
      <c r="I139" s="2" t="s">
        <v>197</v>
      </c>
    </row>
    <row r="140" spans="1:9" ht="15">
      <c r="A140" s="2" t="s">
        <v>437</v>
      </c>
      <c r="B140" s="39" t="s">
        <v>438</v>
      </c>
      <c r="C140" s="65">
        <v>65.86666666666666</v>
      </c>
      <c r="D140" s="65">
        <v>129.18333333333334</v>
      </c>
      <c r="E140" s="74" t="s">
        <v>1805</v>
      </c>
      <c r="F140" s="22">
        <v>0</v>
      </c>
      <c r="G140" s="7" t="s">
        <v>999</v>
      </c>
      <c r="H140" s="7" t="s">
        <v>1708</v>
      </c>
      <c r="I140" s="2" t="s">
        <v>441</v>
      </c>
    </row>
    <row r="141" spans="1:9" ht="15">
      <c r="A141" s="2" t="s">
        <v>442</v>
      </c>
      <c r="B141" s="39" t="s">
        <v>443</v>
      </c>
      <c r="C141" s="65">
        <v>65.55666666666667</v>
      </c>
      <c r="D141" s="65">
        <v>124.595</v>
      </c>
      <c r="E141" s="74" t="s">
        <v>311</v>
      </c>
      <c r="F141" s="22">
        <v>0</v>
      </c>
      <c r="G141" s="7" t="s">
        <v>999</v>
      </c>
      <c r="H141" s="7" t="s">
        <v>1708</v>
      </c>
      <c r="I141" s="2" t="s">
        <v>370</v>
      </c>
    </row>
    <row r="142" spans="1:9" ht="15">
      <c r="A142" s="2" t="s">
        <v>446</v>
      </c>
      <c r="B142" s="39" t="s">
        <v>447</v>
      </c>
      <c r="C142" s="65">
        <v>65.28666666666666</v>
      </c>
      <c r="D142" s="65">
        <v>126.865</v>
      </c>
      <c r="E142" s="74" t="s">
        <v>429</v>
      </c>
      <c r="F142" s="22">
        <v>0</v>
      </c>
      <c r="G142" s="7" t="s">
        <v>999</v>
      </c>
      <c r="H142" s="7" t="s">
        <v>1708</v>
      </c>
      <c r="I142" s="2" t="s">
        <v>441</v>
      </c>
    </row>
    <row r="143" spans="1:9" ht="15">
      <c r="A143" s="2" t="s">
        <v>448</v>
      </c>
      <c r="B143" s="39" t="s">
        <v>447</v>
      </c>
      <c r="C143" s="65">
        <v>65.285</v>
      </c>
      <c r="D143" s="65">
        <v>126.88</v>
      </c>
      <c r="E143" s="74" t="s">
        <v>425</v>
      </c>
      <c r="F143" s="22">
        <v>0</v>
      </c>
      <c r="G143" s="7" t="s">
        <v>999</v>
      </c>
      <c r="H143" s="7" t="s">
        <v>1708</v>
      </c>
      <c r="I143" s="2" t="s">
        <v>441</v>
      </c>
    </row>
    <row r="144" spans="1:9" ht="15">
      <c r="A144" s="2" t="s">
        <v>449</v>
      </c>
      <c r="B144" s="39" t="s">
        <v>447</v>
      </c>
      <c r="C144" s="65">
        <v>65.285</v>
      </c>
      <c r="D144" s="65">
        <v>126.86666666666666</v>
      </c>
      <c r="E144" s="74" t="s">
        <v>450</v>
      </c>
      <c r="F144" s="22">
        <v>0</v>
      </c>
      <c r="G144" s="7" t="s">
        <v>999</v>
      </c>
      <c r="H144" s="7" t="s">
        <v>1708</v>
      </c>
      <c r="I144" s="2" t="s">
        <v>441</v>
      </c>
    </row>
    <row r="145" spans="1:9" ht="15">
      <c r="A145" s="2" t="s">
        <v>451</v>
      </c>
      <c r="B145" s="39" t="s">
        <v>447</v>
      </c>
      <c r="C145" s="65">
        <v>65.28333333333333</v>
      </c>
      <c r="D145" s="65">
        <v>126.84666666666666</v>
      </c>
      <c r="E145" s="74" t="s">
        <v>294</v>
      </c>
      <c r="F145" s="22">
        <v>0</v>
      </c>
      <c r="G145" s="7" t="s">
        <v>999</v>
      </c>
      <c r="H145" s="7" t="s">
        <v>1708</v>
      </c>
      <c r="I145" s="2" t="s">
        <v>441</v>
      </c>
    </row>
    <row r="146" spans="1:9" ht="15">
      <c r="A146" s="2" t="s">
        <v>453</v>
      </c>
      <c r="B146" s="39" t="s">
        <v>171</v>
      </c>
      <c r="C146" s="65">
        <v>65.28166666666667</v>
      </c>
      <c r="D146" s="65">
        <v>126.84166666666667</v>
      </c>
      <c r="E146" s="74" t="s">
        <v>454</v>
      </c>
      <c r="F146" s="22">
        <v>0</v>
      </c>
      <c r="G146" s="7" t="s">
        <v>999</v>
      </c>
      <c r="H146" s="7" t="s">
        <v>1708</v>
      </c>
      <c r="I146" s="2" t="s">
        <v>441</v>
      </c>
    </row>
    <row r="147" spans="1:9" ht="15">
      <c r="A147" s="2" t="s">
        <v>455</v>
      </c>
      <c r="B147" s="39" t="s">
        <v>447</v>
      </c>
      <c r="C147" s="65">
        <v>65.25833333333334</v>
      </c>
      <c r="D147" s="65">
        <v>126.88833333333334</v>
      </c>
      <c r="E147" s="74" t="s">
        <v>456</v>
      </c>
      <c r="F147" s="22">
        <v>0</v>
      </c>
      <c r="G147" s="7" t="s">
        <v>999</v>
      </c>
      <c r="H147" s="7" t="s">
        <v>1708</v>
      </c>
      <c r="I147" s="2" t="s">
        <v>441</v>
      </c>
    </row>
    <row r="148" spans="1:9" ht="15">
      <c r="A148" s="2" t="s">
        <v>457</v>
      </c>
      <c r="B148" s="39" t="s">
        <v>447</v>
      </c>
      <c r="C148" s="65">
        <v>65.25666666666666</v>
      </c>
      <c r="D148" s="65">
        <v>126.88166666666666</v>
      </c>
      <c r="E148" s="74" t="s">
        <v>425</v>
      </c>
      <c r="F148" s="22">
        <v>0</v>
      </c>
      <c r="G148" s="7" t="s">
        <v>999</v>
      </c>
      <c r="H148" s="7" t="s">
        <v>1708</v>
      </c>
      <c r="I148" s="2" t="s">
        <v>441</v>
      </c>
    </row>
    <row r="149" spans="1:9" ht="15">
      <c r="A149" s="2" t="s">
        <v>458</v>
      </c>
      <c r="B149" s="39" t="s">
        <v>459</v>
      </c>
      <c r="C149" s="65">
        <v>63.88333333333333</v>
      </c>
      <c r="D149" s="65">
        <v>124.655</v>
      </c>
      <c r="E149" s="74" t="s">
        <v>1806</v>
      </c>
      <c r="F149" s="22">
        <v>0</v>
      </c>
      <c r="G149" s="7" t="s">
        <v>999</v>
      </c>
      <c r="H149" s="7" t="s">
        <v>1708</v>
      </c>
      <c r="I149" s="2" t="s">
        <v>370</v>
      </c>
    </row>
    <row r="150" spans="1:9" ht="15">
      <c r="A150" s="2" t="s">
        <v>461</v>
      </c>
      <c r="B150" s="39" t="s">
        <v>462</v>
      </c>
      <c r="C150" s="65">
        <v>62.50833333333333</v>
      </c>
      <c r="D150" s="65">
        <v>114.42166666666667</v>
      </c>
      <c r="E150" s="74" t="s">
        <v>1807</v>
      </c>
      <c r="F150" s="22">
        <v>0</v>
      </c>
      <c r="G150" s="7" t="s">
        <v>999</v>
      </c>
      <c r="H150" s="7" t="s">
        <v>1708</v>
      </c>
      <c r="I150" s="2" t="s">
        <v>441</v>
      </c>
    </row>
    <row r="151" spans="1:9" ht="15">
      <c r="A151" s="2" t="s">
        <v>466</v>
      </c>
      <c r="B151" s="39" t="s">
        <v>467</v>
      </c>
      <c r="C151" s="65">
        <v>61.43666666666667</v>
      </c>
      <c r="D151" s="65">
        <v>117.375</v>
      </c>
      <c r="E151" s="74" t="s">
        <v>1808</v>
      </c>
      <c r="F151" s="22">
        <v>0</v>
      </c>
      <c r="G151" s="7" t="s">
        <v>999</v>
      </c>
      <c r="H151" s="7" t="s">
        <v>1708</v>
      </c>
      <c r="I151" s="2" t="s">
        <v>441</v>
      </c>
    </row>
    <row r="152" spans="1:9" ht="15">
      <c r="A152" s="2" t="s">
        <v>469</v>
      </c>
      <c r="B152" s="39" t="s">
        <v>470</v>
      </c>
      <c r="C152" s="65">
        <v>60.03666666666667</v>
      </c>
      <c r="D152" s="65">
        <v>117.04666666666667</v>
      </c>
      <c r="E152" s="74" t="s">
        <v>1809</v>
      </c>
      <c r="F152" s="22">
        <v>0</v>
      </c>
      <c r="G152" s="7" t="s">
        <v>999</v>
      </c>
      <c r="H152" s="7" t="s">
        <v>1708</v>
      </c>
      <c r="I152" s="2" t="s">
        <v>182</v>
      </c>
    </row>
    <row r="153" spans="1:9" ht="15">
      <c r="A153" s="2" t="s">
        <v>472</v>
      </c>
      <c r="B153" s="39" t="s">
        <v>473</v>
      </c>
      <c r="C153" s="65">
        <v>62.58833333333333</v>
      </c>
      <c r="D153" s="65">
        <v>98.64166666666667</v>
      </c>
      <c r="E153" s="74" t="s">
        <v>1810</v>
      </c>
      <c r="F153" s="22">
        <v>0</v>
      </c>
      <c r="G153" s="7" t="s">
        <v>999</v>
      </c>
      <c r="H153" s="7" t="s">
        <v>1708</v>
      </c>
      <c r="I153" s="2" t="s">
        <v>182</v>
      </c>
    </row>
    <row r="154" spans="1:9" ht="15">
      <c r="A154" s="2" t="s">
        <v>475</v>
      </c>
      <c r="B154" s="39" t="s">
        <v>473</v>
      </c>
      <c r="C154" s="65">
        <v>62.586666666666666</v>
      </c>
      <c r="D154" s="65">
        <v>98.63333333333334</v>
      </c>
      <c r="E154" s="74" t="s">
        <v>1811</v>
      </c>
      <c r="F154" s="22">
        <v>0</v>
      </c>
      <c r="G154" s="7" t="s">
        <v>1708</v>
      </c>
      <c r="H154" s="7" t="s">
        <v>1708</v>
      </c>
      <c r="I154" s="2" t="s">
        <v>182</v>
      </c>
    </row>
    <row r="155" spans="1:9" ht="15">
      <c r="A155" s="2" t="s">
        <v>477</v>
      </c>
      <c r="B155" s="39" t="s">
        <v>481</v>
      </c>
      <c r="C155" s="65">
        <v>69.11666666666666</v>
      </c>
      <c r="D155" s="65">
        <v>105.05</v>
      </c>
      <c r="E155" s="74" t="s">
        <v>1812</v>
      </c>
      <c r="F155" s="22">
        <v>0</v>
      </c>
      <c r="G155" s="7" t="s">
        <v>999</v>
      </c>
      <c r="H155" s="7" t="s">
        <v>1708</v>
      </c>
      <c r="I155" s="2" t="s">
        <v>480</v>
      </c>
    </row>
    <row r="156" spans="1:9" ht="15">
      <c r="A156" s="2" t="s">
        <v>477</v>
      </c>
      <c r="B156" s="39" t="s">
        <v>478</v>
      </c>
      <c r="C156" s="65">
        <v>69.11666666666666</v>
      </c>
      <c r="D156" s="65">
        <v>105.05</v>
      </c>
      <c r="E156" s="74" t="s">
        <v>1813</v>
      </c>
      <c r="F156" s="22">
        <v>0</v>
      </c>
      <c r="G156" s="7" t="s">
        <v>999</v>
      </c>
      <c r="H156" s="7" t="s">
        <v>1708</v>
      </c>
      <c r="I156" s="2" t="s">
        <v>480</v>
      </c>
    </row>
    <row r="157" spans="1:9" ht="15">
      <c r="A157" s="2" t="s">
        <v>483</v>
      </c>
      <c r="B157" s="39" t="s">
        <v>484</v>
      </c>
      <c r="C157" s="65">
        <v>65.3</v>
      </c>
      <c r="D157" s="65">
        <v>126.75</v>
      </c>
      <c r="E157" s="74">
        <v>-1.7</v>
      </c>
      <c r="F157" s="22">
        <v>0</v>
      </c>
      <c r="G157" s="7" t="s">
        <v>1708</v>
      </c>
      <c r="H157" s="7" t="s">
        <v>1708</v>
      </c>
      <c r="I157" s="2">
        <v>37</v>
      </c>
    </row>
    <row r="158" spans="1:9" ht="15">
      <c r="A158" s="2" t="s">
        <v>483</v>
      </c>
      <c r="B158" s="39" t="s">
        <v>485</v>
      </c>
      <c r="C158" s="65">
        <v>65.3</v>
      </c>
      <c r="D158" s="65">
        <v>126.75</v>
      </c>
      <c r="E158" s="74">
        <v>-4.2</v>
      </c>
      <c r="F158" s="22">
        <v>0</v>
      </c>
      <c r="G158" s="7" t="s">
        <v>1708</v>
      </c>
      <c r="H158" s="7" t="s">
        <v>1708</v>
      </c>
      <c r="I158" s="2">
        <v>37</v>
      </c>
    </row>
    <row r="159" spans="1:9" ht="15">
      <c r="A159" s="2" t="s">
        <v>483</v>
      </c>
      <c r="B159" s="39" t="s">
        <v>486</v>
      </c>
      <c r="C159" s="65">
        <v>65.3</v>
      </c>
      <c r="D159" s="65">
        <v>126.75</v>
      </c>
      <c r="E159" s="74">
        <v>-1.25</v>
      </c>
      <c r="F159" s="22">
        <v>0</v>
      </c>
      <c r="G159" s="7" t="s">
        <v>1708</v>
      </c>
      <c r="H159" s="7" t="s">
        <v>1708</v>
      </c>
      <c r="I159" s="2">
        <v>37</v>
      </c>
    </row>
    <row r="160" spans="1:9" ht="15">
      <c r="A160" s="2" t="s">
        <v>483</v>
      </c>
      <c r="B160" s="39" t="s">
        <v>487</v>
      </c>
      <c r="C160" s="65">
        <v>65.3</v>
      </c>
      <c r="D160" s="65">
        <v>126.75</v>
      </c>
      <c r="E160" s="74">
        <v>-2.6</v>
      </c>
      <c r="F160" s="22">
        <v>0</v>
      </c>
      <c r="G160" s="7" t="s">
        <v>1708</v>
      </c>
      <c r="H160" s="7" t="s">
        <v>1708</v>
      </c>
      <c r="I160" s="2">
        <v>37</v>
      </c>
    </row>
    <row r="161" spans="1:9" ht="15">
      <c r="A161" s="2" t="s">
        <v>483</v>
      </c>
      <c r="B161" s="39" t="s">
        <v>488</v>
      </c>
      <c r="C161" s="65">
        <v>65.3</v>
      </c>
      <c r="D161" s="65">
        <v>126.75</v>
      </c>
      <c r="E161" s="74">
        <v>-3.1</v>
      </c>
      <c r="F161" s="22">
        <v>0</v>
      </c>
      <c r="G161" s="7" t="s">
        <v>1708</v>
      </c>
      <c r="H161" s="7" t="s">
        <v>1708</v>
      </c>
      <c r="I161" s="2">
        <v>37</v>
      </c>
    </row>
    <row r="162" spans="1:9" ht="15">
      <c r="A162" s="17" t="s">
        <v>1868</v>
      </c>
      <c r="B162" s="46"/>
      <c r="C162" s="23">
        <v>61.4366</v>
      </c>
      <c r="D162" s="23">
        <v>117.375</v>
      </c>
      <c r="E162" s="76">
        <v>0.4</v>
      </c>
      <c r="F162" s="22">
        <v>0</v>
      </c>
      <c r="G162" s="7" t="s">
        <v>1708</v>
      </c>
      <c r="H162" s="7" t="s">
        <v>1708</v>
      </c>
      <c r="I162" s="2" t="s">
        <v>1759</v>
      </c>
    </row>
    <row r="163" spans="1:9" ht="15">
      <c r="A163" s="17" t="s">
        <v>1471</v>
      </c>
      <c r="B163" s="46"/>
      <c r="C163" s="23">
        <v>62.66666666</v>
      </c>
      <c r="D163" s="23">
        <v>128.5416</v>
      </c>
      <c r="E163" s="76">
        <v>2.51</v>
      </c>
      <c r="F163" s="22">
        <v>0</v>
      </c>
      <c r="G163" s="7" t="s">
        <v>1708</v>
      </c>
      <c r="H163" s="7" t="s">
        <v>1708</v>
      </c>
      <c r="I163" s="2" t="s">
        <v>1759</v>
      </c>
    </row>
    <row r="164" spans="1:9" ht="15">
      <c r="A164" s="17" t="s">
        <v>1869</v>
      </c>
      <c r="B164" s="46"/>
      <c r="C164" s="23">
        <v>59.9783</v>
      </c>
      <c r="D164" s="23">
        <v>117.15</v>
      </c>
      <c r="E164" s="76">
        <v>2.7</v>
      </c>
      <c r="F164" s="22">
        <v>0</v>
      </c>
      <c r="G164" s="7" t="s">
        <v>1708</v>
      </c>
      <c r="H164" s="7" t="s">
        <v>1708</v>
      </c>
      <c r="I164" s="2" t="s">
        <v>1759</v>
      </c>
    </row>
    <row r="165" spans="1:9" ht="15">
      <c r="A165" s="17" t="s">
        <v>0</v>
      </c>
      <c r="B165" s="46"/>
      <c r="C165" s="23">
        <v>60.35555555</v>
      </c>
      <c r="D165" s="23">
        <v>127.3966</v>
      </c>
      <c r="E165" s="76">
        <v>2</v>
      </c>
      <c r="F165" s="22">
        <v>0</v>
      </c>
      <c r="G165" s="7" t="s">
        <v>1708</v>
      </c>
      <c r="H165" s="7" t="s">
        <v>1708</v>
      </c>
      <c r="I165" s="2" t="s">
        <v>1759</v>
      </c>
    </row>
    <row r="166" spans="1:9" ht="15">
      <c r="A166" s="2"/>
      <c r="B166" s="39"/>
      <c r="C166" s="65"/>
      <c r="D166" s="65"/>
      <c r="E166" s="74"/>
      <c r="F166" s="22"/>
      <c r="G166" s="7"/>
      <c r="H166" s="7"/>
      <c r="I166" s="2"/>
    </row>
    <row r="167" spans="1:9" ht="15">
      <c r="A167" s="29" t="s">
        <v>1284</v>
      </c>
      <c r="B167" s="39"/>
      <c r="C167" s="65"/>
      <c r="D167" s="65"/>
      <c r="E167" s="74"/>
      <c r="F167" s="22"/>
      <c r="G167" s="7"/>
      <c r="H167" s="7"/>
      <c r="I167" s="2"/>
    </row>
    <row r="168" spans="1:9" ht="15">
      <c r="A168" s="2" t="s">
        <v>490</v>
      </c>
      <c r="B168" s="39" t="s">
        <v>491</v>
      </c>
      <c r="C168" s="65">
        <v>66.18666666666667</v>
      </c>
      <c r="D168" s="65">
        <v>138.69333333333333</v>
      </c>
      <c r="E168" s="74" t="s">
        <v>1814</v>
      </c>
      <c r="F168" s="22">
        <v>0</v>
      </c>
      <c r="G168" s="7" t="s">
        <v>999</v>
      </c>
      <c r="H168" s="7" t="s">
        <v>1708</v>
      </c>
      <c r="I168" s="2" t="s">
        <v>187</v>
      </c>
    </row>
    <row r="169" spans="1:9" ht="15">
      <c r="A169" s="2" t="s">
        <v>493</v>
      </c>
      <c r="B169" s="39" t="s">
        <v>494</v>
      </c>
      <c r="C169" s="65">
        <v>63.14833333333333</v>
      </c>
      <c r="D169" s="65">
        <v>130.25333333333333</v>
      </c>
      <c r="E169" s="74" t="s">
        <v>1815</v>
      </c>
      <c r="F169" s="22">
        <v>0</v>
      </c>
      <c r="G169" s="7" t="s">
        <v>999</v>
      </c>
      <c r="H169" s="7" t="s">
        <v>1708</v>
      </c>
      <c r="I169" s="2" t="s">
        <v>226</v>
      </c>
    </row>
    <row r="170" spans="1:9" ht="15">
      <c r="A170" s="2" t="s">
        <v>496</v>
      </c>
      <c r="B170" s="39" t="s">
        <v>494</v>
      </c>
      <c r="C170" s="65">
        <v>63.15</v>
      </c>
      <c r="D170" s="65">
        <v>130.26</v>
      </c>
      <c r="E170" s="74" t="s">
        <v>1816</v>
      </c>
      <c r="F170" s="22">
        <v>0</v>
      </c>
      <c r="G170" s="7" t="s">
        <v>999</v>
      </c>
      <c r="H170" s="7" t="s">
        <v>1708</v>
      </c>
      <c r="I170" s="2" t="s">
        <v>226</v>
      </c>
    </row>
    <row r="171" spans="1:9" ht="15">
      <c r="A171" s="2" t="s">
        <v>498</v>
      </c>
      <c r="B171" s="39" t="s">
        <v>494</v>
      </c>
      <c r="C171" s="65">
        <v>63.151666666666664</v>
      </c>
      <c r="D171" s="65">
        <v>130.26333333333332</v>
      </c>
      <c r="E171" s="74" t="s">
        <v>1817</v>
      </c>
      <c r="F171" s="22">
        <v>0</v>
      </c>
      <c r="G171" s="7" t="s">
        <v>999</v>
      </c>
      <c r="H171" s="7" t="s">
        <v>1708</v>
      </c>
      <c r="I171" s="2" t="s">
        <v>226</v>
      </c>
    </row>
    <row r="172" spans="1:9" ht="15">
      <c r="A172" s="2" t="s">
        <v>500</v>
      </c>
      <c r="B172" s="39" t="s">
        <v>494</v>
      </c>
      <c r="C172" s="65">
        <v>63.14833333333333</v>
      </c>
      <c r="D172" s="65">
        <v>130.25</v>
      </c>
      <c r="E172" s="74" t="s">
        <v>1818</v>
      </c>
      <c r="F172" s="22">
        <v>0</v>
      </c>
      <c r="G172" s="7" t="s">
        <v>999</v>
      </c>
      <c r="H172" s="7" t="s">
        <v>1708</v>
      </c>
      <c r="I172" s="2" t="s">
        <v>226</v>
      </c>
    </row>
    <row r="173" spans="1:9" ht="15">
      <c r="A173" s="2" t="s">
        <v>502</v>
      </c>
      <c r="B173" s="39" t="s">
        <v>503</v>
      </c>
      <c r="C173" s="65">
        <v>63.14833333333333</v>
      </c>
      <c r="D173" s="65">
        <v>130.26333333333332</v>
      </c>
      <c r="E173" s="74" t="s">
        <v>1819</v>
      </c>
      <c r="F173" s="22">
        <v>0</v>
      </c>
      <c r="G173" s="7" t="s">
        <v>999</v>
      </c>
      <c r="H173" s="7" t="s">
        <v>1708</v>
      </c>
      <c r="I173" s="2">
        <v>18</v>
      </c>
    </row>
    <row r="174" spans="1:9" ht="15">
      <c r="A174" s="2" t="s">
        <v>506</v>
      </c>
      <c r="B174" s="39" t="s">
        <v>503</v>
      </c>
      <c r="C174" s="65">
        <v>63.155</v>
      </c>
      <c r="D174" s="65">
        <v>130.27</v>
      </c>
      <c r="E174" s="74" t="s">
        <v>1820</v>
      </c>
      <c r="F174" s="22">
        <v>0</v>
      </c>
      <c r="G174" s="7" t="s">
        <v>1708</v>
      </c>
      <c r="H174" s="7" t="s">
        <v>1708</v>
      </c>
      <c r="I174" s="2">
        <v>18</v>
      </c>
    </row>
    <row r="175" spans="1:9" ht="15">
      <c r="A175" s="2" t="s">
        <v>508</v>
      </c>
      <c r="B175" s="39" t="s">
        <v>503</v>
      </c>
      <c r="C175" s="65">
        <v>63.16166666666667</v>
      </c>
      <c r="D175" s="65">
        <v>130.265</v>
      </c>
      <c r="E175" s="74" t="s">
        <v>1821</v>
      </c>
      <c r="F175" s="22">
        <v>0</v>
      </c>
      <c r="G175" s="7" t="s">
        <v>1708</v>
      </c>
      <c r="H175" s="7" t="s">
        <v>1708</v>
      </c>
      <c r="I175" s="2">
        <v>18</v>
      </c>
    </row>
    <row r="176" spans="1:9" ht="15">
      <c r="A176" s="2" t="s">
        <v>510</v>
      </c>
      <c r="B176" s="39" t="s">
        <v>503</v>
      </c>
      <c r="C176" s="65">
        <v>63.14666666666667</v>
      </c>
      <c r="D176" s="65">
        <v>130.24666666666667</v>
      </c>
      <c r="E176" s="74" t="s">
        <v>1822</v>
      </c>
      <c r="F176" s="22">
        <v>0</v>
      </c>
      <c r="G176" s="7" t="s">
        <v>1282</v>
      </c>
      <c r="H176" s="7" t="s">
        <v>1708</v>
      </c>
      <c r="I176" s="2">
        <v>18</v>
      </c>
    </row>
    <row r="177" spans="1:9" ht="15">
      <c r="A177" s="2" t="s">
        <v>512</v>
      </c>
      <c r="B177" s="39" t="s">
        <v>513</v>
      </c>
      <c r="C177" s="65">
        <v>62.56666666666667</v>
      </c>
      <c r="D177" s="65">
        <v>129.54166666666666</v>
      </c>
      <c r="E177" s="74" t="s">
        <v>1820</v>
      </c>
      <c r="F177" s="22">
        <v>0</v>
      </c>
      <c r="G177" s="7" t="s">
        <v>999</v>
      </c>
      <c r="H177" s="7" t="s">
        <v>1708</v>
      </c>
      <c r="I177" s="2" t="s">
        <v>182</v>
      </c>
    </row>
    <row r="178" spans="1:9" ht="15">
      <c r="A178" s="2" t="s">
        <v>514</v>
      </c>
      <c r="B178" s="39" t="s">
        <v>513</v>
      </c>
      <c r="C178" s="65">
        <v>62.45</v>
      </c>
      <c r="D178" s="65">
        <v>129.4</v>
      </c>
      <c r="E178" s="74" t="s">
        <v>1823</v>
      </c>
      <c r="F178" s="22">
        <v>0</v>
      </c>
      <c r="G178" s="7" t="s">
        <v>999</v>
      </c>
      <c r="H178" s="7" t="s">
        <v>1708</v>
      </c>
      <c r="I178" s="2" t="s">
        <v>226</v>
      </c>
    </row>
    <row r="179" spans="1:9" ht="15">
      <c r="A179" s="2" t="s">
        <v>516</v>
      </c>
      <c r="B179" s="39" t="s">
        <v>517</v>
      </c>
      <c r="C179" s="65">
        <v>60.99333333333333</v>
      </c>
      <c r="D179" s="65">
        <v>133.755</v>
      </c>
      <c r="E179" s="74" t="s">
        <v>1824</v>
      </c>
      <c r="F179" s="22">
        <v>0</v>
      </c>
      <c r="G179" s="7" t="s">
        <v>999</v>
      </c>
      <c r="H179" s="7" t="s">
        <v>1708</v>
      </c>
      <c r="I179" s="2" t="s">
        <v>226</v>
      </c>
    </row>
    <row r="180" spans="1:9" ht="15">
      <c r="A180" s="2" t="s">
        <v>518</v>
      </c>
      <c r="B180" s="39" t="s">
        <v>517</v>
      </c>
      <c r="C180" s="65">
        <v>60.99333333333333</v>
      </c>
      <c r="D180" s="65">
        <v>133.745</v>
      </c>
      <c r="E180" s="74" t="s">
        <v>1825</v>
      </c>
      <c r="F180" s="22">
        <v>0</v>
      </c>
      <c r="G180" s="7" t="s">
        <v>999</v>
      </c>
      <c r="H180" s="7" t="s">
        <v>1708</v>
      </c>
      <c r="I180" s="2" t="s">
        <v>226</v>
      </c>
    </row>
    <row r="181" spans="1:9" ht="15">
      <c r="A181" s="2" t="s">
        <v>519</v>
      </c>
      <c r="B181" s="39" t="s">
        <v>517</v>
      </c>
      <c r="C181" s="65">
        <v>60.99333333333333</v>
      </c>
      <c r="D181" s="65">
        <v>133.745</v>
      </c>
      <c r="E181" s="74" t="s">
        <v>1825</v>
      </c>
      <c r="F181" s="22">
        <v>0</v>
      </c>
      <c r="G181" s="7" t="s">
        <v>999</v>
      </c>
      <c r="H181" s="7" t="s">
        <v>1708</v>
      </c>
      <c r="I181" s="2" t="s">
        <v>226</v>
      </c>
    </row>
    <row r="182" spans="1:9" ht="15">
      <c r="A182" s="2" t="s">
        <v>520</v>
      </c>
      <c r="B182" s="39" t="s">
        <v>517</v>
      </c>
      <c r="C182" s="65">
        <v>60.99333333333333</v>
      </c>
      <c r="D182" s="65">
        <v>133.75333333333333</v>
      </c>
      <c r="E182" s="74" t="s">
        <v>1826</v>
      </c>
      <c r="F182" s="22">
        <v>0</v>
      </c>
      <c r="G182" s="7" t="s">
        <v>999</v>
      </c>
      <c r="H182" s="7" t="s">
        <v>1708</v>
      </c>
      <c r="I182" s="2" t="s">
        <v>226</v>
      </c>
    </row>
    <row r="183" spans="1:9" ht="15">
      <c r="A183" s="2" t="s">
        <v>522</v>
      </c>
      <c r="B183" s="39" t="s">
        <v>517</v>
      </c>
      <c r="C183" s="65">
        <v>60.99333333333333</v>
      </c>
      <c r="D183" s="65">
        <v>133.74833333333333</v>
      </c>
      <c r="E183" s="74" t="s">
        <v>1827</v>
      </c>
      <c r="F183" s="22">
        <v>0</v>
      </c>
      <c r="G183" s="7" t="s">
        <v>999</v>
      </c>
      <c r="H183" s="7" t="s">
        <v>1708</v>
      </c>
      <c r="I183" s="2" t="s">
        <v>226</v>
      </c>
    </row>
    <row r="184" spans="1:9" ht="15">
      <c r="A184" s="2" t="s">
        <v>524</v>
      </c>
      <c r="B184" s="39" t="s">
        <v>525</v>
      </c>
      <c r="C184" s="65">
        <v>60.348333333333336</v>
      </c>
      <c r="D184" s="65">
        <v>127.39666666666666</v>
      </c>
      <c r="E184" s="74" t="s">
        <v>1824</v>
      </c>
      <c r="F184" s="22">
        <v>0</v>
      </c>
      <c r="G184" s="7" t="s">
        <v>1708</v>
      </c>
      <c r="H184" s="7" t="s">
        <v>1708</v>
      </c>
      <c r="I184" s="2">
        <v>18</v>
      </c>
    </row>
    <row r="185" spans="1:9" ht="15">
      <c r="A185" s="2" t="s">
        <v>527</v>
      </c>
      <c r="B185" s="39" t="s">
        <v>528</v>
      </c>
      <c r="C185" s="65">
        <v>60.35333333333333</v>
      </c>
      <c r="D185" s="65">
        <v>127.39666666666666</v>
      </c>
      <c r="E185" s="74" t="s">
        <v>1828</v>
      </c>
      <c r="F185" s="22">
        <v>0</v>
      </c>
      <c r="G185" s="7" t="s">
        <v>999</v>
      </c>
      <c r="H185" s="7" t="s">
        <v>1708</v>
      </c>
      <c r="I185" s="2" t="s">
        <v>226</v>
      </c>
    </row>
    <row r="186" spans="1:9" ht="15">
      <c r="A186" s="2" t="s">
        <v>530</v>
      </c>
      <c r="B186" s="39" t="s">
        <v>528</v>
      </c>
      <c r="C186" s="65">
        <v>60.355</v>
      </c>
      <c r="D186" s="65">
        <v>127.39666666666666</v>
      </c>
      <c r="E186" s="74" t="s">
        <v>1816</v>
      </c>
      <c r="F186" s="22">
        <v>0</v>
      </c>
      <c r="G186" s="7" t="s">
        <v>999</v>
      </c>
      <c r="H186" s="7" t="s">
        <v>1708</v>
      </c>
      <c r="I186" s="2" t="s">
        <v>226</v>
      </c>
    </row>
    <row r="187" spans="1:9" ht="15">
      <c r="A187" s="2" t="s">
        <v>531</v>
      </c>
      <c r="B187" s="39" t="s">
        <v>532</v>
      </c>
      <c r="C187" s="65">
        <v>60.00833333333333</v>
      </c>
      <c r="D187" s="65">
        <v>131.6</v>
      </c>
      <c r="E187" s="74" t="s">
        <v>1829</v>
      </c>
      <c r="F187" s="22">
        <v>0</v>
      </c>
      <c r="G187" s="7" t="s">
        <v>999</v>
      </c>
      <c r="H187" s="7" t="s">
        <v>1708</v>
      </c>
      <c r="I187" s="2" t="s">
        <v>182</v>
      </c>
    </row>
    <row r="188" spans="1:9" ht="15">
      <c r="A188" s="2" t="s">
        <v>534</v>
      </c>
      <c r="B188" s="39" t="s">
        <v>532</v>
      </c>
      <c r="C188" s="65">
        <v>60.00833333333333</v>
      </c>
      <c r="D188" s="65">
        <v>131.60666666666665</v>
      </c>
      <c r="E188" s="74" t="s">
        <v>1808</v>
      </c>
      <c r="F188" s="22">
        <v>0</v>
      </c>
      <c r="G188" s="7" t="s">
        <v>999</v>
      </c>
      <c r="H188" s="7" t="s">
        <v>1708</v>
      </c>
      <c r="I188" s="2" t="s">
        <v>182</v>
      </c>
    </row>
    <row r="189" spans="1:9" ht="15">
      <c r="A189" s="2" t="s">
        <v>535</v>
      </c>
      <c r="B189" s="39" t="s">
        <v>532</v>
      </c>
      <c r="C189" s="65">
        <v>60.01</v>
      </c>
      <c r="D189" s="65">
        <v>131.60333333333332</v>
      </c>
      <c r="E189" s="74" t="s">
        <v>1811</v>
      </c>
      <c r="F189" s="22">
        <v>0</v>
      </c>
      <c r="G189" s="7" t="s">
        <v>999</v>
      </c>
      <c r="H189" s="7" t="s">
        <v>1708</v>
      </c>
      <c r="I189" s="2" t="s">
        <v>182</v>
      </c>
    </row>
    <row r="190" spans="1:9" ht="15">
      <c r="A190" s="2" t="s">
        <v>536</v>
      </c>
      <c r="B190" s="39" t="s">
        <v>532</v>
      </c>
      <c r="C190" s="65">
        <v>60.01166666666666</v>
      </c>
      <c r="D190" s="65">
        <v>131.605</v>
      </c>
      <c r="E190" s="74" t="s">
        <v>1830</v>
      </c>
      <c r="F190" s="22">
        <v>0</v>
      </c>
      <c r="G190" s="7" t="s">
        <v>999</v>
      </c>
      <c r="H190" s="7" t="s">
        <v>1708</v>
      </c>
      <c r="I190" s="2" t="s">
        <v>182</v>
      </c>
    </row>
    <row r="191" spans="1:9" ht="15">
      <c r="A191" s="2" t="s">
        <v>1285</v>
      </c>
      <c r="B191" s="39" t="s">
        <v>171</v>
      </c>
      <c r="C191" s="65">
        <v>68.77166666666666</v>
      </c>
      <c r="D191" s="65">
        <v>137.45333333333335</v>
      </c>
      <c r="E191" s="74">
        <v>-4.8</v>
      </c>
      <c r="F191" s="22">
        <v>0</v>
      </c>
      <c r="G191" s="7" t="s">
        <v>999</v>
      </c>
      <c r="H191" s="7" t="s">
        <v>1708</v>
      </c>
      <c r="I191" s="2">
        <v>18</v>
      </c>
    </row>
    <row r="192" spans="1:9" ht="15">
      <c r="A192" s="2" t="s">
        <v>540</v>
      </c>
      <c r="B192" s="39" t="s">
        <v>541</v>
      </c>
      <c r="C192" s="65">
        <v>64.43833333333333</v>
      </c>
      <c r="D192" s="65">
        <v>140.74166666666667</v>
      </c>
      <c r="E192" s="74" t="s">
        <v>1831</v>
      </c>
      <c r="F192" s="22">
        <v>0</v>
      </c>
      <c r="G192" s="7" t="s">
        <v>999</v>
      </c>
      <c r="H192" s="7" t="s">
        <v>1708</v>
      </c>
      <c r="I192" s="2">
        <v>18</v>
      </c>
    </row>
    <row r="193" spans="1:9" ht="15">
      <c r="A193" s="2" t="s">
        <v>544</v>
      </c>
      <c r="B193" s="39" t="s">
        <v>545</v>
      </c>
      <c r="C193" s="65">
        <v>60.623333333333335</v>
      </c>
      <c r="D193" s="65">
        <v>135.05333333333334</v>
      </c>
      <c r="E193" s="74" t="s">
        <v>1824</v>
      </c>
      <c r="F193" s="22">
        <v>0</v>
      </c>
      <c r="G193" s="7" t="s">
        <v>999</v>
      </c>
      <c r="H193" s="7" t="s">
        <v>1708</v>
      </c>
      <c r="I193" s="2">
        <v>18</v>
      </c>
    </row>
    <row r="194" spans="1:9" ht="15">
      <c r="A194" s="2" t="s">
        <v>546</v>
      </c>
      <c r="B194" s="39" t="s">
        <v>545</v>
      </c>
      <c r="C194" s="65">
        <v>60.751666666666665</v>
      </c>
      <c r="D194" s="65">
        <v>135.13166666666666</v>
      </c>
      <c r="E194" s="74" t="s">
        <v>1832</v>
      </c>
      <c r="F194" s="22">
        <v>0</v>
      </c>
      <c r="G194" s="7" t="s">
        <v>999</v>
      </c>
      <c r="H194" s="7" t="s">
        <v>1708</v>
      </c>
      <c r="I194" s="2">
        <v>18</v>
      </c>
    </row>
    <row r="195" spans="1:9" ht="15">
      <c r="A195" s="2" t="s">
        <v>548</v>
      </c>
      <c r="B195" s="39" t="s">
        <v>545</v>
      </c>
      <c r="C195" s="65">
        <v>60.75</v>
      </c>
      <c r="D195" s="65">
        <v>135.18333333333334</v>
      </c>
      <c r="E195" s="74" t="s">
        <v>1817</v>
      </c>
      <c r="F195" s="22">
        <v>0</v>
      </c>
      <c r="G195" s="7" t="s">
        <v>999</v>
      </c>
      <c r="H195" s="7" t="s">
        <v>1708</v>
      </c>
      <c r="I195" s="2">
        <v>18</v>
      </c>
    </row>
    <row r="196" spans="1:9" ht="15">
      <c r="A196" s="2" t="s">
        <v>549</v>
      </c>
      <c r="B196" s="39" t="s">
        <v>550</v>
      </c>
      <c r="C196" s="65">
        <v>69.25</v>
      </c>
      <c r="D196" s="65">
        <v>138.36166666666668</v>
      </c>
      <c r="E196" s="74" t="s">
        <v>1833</v>
      </c>
      <c r="F196" s="22">
        <v>0</v>
      </c>
      <c r="G196" s="7" t="s">
        <v>1708</v>
      </c>
      <c r="H196" s="7" t="s">
        <v>1708</v>
      </c>
      <c r="I196" s="2">
        <v>18</v>
      </c>
    </row>
    <row r="197" spans="1:9" ht="15">
      <c r="A197" s="2" t="s">
        <v>552</v>
      </c>
      <c r="B197" s="39" t="s">
        <v>550</v>
      </c>
      <c r="C197" s="65">
        <v>69.25166666666667</v>
      </c>
      <c r="D197" s="65">
        <v>138.33166666666668</v>
      </c>
      <c r="E197" s="74" t="s">
        <v>1834</v>
      </c>
      <c r="F197" s="22">
        <v>0</v>
      </c>
      <c r="G197" s="7" t="s">
        <v>1708</v>
      </c>
      <c r="H197" s="7" t="s">
        <v>1708</v>
      </c>
      <c r="I197" s="2">
        <v>18</v>
      </c>
    </row>
    <row r="198" spans="1:9" ht="15">
      <c r="A198" s="2" t="s">
        <v>1220</v>
      </c>
      <c r="B198" s="39" t="s">
        <v>550</v>
      </c>
      <c r="C198" s="65">
        <v>69.29166666666667</v>
      </c>
      <c r="D198" s="65">
        <v>138.38666666666666</v>
      </c>
      <c r="E198" s="74" t="s">
        <v>1857</v>
      </c>
      <c r="F198" s="22">
        <v>0</v>
      </c>
      <c r="G198" s="7" t="s">
        <v>1708</v>
      </c>
      <c r="H198" s="7" t="s">
        <v>1708</v>
      </c>
      <c r="I198" s="2">
        <v>18</v>
      </c>
    </row>
    <row r="199" spans="1:9" ht="15">
      <c r="A199" s="2" t="s">
        <v>554</v>
      </c>
      <c r="B199" s="39" t="s">
        <v>550</v>
      </c>
      <c r="C199" s="65">
        <v>69.27333333333333</v>
      </c>
      <c r="D199" s="65">
        <v>138.35333333333332</v>
      </c>
      <c r="E199" s="74" t="s">
        <v>1835</v>
      </c>
      <c r="F199" s="22">
        <v>0</v>
      </c>
      <c r="G199" s="7" t="s">
        <v>1282</v>
      </c>
      <c r="H199" s="7" t="s">
        <v>1708</v>
      </c>
      <c r="I199" s="2">
        <v>18</v>
      </c>
    </row>
    <row r="200" spans="1:9" ht="15">
      <c r="A200" s="2" t="s">
        <v>557</v>
      </c>
      <c r="B200" s="39" t="s">
        <v>550</v>
      </c>
      <c r="C200" s="65">
        <v>69.26833333333333</v>
      </c>
      <c r="D200" s="65">
        <v>138.40666666666667</v>
      </c>
      <c r="E200" s="74" t="s">
        <v>1836</v>
      </c>
      <c r="F200" s="22">
        <v>0</v>
      </c>
      <c r="G200" s="7" t="s">
        <v>1708</v>
      </c>
      <c r="H200" s="7" t="s">
        <v>1708</v>
      </c>
      <c r="I200" s="2">
        <v>18</v>
      </c>
    </row>
    <row r="201" spans="1:9" ht="15">
      <c r="A201" s="2" t="s">
        <v>560</v>
      </c>
      <c r="B201" s="39" t="s">
        <v>550</v>
      </c>
      <c r="C201" s="65">
        <v>69.22666666666667</v>
      </c>
      <c r="D201" s="65">
        <v>138.42666666666668</v>
      </c>
      <c r="E201" s="74" t="s">
        <v>1837</v>
      </c>
      <c r="F201" s="22">
        <v>0</v>
      </c>
      <c r="G201" s="7" t="s">
        <v>1708</v>
      </c>
      <c r="H201" s="7" t="s">
        <v>1708</v>
      </c>
      <c r="I201" s="2">
        <v>18</v>
      </c>
    </row>
    <row r="202" spans="1:9" ht="15">
      <c r="A202" s="2" t="s">
        <v>563</v>
      </c>
      <c r="B202" s="39" t="s">
        <v>550</v>
      </c>
      <c r="C202" s="65">
        <v>69.19666666666667</v>
      </c>
      <c r="D202" s="65">
        <v>138.33666666666667</v>
      </c>
      <c r="E202" s="74" t="s">
        <v>1838</v>
      </c>
      <c r="F202" s="22">
        <v>0</v>
      </c>
      <c r="G202" s="7" t="s">
        <v>1282</v>
      </c>
      <c r="H202" s="7" t="s">
        <v>1708</v>
      </c>
      <c r="I202" s="2">
        <v>18</v>
      </c>
    </row>
    <row r="203" spans="1:9" ht="15">
      <c r="A203" s="2" t="s">
        <v>565</v>
      </c>
      <c r="B203" s="39" t="s">
        <v>550</v>
      </c>
      <c r="C203" s="65">
        <v>69.23333333333333</v>
      </c>
      <c r="D203" s="65">
        <v>138.40833333333333</v>
      </c>
      <c r="E203" s="74" t="s">
        <v>1833</v>
      </c>
      <c r="F203" s="22">
        <v>0</v>
      </c>
      <c r="G203" s="7" t="s">
        <v>1708</v>
      </c>
      <c r="H203" s="7" t="s">
        <v>1708</v>
      </c>
      <c r="I203" s="2">
        <v>18</v>
      </c>
    </row>
    <row r="204" spans="1:9" ht="15">
      <c r="A204" s="2" t="s">
        <v>567</v>
      </c>
      <c r="B204" s="39" t="s">
        <v>550</v>
      </c>
      <c r="C204" s="65">
        <v>69.25333333333333</v>
      </c>
      <c r="D204" s="65">
        <v>138.50333333333333</v>
      </c>
      <c r="E204" s="74" t="s">
        <v>1814</v>
      </c>
      <c r="F204" s="22">
        <v>0</v>
      </c>
      <c r="G204" s="7" t="s">
        <v>1708</v>
      </c>
      <c r="H204" s="7" t="s">
        <v>1708</v>
      </c>
      <c r="I204" s="2">
        <v>18</v>
      </c>
    </row>
    <row r="205" spans="1:9" ht="15">
      <c r="A205" s="2" t="s">
        <v>569</v>
      </c>
      <c r="B205" s="39" t="s">
        <v>570</v>
      </c>
      <c r="C205" s="65">
        <v>60.81333333333333</v>
      </c>
      <c r="D205" s="65">
        <v>137.42833333333334</v>
      </c>
      <c r="E205" s="74" t="s">
        <v>1839</v>
      </c>
      <c r="F205" s="22">
        <v>0</v>
      </c>
      <c r="G205" s="7" t="s">
        <v>1708</v>
      </c>
      <c r="H205" s="7" t="s">
        <v>1708</v>
      </c>
      <c r="I205" s="2">
        <v>18</v>
      </c>
    </row>
    <row r="206" spans="1:9" ht="15">
      <c r="A206" s="2" t="s">
        <v>572</v>
      </c>
      <c r="B206" s="39" t="s">
        <v>570</v>
      </c>
      <c r="C206" s="65">
        <v>60.79666666666667</v>
      </c>
      <c r="D206" s="65">
        <v>135.945</v>
      </c>
      <c r="E206" s="74" t="s">
        <v>1840</v>
      </c>
      <c r="F206" s="22">
        <v>0</v>
      </c>
      <c r="G206" s="7" t="s">
        <v>1708</v>
      </c>
      <c r="H206" s="7" t="s">
        <v>1708</v>
      </c>
      <c r="I206" s="2">
        <v>18</v>
      </c>
    </row>
    <row r="207" spans="1:9" ht="15">
      <c r="A207" s="2" t="s">
        <v>575</v>
      </c>
      <c r="B207" s="39" t="s">
        <v>570</v>
      </c>
      <c r="C207" s="65">
        <v>61.583333333333336</v>
      </c>
      <c r="D207" s="65">
        <v>134.625</v>
      </c>
      <c r="E207" s="74" t="s">
        <v>1841</v>
      </c>
      <c r="F207" s="22">
        <v>0</v>
      </c>
      <c r="G207" s="7" t="s">
        <v>1282</v>
      </c>
      <c r="H207" s="7" t="s">
        <v>1708</v>
      </c>
      <c r="I207" s="2">
        <v>18</v>
      </c>
    </row>
    <row r="208" spans="1:9" ht="15">
      <c r="A208" s="2" t="s">
        <v>577</v>
      </c>
      <c r="B208" s="39" t="s">
        <v>578</v>
      </c>
      <c r="C208" s="65">
        <v>62.015</v>
      </c>
      <c r="D208" s="65">
        <v>136.81666666666666</v>
      </c>
      <c r="E208" s="74" t="s">
        <v>1827</v>
      </c>
      <c r="F208" s="22">
        <v>0</v>
      </c>
      <c r="G208" s="7" t="s">
        <v>1708</v>
      </c>
      <c r="H208" s="7" t="s">
        <v>1708</v>
      </c>
      <c r="I208" s="2">
        <v>18</v>
      </c>
    </row>
    <row r="209" spans="1:9" ht="15">
      <c r="A209" s="2" t="s">
        <v>580</v>
      </c>
      <c r="B209" s="39" t="s">
        <v>578</v>
      </c>
      <c r="C209" s="65">
        <v>62.291666666666664</v>
      </c>
      <c r="D209" s="65">
        <v>136.24166666666667</v>
      </c>
      <c r="E209" s="74" t="s">
        <v>1842</v>
      </c>
      <c r="F209" s="22">
        <v>0</v>
      </c>
      <c r="G209" s="7" t="s">
        <v>1708</v>
      </c>
      <c r="H209" s="7" t="s">
        <v>1708</v>
      </c>
      <c r="I209" s="2">
        <v>18</v>
      </c>
    </row>
    <row r="210" spans="1:9" ht="15">
      <c r="A210" s="17" t="s">
        <v>1</v>
      </c>
      <c r="B210" s="46"/>
      <c r="C210" s="23">
        <v>60.1166</v>
      </c>
      <c r="D210" s="23">
        <v>131.605</v>
      </c>
      <c r="E210" s="76">
        <v>1.3</v>
      </c>
      <c r="F210" s="22">
        <v>0</v>
      </c>
      <c r="G210" s="7" t="s">
        <v>1708</v>
      </c>
      <c r="H210" s="7" t="s">
        <v>1708</v>
      </c>
      <c r="I210" s="2" t="s">
        <v>1759</v>
      </c>
    </row>
    <row r="211" spans="1:9" ht="15">
      <c r="A211" s="17" t="s">
        <v>2</v>
      </c>
      <c r="B211" s="46"/>
      <c r="C211" s="23">
        <v>60.9933</v>
      </c>
      <c r="D211" s="23">
        <v>133.745</v>
      </c>
      <c r="E211" s="76">
        <v>1.4</v>
      </c>
      <c r="F211" s="22">
        <v>0</v>
      </c>
      <c r="G211" s="7" t="s">
        <v>1708</v>
      </c>
      <c r="H211" s="7" t="s">
        <v>1708</v>
      </c>
      <c r="I211" s="2" t="s">
        <v>1759</v>
      </c>
    </row>
    <row r="212" spans="1:9" ht="15">
      <c r="A212" s="17" t="s">
        <v>3</v>
      </c>
      <c r="B212" s="46"/>
      <c r="C212" s="23">
        <v>63.1517</v>
      </c>
      <c r="D212" s="23">
        <v>130.26333333</v>
      </c>
      <c r="E212" s="76">
        <v>2.8</v>
      </c>
      <c r="F212" s="22">
        <v>0</v>
      </c>
      <c r="G212" s="7" t="s">
        <v>1708</v>
      </c>
      <c r="H212" s="7" t="s">
        <v>1708</v>
      </c>
      <c r="I212" s="2" t="s">
        <v>1759</v>
      </c>
    </row>
    <row r="213" spans="1:9" ht="15">
      <c r="A213" s="2"/>
      <c r="B213" s="39"/>
      <c r="C213" s="65"/>
      <c r="D213" s="65"/>
      <c r="E213" s="74"/>
      <c r="F213" s="22"/>
      <c r="G213" s="7"/>
      <c r="H213" s="7"/>
      <c r="I213" s="2"/>
    </row>
    <row r="214" spans="1:9" ht="15">
      <c r="A214" s="29" t="s">
        <v>1286</v>
      </c>
      <c r="B214" s="39"/>
      <c r="C214" s="65"/>
      <c r="D214" s="65"/>
      <c r="E214" s="74"/>
      <c r="F214" s="22"/>
      <c r="G214" s="7"/>
      <c r="H214" s="7"/>
      <c r="I214" s="2"/>
    </row>
    <row r="215" spans="1:9" ht="15">
      <c r="A215" s="2" t="s">
        <v>584</v>
      </c>
      <c r="B215" s="39" t="s">
        <v>585</v>
      </c>
      <c r="C215" s="65">
        <v>57.89333333333333</v>
      </c>
      <c r="D215" s="65">
        <v>130.855</v>
      </c>
      <c r="E215" s="74" t="s">
        <v>1843</v>
      </c>
      <c r="F215" s="22">
        <v>0</v>
      </c>
      <c r="G215" s="7" t="s">
        <v>1708</v>
      </c>
      <c r="H215" s="7" t="s">
        <v>1708</v>
      </c>
      <c r="I215" s="2" t="s">
        <v>480</v>
      </c>
    </row>
    <row r="216" spans="1:9" ht="15">
      <c r="A216" s="2" t="s">
        <v>587</v>
      </c>
      <c r="B216" s="39" t="s">
        <v>588</v>
      </c>
      <c r="C216" s="65">
        <v>58.16</v>
      </c>
      <c r="D216" s="65">
        <v>129.865</v>
      </c>
      <c r="E216" s="74" t="s">
        <v>1844</v>
      </c>
      <c r="F216" s="22">
        <v>0</v>
      </c>
      <c r="G216" s="7" t="s">
        <v>999</v>
      </c>
      <c r="H216" s="7" t="s">
        <v>1708</v>
      </c>
      <c r="I216" s="2" t="s">
        <v>480</v>
      </c>
    </row>
    <row r="217" spans="1:9" ht="15">
      <c r="A217" s="2" t="s">
        <v>590</v>
      </c>
      <c r="B217" s="39" t="s">
        <v>591</v>
      </c>
      <c r="C217" s="65">
        <v>56.416666666666664</v>
      </c>
      <c r="D217" s="65">
        <v>129.15333333333334</v>
      </c>
      <c r="E217" s="74" t="s">
        <v>1845</v>
      </c>
      <c r="F217" s="22">
        <v>0</v>
      </c>
      <c r="G217" s="7" t="s">
        <v>999</v>
      </c>
      <c r="H217" s="7" t="s">
        <v>1708</v>
      </c>
      <c r="I217" s="2" t="s">
        <v>480</v>
      </c>
    </row>
    <row r="218" spans="1:9" ht="15">
      <c r="A218" s="2" t="s">
        <v>593</v>
      </c>
      <c r="B218" s="39" t="s">
        <v>594</v>
      </c>
      <c r="C218" s="65">
        <v>59.711666666666666</v>
      </c>
      <c r="D218" s="65">
        <v>133.41333333333333</v>
      </c>
      <c r="E218" s="74" t="s">
        <v>1846</v>
      </c>
      <c r="F218" s="22">
        <v>0</v>
      </c>
      <c r="G218" s="7" t="s">
        <v>999</v>
      </c>
      <c r="H218" s="7" t="s">
        <v>1708</v>
      </c>
      <c r="I218" s="2" t="s">
        <v>480</v>
      </c>
    </row>
    <row r="219" spans="1:9" ht="15">
      <c r="A219" s="2" t="s">
        <v>596</v>
      </c>
      <c r="B219" s="39" t="s">
        <v>594</v>
      </c>
      <c r="C219" s="65">
        <v>59.71333333333333</v>
      </c>
      <c r="D219" s="65">
        <v>133.40166666666667</v>
      </c>
      <c r="E219" s="74" t="s">
        <v>1815</v>
      </c>
      <c r="F219" s="22">
        <v>0</v>
      </c>
      <c r="G219" s="7" t="s">
        <v>999</v>
      </c>
      <c r="H219" s="7" t="s">
        <v>1708</v>
      </c>
      <c r="I219" s="2" t="s">
        <v>480</v>
      </c>
    </row>
    <row r="220" spans="1:9" ht="15">
      <c r="A220" s="2" t="s">
        <v>597</v>
      </c>
      <c r="B220" s="39" t="s">
        <v>594</v>
      </c>
      <c r="C220" s="65">
        <v>59.711666666666666</v>
      </c>
      <c r="D220" s="65">
        <v>133.405</v>
      </c>
      <c r="E220" s="74" t="s">
        <v>1847</v>
      </c>
      <c r="F220" s="22">
        <v>0</v>
      </c>
      <c r="G220" s="7" t="s">
        <v>1708</v>
      </c>
      <c r="H220" s="7" t="s">
        <v>1708</v>
      </c>
      <c r="I220" s="2" t="s">
        <v>480</v>
      </c>
    </row>
    <row r="221" spans="1:9" ht="15">
      <c r="A221" s="2"/>
      <c r="B221" s="39"/>
      <c r="C221" s="65"/>
      <c r="D221" s="65"/>
      <c r="E221" s="74"/>
      <c r="F221" s="22"/>
      <c r="G221" s="7"/>
      <c r="H221" s="7"/>
      <c r="I221" s="2"/>
    </row>
    <row r="222" spans="1:9" ht="15">
      <c r="A222" s="29" t="s">
        <v>1287</v>
      </c>
      <c r="B222" s="39"/>
      <c r="C222" s="65"/>
      <c r="D222" s="65"/>
      <c r="E222" s="74"/>
      <c r="F222" s="22"/>
      <c r="G222" s="7"/>
      <c r="H222" s="7"/>
      <c r="I222" s="2"/>
    </row>
    <row r="223" spans="1:9" ht="15">
      <c r="A223" s="2" t="s">
        <v>600</v>
      </c>
      <c r="B223" s="39" t="s">
        <v>601</v>
      </c>
      <c r="C223" s="65">
        <v>59.97833333333333</v>
      </c>
      <c r="D223" s="65">
        <v>117.015</v>
      </c>
      <c r="E223" s="74" t="s">
        <v>1821</v>
      </c>
      <c r="F223" s="22">
        <v>0</v>
      </c>
      <c r="G223" s="7" t="s">
        <v>999</v>
      </c>
      <c r="H223" s="7" t="s">
        <v>1708</v>
      </c>
      <c r="I223" s="2" t="s">
        <v>182</v>
      </c>
    </row>
    <row r="224" spans="1:9" ht="15">
      <c r="A224" s="2" t="s">
        <v>602</v>
      </c>
      <c r="B224" s="39" t="s">
        <v>603</v>
      </c>
      <c r="C224" s="65">
        <v>59.846666666666664</v>
      </c>
      <c r="D224" s="65">
        <v>117.08833333333334</v>
      </c>
      <c r="E224" s="74" t="s">
        <v>1792</v>
      </c>
      <c r="F224" s="22">
        <v>0</v>
      </c>
      <c r="G224" s="7" t="s">
        <v>999</v>
      </c>
      <c r="H224" s="7" t="s">
        <v>1708</v>
      </c>
      <c r="I224" s="2" t="s">
        <v>182</v>
      </c>
    </row>
    <row r="225" spans="1:9" ht="15">
      <c r="A225" s="17" t="s">
        <v>4</v>
      </c>
      <c r="B225" s="46" t="s">
        <v>1400</v>
      </c>
      <c r="C225" s="23">
        <v>58.97406006</v>
      </c>
      <c r="D225" s="23">
        <v>118.89898682</v>
      </c>
      <c r="E225" s="76">
        <v>4.5</v>
      </c>
      <c r="F225" s="22">
        <v>0</v>
      </c>
      <c r="G225" s="7" t="s">
        <v>1708</v>
      </c>
      <c r="H225" s="7" t="s">
        <v>1708</v>
      </c>
      <c r="I225" s="2" t="s">
        <v>1760</v>
      </c>
    </row>
    <row r="226" spans="1:9" ht="15">
      <c r="A226" s="17" t="s">
        <v>5</v>
      </c>
      <c r="B226" s="46" t="s">
        <v>1401</v>
      </c>
      <c r="C226" s="23">
        <v>58.29144287</v>
      </c>
      <c r="D226" s="23">
        <v>116.22109985</v>
      </c>
      <c r="E226" s="76">
        <v>4</v>
      </c>
      <c r="F226" s="22">
        <v>0</v>
      </c>
      <c r="G226" s="7" t="s">
        <v>1282</v>
      </c>
      <c r="H226" s="7" t="s">
        <v>1708</v>
      </c>
      <c r="I226" s="2" t="s">
        <v>1760</v>
      </c>
    </row>
    <row r="227" spans="1:9" ht="15">
      <c r="A227" s="17" t="s">
        <v>6</v>
      </c>
      <c r="B227" s="46"/>
      <c r="C227" s="23">
        <v>58.98918152</v>
      </c>
      <c r="D227" s="23">
        <v>117.66023254</v>
      </c>
      <c r="E227" s="76">
        <v>5.19</v>
      </c>
      <c r="F227" s="22">
        <v>0</v>
      </c>
      <c r="G227" s="7" t="s">
        <v>1708</v>
      </c>
      <c r="H227" s="7" t="s">
        <v>1708</v>
      </c>
      <c r="I227" s="2" t="s">
        <v>1760</v>
      </c>
    </row>
    <row r="228" spans="1:9" ht="15">
      <c r="A228" s="17" t="s">
        <v>7</v>
      </c>
      <c r="B228" s="46" t="s">
        <v>1402</v>
      </c>
      <c r="C228" s="23">
        <v>58.21917725</v>
      </c>
      <c r="D228" s="23">
        <v>116.03373718</v>
      </c>
      <c r="E228" s="76">
        <v>4.3</v>
      </c>
      <c r="F228" s="22">
        <v>0</v>
      </c>
      <c r="G228" s="7" t="s">
        <v>1708</v>
      </c>
      <c r="H228" s="7" t="s">
        <v>1708</v>
      </c>
      <c r="I228" s="2" t="s">
        <v>1760</v>
      </c>
    </row>
    <row r="229" spans="1:9" ht="15">
      <c r="A229" s="17" t="s">
        <v>5</v>
      </c>
      <c r="B229" s="46" t="s">
        <v>1403</v>
      </c>
      <c r="C229" s="23">
        <v>58.21917725</v>
      </c>
      <c r="D229" s="23">
        <v>116.03373718</v>
      </c>
      <c r="E229" s="76">
        <v>4.3</v>
      </c>
      <c r="F229" s="22">
        <v>0</v>
      </c>
      <c r="G229" s="7" t="s">
        <v>1708</v>
      </c>
      <c r="H229" s="7" t="s">
        <v>1708</v>
      </c>
      <c r="I229" s="2" t="s">
        <v>1760</v>
      </c>
    </row>
    <row r="230" spans="1:9" ht="15">
      <c r="A230" s="17" t="s">
        <v>8</v>
      </c>
      <c r="B230" s="46" t="s">
        <v>1404</v>
      </c>
      <c r="C230" s="23">
        <v>57.32809448</v>
      </c>
      <c r="D230" s="23">
        <v>111.68795776</v>
      </c>
      <c r="E230" s="76">
        <v>4</v>
      </c>
      <c r="F230" s="22">
        <v>0</v>
      </c>
      <c r="G230" s="7" t="s">
        <v>999</v>
      </c>
      <c r="H230" s="7" t="s">
        <v>1708</v>
      </c>
      <c r="I230" s="2" t="s">
        <v>1760</v>
      </c>
    </row>
    <row r="231" spans="1:9" ht="15">
      <c r="A231" s="17" t="s">
        <v>9</v>
      </c>
      <c r="B231" s="46" t="s">
        <v>1405</v>
      </c>
      <c r="C231" s="23">
        <v>57.39709743</v>
      </c>
      <c r="D231" s="23">
        <v>111.82339478</v>
      </c>
      <c r="E231" s="76">
        <v>4</v>
      </c>
      <c r="F231" s="22">
        <v>0</v>
      </c>
      <c r="G231" s="7" t="s">
        <v>1708</v>
      </c>
      <c r="H231" s="7" t="s">
        <v>1708</v>
      </c>
      <c r="I231" s="2" t="s">
        <v>1760</v>
      </c>
    </row>
    <row r="232" spans="1:9" ht="15">
      <c r="A232" s="17" t="s">
        <v>9</v>
      </c>
      <c r="B232" s="46" t="s">
        <v>1406</v>
      </c>
      <c r="C232" s="23">
        <v>57.44802856</v>
      </c>
      <c r="D232" s="23">
        <v>111.9859314</v>
      </c>
      <c r="E232" s="76">
        <v>3.19</v>
      </c>
      <c r="F232" s="22">
        <v>0</v>
      </c>
      <c r="G232" s="7" t="s">
        <v>999</v>
      </c>
      <c r="H232" s="7" t="s">
        <v>1708</v>
      </c>
      <c r="I232" s="2" t="s">
        <v>1760</v>
      </c>
    </row>
    <row r="233" spans="1:9" ht="15">
      <c r="A233" s="17" t="s">
        <v>10</v>
      </c>
      <c r="B233" s="46" t="s">
        <v>1407</v>
      </c>
      <c r="C233" s="23">
        <v>56.97463989</v>
      </c>
      <c r="D233" s="23">
        <v>111.85295105</v>
      </c>
      <c r="E233" s="76">
        <v>4</v>
      </c>
      <c r="F233" s="22">
        <v>0</v>
      </c>
      <c r="G233" s="7" t="s">
        <v>999</v>
      </c>
      <c r="H233" s="7" t="s">
        <v>1708</v>
      </c>
      <c r="I233" s="2" t="s">
        <v>1760</v>
      </c>
    </row>
    <row r="234" spans="1:9" ht="15">
      <c r="A234" s="17" t="s">
        <v>11</v>
      </c>
      <c r="B234" s="46" t="s">
        <v>1408</v>
      </c>
      <c r="C234" s="23">
        <v>56.76806641</v>
      </c>
      <c r="D234" s="23">
        <v>112.48733521</v>
      </c>
      <c r="E234" s="76">
        <v>5</v>
      </c>
      <c r="F234" s="22">
        <v>0</v>
      </c>
      <c r="G234" s="7" t="s">
        <v>999</v>
      </c>
      <c r="H234" s="7" t="s">
        <v>1708</v>
      </c>
      <c r="I234" s="2" t="s">
        <v>1760</v>
      </c>
    </row>
    <row r="235" spans="1:9" ht="15">
      <c r="A235" s="17" t="s">
        <v>12</v>
      </c>
      <c r="B235" s="46" t="s">
        <v>1409</v>
      </c>
      <c r="C235" s="23">
        <v>57.51341248</v>
      </c>
      <c r="D235" s="23">
        <v>111.39666748</v>
      </c>
      <c r="E235" s="76">
        <v>4.69</v>
      </c>
      <c r="F235" s="22">
        <v>0</v>
      </c>
      <c r="G235" s="7" t="s">
        <v>1708</v>
      </c>
      <c r="H235" s="7" t="s">
        <v>1708</v>
      </c>
      <c r="I235" s="2" t="s">
        <v>1760</v>
      </c>
    </row>
    <row r="236" spans="1:9" ht="15">
      <c r="A236" s="17" t="s">
        <v>13</v>
      </c>
      <c r="B236" s="46" t="s">
        <v>1410</v>
      </c>
      <c r="C236" s="23">
        <v>55.22302246</v>
      </c>
      <c r="D236" s="23">
        <v>114.06813049</v>
      </c>
      <c r="E236" s="76">
        <v>5</v>
      </c>
      <c r="F236" s="22">
        <v>0</v>
      </c>
      <c r="G236" s="7" t="s">
        <v>1708</v>
      </c>
      <c r="H236" s="7" t="s">
        <v>1708</v>
      </c>
      <c r="I236" s="2" t="s">
        <v>1760</v>
      </c>
    </row>
    <row r="237" spans="1:9" ht="15">
      <c r="A237" s="17" t="s">
        <v>14</v>
      </c>
      <c r="B237" s="46" t="s">
        <v>1411</v>
      </c>
      <c r="C237" s="23">
        <v>55.61582947</v>
      </c>
      <c r="D237" s="23">
        <v>116.68182373</v>
      </c>
      <c r="E237" s="76">
        <v>5.3</v>
      </c>
      <c r="F237" s="22">
        <v>0</v>
      </c>
      <c r="G237" s="7" t="s">
        <v>999</v>
      </c>
      <c r="H237" s="7" t="s">
        <v>1708</v>
      </c>
      <c r="I237" s="2" t="s">
        <v>1760</v>
      </c>
    </row>
    <row r="238" spans="1:9" ht="15">
      <c r="A238" s="17" t="s">
        <v>15</v>
      </c>
      <c r="B238" s="46" t="s">
        <v>1412</v>
      </c>
      <c r="C238" s="23">
        <v>56.50289917</v>
      </c>
      <c r="D238" s="23">
        <v>116.51977539</v>
      </c>
      <c r="E238" s="76">
        <v>5</v>
      </c>
      <c r="F238" s="22">
        <v>0</v>
      </c>
      <c r="G238" s="7" t="s">
        <v>999</v>
      </c>
      <c r="H238" s="7" t="s">
        <v>1708</v>
      </c>
      <c r="I238" s="2" t="s">
        <v>1760</v>
      </c>
    </row>
    <row r="239" spans="1:9" ht="15">
      <c r="A239" s="17" t="s">
        <v>16</v>
      </c>
      <c r="B239" s="46" t="s">
        <v>1413</v>
      </c>
      <c r="C239" s="23">
        <v>54.60771179</v>
      </c>
      <c r="D239" s="23">
        <v>110.24726868</v>
      </c>
      <c r="E239" s="76">
        <v>5.8</v>
      </c>
      <c r="F239" s="22">
        <v>0</v>
      </c>
      <c r="G239" s="7" t="s">
        <v>999</v>
      </c>
      <c r="H239" s="7" t="s">
        <v>1708</v>
      </c>
      <c r="I239" s="2" t="s">
        <v>1760</v>
      </c>
    </row>
    <row r="240" spans="1:9" ht="15">
      <c r="A240" s="17" t="s">
        <v>16</v>
      </c>
      <c r="B240" s="46" t="s">
        <v>1414</v>
      </c>
      <c r="C240" s="23">
        <v>54.60771179</v>
      </c>
      <c r="D240" s="23">
        <v>110.24726868</v>
      </c>
      <c r="E240" s="76">
        <v>5.8</v>
      </c>
      <c r="F240" s="22">
        <v>0</v>
      </c>
      <c r="G240" s="7" t="s">
        <v>999</v>
      </c>
      <c r="H240" s="7" t="s">
        <v>1708</v>
      </c>
      <c r="I240" s="2" t="s">
        <v>1760</v>
      </c>
    </row>
    <row r="241" spans="1:9" ht="15">
      <c r="A241" s="17" t="s">
        <v>17</v>
      </c>
      <c r="B241" s="46" t="s">
        <v>1415</v>
      </c>
      <c r="C241" s="23">
        <v>54.06210327</v>
      </c>
      <c r="D241" s="23">
        <v>110.40438843</v>
      </c>
      <c r="E241" s="76">
        <v>5.69</v>
      </c>
      <c r="F241" s="22">
        <v>0</v>
      </c>
      <c r="G241" s="7" t="s">
        <v>999</v>
      </c>
      <c r="H241" s="7" t="s">
        <v>1708</v>
      </c>
      <c r="I241" s="2" t="s">
        <v>1760</v>
      </c>
    </row>
    <row r="242" spans="1:9" ht="15">
      <c r="A242" s="17" t="s">
        <v>17</v>
      </c>
      <c r="B242" s="46" t="s">
        <v>1416</v>
      </c>
      <c r="C242" s="23">
        <v>54.06210327</v>
      </c>
      <c r="D242" s="23">
        <v>110.40438843</v>
      </c>
      <c r="E242" s="76">
        <v>5.69</v>
      </c>
      <c r="F242" s="22">
        <v>0</v>
      </c>
      <c r="G242" s="7" t="s">
        <v>999</v>
      </c>
      <c r="H242" s="7" t="s">
        <v>1708</v>
      </c>
      <c r="I242" s="2" t="s">
        <v>1760</v>
      </c>
    </row>
    <row r="243" spans="1:9" ht="15">
      <c r="A243" s="17" t="s">
        <v>17</v>
      </c>
      <c r="B243" s="46" t="s">
        <v>1417</v>
      </c>
      <c r="C243" s="23">
        <v>54.06210327</v>
      </c>
      <c r="D243" s="23">
        <v>110.40438843</v>
      </c>
      <c r="E243" s="76">
        <v>5.69</v>
      </c>
      <c r="F243" s="22">
        <v>0</v>
      </c>
      <c r="G243" s="7" t="s">
        <v>1708</v>
      </c>
      <c r="H243" s="7" t="s">
        <v>1708</v>
      </c>
      <c r="I243" s="2" t="s">
        <v>1760</v>
      </c>
    </row>
    <row r="244" spans="1:9" ht="15">
      <c r="A244" s="17" t="s">
        <v>18</v>
      </c>
      <c r="B244" s="46" t="s">
        <v>1418</v>
      </c>
      <c r="C244" s="23">
        <v>54.64782715</v>
      </c>
      <c r="D244" s="23">
        <v>110.50552368</v>
      </c>
      <c r="E244" s="76">
        <v>4.89</v>
      </c>
      <c r="F244" s="22">
        <v>0</v>
      </c>
      <c r="G244" s="7" t="s">
        <v>999</v>
      </c>
      <c r="H244" s="7" t="s">
        <v>1708</v>
      </c>
      <c r="I244" s="2" t="s">
        <v>1760</v>
      </c>
    </row>
    <row r="245" spans="1:9" ht="15">
      <c r="A245" s="17" t="s">
        <v>19</v>
      </c>
      <c r="B245" s="46" t="s">
        <v>1419</v>
      </c>
      <c r="C245" s="23">
        <v>54.6187439</v>
      </c>
      <c r="D245" s="23">
        <v>110.42991638</v>
      </c>
      <c r="E245" s="76">
        <v>5.6</v>
      </c>
      <c r="F245" s="22">
        <v>0</v>
      </c>
      <c r="G245" s="7" t="s">
        <v>1708</v>
      </c>
      <c r="H245" s="7" t="s">
        <v>1708</v>
      </c>
      <c r="I245" s="2" t="s">
        <v>1760</v>
      </c>
    </row>
    <row r="246" spans="1:9" ht="15">
      <c r="A246" s="17" t="s">
        <v>19</v>
      </c>
      <c r="B246" s="46" t="s">
        <v>1420</v>
      </c>
      <c r="C246" s="23">
        <v>54.6187439</v>
      </c>
      <c r="D246" s="23">
        <v>110.42991638</v>
      </c>
      <c r="E246" s="76">
        <v>5.6</v>
      </c>
      <c r="F246" s="22">
        <v>0</v>
      </c>
      <c r="G246" s="7" t="s">
        <v>1708</v>
      </c>
      <c r="H246" s="7" t="s">
        <v>1708</v>
      </c>
      <c r="I246" s="2" t="s">
        <v>1760</v>
      </c>
    </row>
    <row r="247" spans="1:9" ht="15">
      <c r="A247" s="17" t="s">
        <v>20</v>
      </c>
      <c r="B247" s="46" t="s">
        <v>1421</v>
      </c>
      <c r="C247" s="23">
        <v>54.57139587</v>
      </c>
      <c r="D247" s="23">
        <v>110.4551239</v>
      </c>
      <c r="E247" s="76">
        <v>4.5</v>
      </c>
      <c r="F247" s="22">
        <v>0</v>
      </c>
      <c r="G247" s="7" t="s">
        <v>1708</v>
      </c>
      <c r="H247" s="7" t="s">
        <v>1708</v>
      </c>
      <c r="I247" s="2" t="s">
        <v>1760</v>
      </c>
    </row>
    <row r="248" spans="1:9" ht="15">
      <c r="A248" s="17" t="s">
        <v>21</v>
      </c>
      <c r="B248" s="46" t="s">
        <v>1422</v>
      </c>
      <c r="C248" s="23">
        <v>54.48410034</v>
      </c>
      <c r="D248" s="23">
        <v>110.62532043</v>
      </c>
      <c r="E248" s="76">
        <v>5.19</v>
      </c>
      <c r="F248" s="22">
        <v>0</v>
      </c>
      <c r="G248" s="7" t="s">
        <v>999</v>
      </c>
      <c r="H248" s="7" t="s">
        <v>1708</v>
      </c>
      <c r="I248" s="2" t="s">
        <v>1760</v>
      </c>
    </row>
    <row r="249" spans="1:9" ht="15">
      <c r="A249" s="17" t="s">
        <v>22</v>
      </c>
      <c r="B249" s="46" t="s">
        <v>1423</v>
      </c>
      <c r="C249" s="23">
        <v>54.73512268</v>
      </c>
      <c r="D249" s="23">
        <v>110.70715332</v>
      </c>
      <c r="E249" s="76">
        <v>5.3</v>
      </c>
      <c r="F249" s="22">
        <v>0</v>
      </c>
      <c r="G249" s="7" t="s">
        <v>1708</v>
      </c>
      <c r="H249" s="7" t="s">
        <v>1708</v>
      </c>
      <c r="I249" s="2" t="s">
        <v>1760</v>
      </c>
    </row>
    <row r="250" spans="1:9" ht="15">
      <c r="A250" s="17" t="s">
        <v>23</v>
      </c>
      <c r="B250" s="46" t="s">
        <v>1424</v>
      </c>
      <c r="C250" s="23">
        <v>54.73512268</v>
      </c>
      <c r="D250" s="23">
        <v>110.70715332</v>
      </c>
      <c r="E250" s="76">
        <v>5.3</v>
      </c>
      <c r="F250" s="22">
        <v>0</v>
      </c>
      <c r="G250" s="7" t="s">
        <v>1708</v>
      </c>
      <c r="H250" s="7" t="s">
        <v>1708</v>
      </c>
      <c r="I250" s="2" t="s">
        <v>1760</v>
      </c>
    </row>
    <row r="251" spans="1:9" ht="15">
      <c r="A251" s="17" t="s">
        <v>24</v>
      </c>
      <c r="B251" s="46" t="s">
        <v>1425</v>
      </c>
      <c r="C251" s="23">
        <v>54.73512268</v>
      </c>
      <c r="D251" s="23">
        <v>110.70715332</v>
      </c>
      <c r="E251" s="76">
        <v>5.3</v>
      </c>
      <c r="F251" s="22">
        <v>0</v>
      </c>
      <c r="G251" s="7" t="s">
        <v>999</v>
      </c>
      <c r="H251" s="7" t="s">
        <v>1708</v>
      </c>
      <c r="I251" s="2" t="s">
        <v>1760</v>
      </c>
    </row>
    <row r="252" spans="1:9" ht="15">
      <c r="A252" s="17" t="s">
        <v>25</v>
      </c>
      <c r="B252" s="46" t="s">
        <v>1426</v>
      </c>
      <c r="C252" s="23">
        <v>54.57499695</v>
      </c>
      <c r="D252" s="23">
        <v>110.80796814</v>
      </c>
      <c r="E252" s="76">
        <v>5.69</v>
      </c>
      <c r="F252" s="22">
        <v>0</v>
      </c>
      <c r="G252" s="7" t="s">
        <v>999</v>
      </c>
      <c r="H252" s="7" t="s">
        <v>1708</v>
      </c>
      <c r="I252" s="2" t="s">
        <v>1760</v>
      </c>
    </row>
    <row r="253" spans="1:9" ht="15">
      <c r="A253" s="17" t="s">
        <v>26</v>
      </c>
      <c r="B253" s="46" t="s">
        <v>1427</v>
      </c>
      <c r="C253" s="23">
        <v>54.4732666</v>
      </c>
      <c r="D253" s="23">
        <v>110.98439026</v>
      </c>
      <c r="E253" s="76">
        <v>5.69</v>
      </c>
      <c r="F253" s="22">
        <v>0</v>
      </c>
      <c r="G253" s="7" t="s">
        <v>1708</v>
      </c>
      <c r="H253" s="7" t="s">
        <v>1708</v>
      </c>
      <c r="I253" s="2" t="s">
        <v>1759</v>
      </c>
    </row>
    <row r="254" spans="1:9" ht="15">
      <c r="A254" s="17" t="s">
        <v>26</v>
      </c>
      <c r="B254" s="46" t="s">
        <v>1427</v>
      </c>
      <c r="C254" s="23">
        <v>54.4732666</v>
      </c>
      <c r="D254" s="23">
        <v>110.98439026</v>
      </c>
      <c r="E254" s="76">
        <v>5.69</v>
      </c>
      <c r="F254" s="22">
        <v>0</v>
      </c>
      <c r="G254" s="7" t="s">
        <v>1708</v>
      </c>
      <c r="H254" s="7" t="s">
        <v>1708</v>
      </c>
      <c r="I254" s="2" t="s">
        <v>1759</v>
      </c>
    </row>
    <row r="255" spans="1:9" ht="15">
      <c r="A255" s="17" t="s">
        <v>27</v>
      </c>
      <c r="B255" s="46" t="s">
        <v>1428</v>
      </c>
      <c r="C255" s="23">
        <v>52.41401672</v>
      </c>
      <c r="D255" s="23">
        <v>110.59487915</v>
      </c>
      <c r="E255" s="76">
        <v>5.69</v>
      </c>
      <c r="F255" s="22">
        <v>0</v>
      </c>
      <c r="G255" s="7" t="s">
        <v>999</v>
      </c>
      <c r="H255" s="7" t="s">
        <v>1708</v>
      </c>
      <c r="I255" s="2" t="s">
        <v>1760</v>
      </c>
    </row>
    <row r="256" spans="1:9" ht="15">
      <c r="A256" s="17" t="s">
        <v>28</v>
      </c>
      <c r="B256" s="46" t="s">
        <v>1429</v>
      </c>
      <c r="C256" s="23">
        <v>51.78886414</v>
      </c>
      <c r="D256" s="23">
        <v>110.50311279</v>
      </c>
      <c r="E256" s="76">
        <v>7</v>
      </c>
      <c r="F256" s="22">
        <v>0</v>
      </c>
      <c r="G256" s="7" t="s">
        <v>999</v>
      </c>
      <c r="H256" s="7" t="s">
        <v>1708</v>
      </c>
      <c r="I256" s="2" t="s">
        <v>1760</v>
      </c>
    </row>
    <row r="257" spans="1:9" ht="15">
      <c r="A257" s="17" t="s">
        <v>29</v>
      </c>
      <c r="B257" s="46" t="s">
        <v>1430</v>
      </c>
      <c r="C257" s="23">
        <v>51.5670929</v>
      </c>
      <c r="D257" s="23">
        <v>110.47599792</v>
      </c>
      <c r="E257" s="76">
        <v>6.69</v>
      </c>
      <c r="F257" s="22">
        <v>0</v>
      </c>
      <c r="G257" s="7" t="s">
        <v>1708</v>
      </c>
      <c r="H257" s="7" t="s">
        <v>1708</v>
      </c>
      <c r="I257" s="2" t="s">
        <v>1760</v>
      </c>
    </row>
    <row r="258" spans="1:9" ht="15">
      <c r="A258" s="17" t="s">
        <v>30</v>
      </c>
      <c r="B258" s="46" t="s">
        <v>1431</v>
      </c>
      <c r="C258" s="23">
        <v>49.68563843</v>
      </c>
      <c r="D258" s="23">
        <v>111.44667053</v>
      </c>
      <c r="E258" s="76">
        <v>9</v>
      </c>
      <c r="F258" s="22">
        <v>0</v>
      </c>
      <c r="G258" s="7" t="s">
        <v>999</v>
      </c>
      <c r="H258" s="7" t="s">
        <v>1708</v>
      </c>
      <c r="I258" s="2" t="s">
        <v>1760</v>
      </c>
    </row>
    <row r="259" spans="1:9" ht="15">
      <c r="A259" s="17" t="s">
        <v>31</v>
      </c>
      <c r="B259" s="46" t="s">
        <v>1432</v>
      </c>
      <c r="C259" s="23">
        <v>49.47102356</v>
      </c>
      <c r="D259" s="23">
        <v>110.96546936</v>
      </c>
      <c r="E259" s="76">
        <v>8.19</v>
      </c>
      <c r="F259" s="22">
        <v>0</v>
      </c>
      <c r="G259" s="7" t="s">
        <v>1708</v>
      </c>
      <c r="H259" s="7" t="s">
        <v>1708</v>
      </c>
      <c r="I259" s="2" t="s">
        <v>1760</v>
      </c>
    </row>
    <row r="260" spans="1:9" ht="15">
      <c r="A260" s="17" t="s">
        <v>32</v>
      </c>
      <c r="B260" s="46" t="s">
        <v>1433</v>
      </c>
      <c r="C260" s="23">
        <v>49.3800354</v>
      </c>
      <c r="D260" s="23">
        <v>112.20466614</v>
      </c>
      <c r="E260" s="76">
        <v>7.89</v>
      </c>
      <c r="F260" s="22">
        <v>0</v>
      </c>
      <c r="G260" s="7" t="s">
        <v>1708</v>
      </c>
      <c r="H260" s="7" t="s">
        <v>1708</v>
      </c>
      <c r="I260" s="2" t="s">
        <v>1760</v>
      </c>
    </row>
    <row r="261" spans="1:9" ht="15">
      <c r="A261" s="17" t="s">
        <v>33</v>
      </c>
      <c r="B261" s="46" t="s">
        <v>1434</v>
      </c>
      <c r="C261" s="23">
        <v>52.87963867</v>
      </c>
      <c r="D261" s="23">
        <v>110.79373169</v>
      </c>
      <c r="E261" s="76">
        <v>5.5</v>
      </c>
      <c r="F261" s="22">
        <v>0</v>
      </c>
      <c r="G261" s="7" t="s">
        <v>999</v>
      </c>
      <c r="H261" s="7" t="s">
        <v>1708</v>
      </c>
      <c r="I261" s="2" t="s">
        <v>1761</v>
      </c>
    </row>
    <row r="262" spans="1:9" ht="15">
      <c r="A262" s="17" t="s">
        <v>34</v>
      </c>
      <c r="B262" s="46" t="s">
        <v>1435</v>
      </c>
      <c r="C262" s="23">
        <v>53.50245667</v>
      </c>
      <c r="D262" s="23">
        <v>112.11515808</v>
      </c>
      <c r="E262" s="76">
        <v>4.8</v>
      </c>
      <c r="F262" s="22">
        <v>0</v>
      </c>
      <c r="G262" s="7" t="s">
        <v>1708</v>
      </c>
      <c r="H262" s="7" t="s">
        <v>1708</v>
      </c>
      <c r="I262" s="2" t="s">
        <v>1761</v>
      </c>
    </row>
    <row r="263" spans="1:9" ht="15">
      <c r="A263" s="17" t="s">
        <v>35</v>
      </c>
      <c r="B263" s="46" t="s">
        <v>1436</v>
      </c>
      <c r="C263" s="23">
        <v>52.72309875</v>
      </c>
      <c r="D263" s="23">
        <v>110.84806824</v>
      </c>
      <c r="E263" s="76">
        <v>5.5</v>
      </c>
      <c r="F263" s="22">
        <v>0</v>
      </c>
      <c r="G263" s="7" t="s">
        <v>999</v>
      </c>
      <c r="H263" s="7" t="s">
        <v>1708</v>
      </c>
      <c r="I263" s="2" t="s">
        <v>1761</v>
      </c>
    </row>
    <row r="264" spans="1:9" ht="15">
      <c r="A264" s="17" t="s">
        <v>36</v>
      </c>
      <c r="B264" s="46" t="s">
        <v>1437</v>
      </c>
      <c r="C264" s="23">
        <v>52.54852295</v>
      </c>
      <c r="D264" s="23">
        <v>111.91427612</v>
      </c>
      <c r="E264" s="76">
        <v>5.6</v>
      </c>
      <c r="F264" s="22">
        <v>0</v>
      </c>
      <c r="G264" s="7" t="s">
        <v>1282</v>
      </c>
      <c r="H264" s="7" t="s">
        <v>1708</v>
      </c>
      <c r="I264" s="2" t="s">
        <v>1761</v>
      </c>
    </row>
    <row r="265" spans="1:9" ht="15">
      <c r="A265" s="17" t="s">
        <v>37</v>
      </c>
      <c r="B265" s="46" t="s">
        <v>1438</v>
      </c>
      <c r="C265" s="23">
        <v>52.33032227</v>
      </c>
      <c r="D265" s="23">
        <v>112.75982666</v>
      </c>
      <c r="E265" s="76">
        <v>5.89</v>
      </c>
      <c r="F265" s="22">
        <v>0</v>
      </c>
      <c r="G265" s="7" t="s">
        <v>1708</v>
      </c>
      <c r="H265" s="7" t="s">
        <v>1708</v>
      </c>
      <c r="I265" s="2" t="s">
        <v>1761</v>
      </c>
    </row>
    <row r="266" spans="1:9" ht="15">
      <c r="A266" s="17" t="s">
        <v>37</v>
      </c>
      <c r="B266" s="46" t="s">
        <v>1439</v>
      </c>
      <c r="C266" s="23">
        <v>52.31567383</v>
      </c>
      <c r="D266" s="23">
        <v>112.80371094</v>
      </c>
      <c r="E266" s="76">
        <v>6.1</v>
      </c>
      <c r="F266" s="22">
        <v>0</v>
      </c>
      <c r="G266" s="7" t="s">
        <v>1708</v>
      </c>
      <c r="H266" s="7" t="s">
        <v>1708</v>
      </c>
      <c r="I266" s="2" t="s">
        <v>1761</v>
      </c>
    </row>
    <row r="267" spans="1:9" ht="15">
      <c r="A267" s="17" t="s">
        <v>38</v>
      </c>
      <c r="B267" s="46" t="s">
        <v>1440</v>
      </c>
      <c r="C267" s="23">
        <v>52.94508362</v>
      </c>
      <c r="D267" s="23">
        <v>113.21780396</v>
      </c>
      <c r="E267" s="76">
        <v>6</v>
      </c>
      <c r="F267" s="22">
        <v>0</v>
      </c>
      <c r="G267" s="7" t="s">
        <v>1708</v>
      </c>
      <c r="H267" s="7" t="s">
        <v>1708</v>
      </c>
      <c r="I267" s="2" t="s">
        <v>1761</v>
      </c>
    </row>
    <row r="268" spans="1:9" ht="15">
      <c r="A268" s="17" t="s">
        <v>39</v>
      </c>
      <c r="B268" s="46" t="s">
        <v>1441</v>
      </c>
      <c r="C268" s="23">
        <v>53.22160339</v>
      </c>
      <c r="D268" s="23">
        <v>113.35357666</v>
      </c>
      <c r="E268" s="76">
        <v>5.5</v>
      </c>
      <c r="F268" s="22">
        <v>0</v>
      </c>
      <c r="G268" s="7" t="s">
        <v>1708</v>
      </c>
      <c r="H268" s="7" t="s">
        <v>1708</v>
      </c>
      <c r="I268" s="2" t="s">
        <v>1761</v>
      </c>
    </row>
    <row r="269" spans="1:9" ht="15">
      <c r="A269" s="17" t="s">
        <v>38</v>
      </c>
      <c r="B269" s="46" t="s">
        <v>1442</v>
      </c>
      <c r="C269" s="23">
        <v>52.98503113</v>
      </c>
      <c r="D269" s="23">
        <v>113.47781372</v>
      </c>
      <c r="E269" s="76">
        <v>5.5</v>
      </c>
      <c r="F269" s="22">
        <v>0</v>
      </c>
      <c r="G269" s="7" t="s">
        <v>1708</v>
      </c>
      <c r="H269" s="7" t="s">
        <v>1708</v>
      </c>
      <c r="I269" s="2" t="s">
        <v>1761</v>
      </c>
    </row>
    <row r="270" spans="1:9" ht="15">
      <c r="A270" s="17" t="s">
        <v>40</v>
      </c>
      <c r="B270" s="46" t="s">
        <v>1443</v>
      </c>
      <c r="C270" s="23">
        <v>53.59016418</v>
      </c>
      <c r="D270" s="23">
        <v>114.99923706</v>
      </c>
      <c r="E270" s="76">
        <v>5.5</v>
      </c>
      <c r="F270" s="22">
        <v>0</v>
      </c>
      <c r="G270" s="7" t="s">
        <v>1282</v>
      </c>
      <c r="H270" s="7" t="s">
        <v>1708</v>
      </c>
      <c r="I270" s="2" t="s">
        <v>1761</v>
      </c>
    </row>
    <row r="271" spans="1:9" ht="15">
      <c r="A271" s="17" t="s">
        <v>41</v>
      </c>
      <c r="B271" s="46" t="s">
        <v>1444</v>
      </c>
      <c r="C271" s="23">
        <v>53.58656311</v>
      </c>
      <c r="D271" s="23">
        <v>116.41261292</v>
      </c>
      <c r="E271" s="76">
        <v>5.5</v>
      </c>
      <c r="F271" s="22">
        <v>0</v>
      </c>
      <c r="G271" s="7" t="s">
        <v>1708</v>
      </c>
      <c r="H271" s="7" t="s">
        <v>1708</v>
      </c>
      <c r="I271" s="2" t="s">
        <v>1761</v>
      </c>
    </row>
    <row r="272" spans="1:9" ht="15">
      <c r="A272" s="17" t="s">
        <v>42</v>
      </c>
      <c r="B272" s="46" t="s">
        <v>1445</v>
      </c>
      <c r="C272" s="23">
        <v>53.13595581</v>
      </c>
      <c r="D272" s="23">
        <v>117.28263855</v>
      </c>
      <c r="E272" s="76">
        <v>3.6</v>
      </c>
      <c r="F272" s="22">
        <v>0</v>
      </c>
      <c r="G272" s="7" t="s">
        <v>1708</v>
      </c>
      <c r="H272" s="7" t="s">
        <v>1708</v>
      </c>
      <c r="I272" s="2" t="s">
        <v>1761</v>
      </c>
    </row>
    <row r="273" spans="1:9" ht="15">
      <c r="A273" s="17" t="s">
        <v>43</v>
      </c>
      <c r="B273" s="46" t="s">
        <v>1446</v>
      </c>
      <c r="C273" s="23">
        <v>53.1068573</v>
      </c>
      <c r="D273" s="23">
        <v>117.31936646</v>
      </c>
      <c r="E273" s="76">
        <v>3.3</v>
      </c>
      <c r="F273" s="22">
        <v>0</v>
      </c>
      <c r="G273" s="7" t="s">
        <v>1708</v>
      </c>
      <c r="H273" s="7" t="s">
        <v>1708</v>
      </c>
      <c r="I273" s="2" t="s">
        <v>1761</v>
      </c>
    </row>
    <row r="274" spans="1:9" ht="15">
      <c r="A274" s="17" t="s">
        <v>44</v>
      </c>
      <c r="B274" s="46" t="s">
        <v>1447</v>
      </c>
      <c r="C274" s="23">
        <v>53.35247803</v>
      </c>
      <c r="D274" s="23">
        <v>110.00791931</v>
      </c>
      <c r="E274" s="76">
        <v>5.39</v>
      </c>
      <c r="F274" s="22">
        <v>0</v>
      </c>
      <c r="G274" s="7" t="s">
        <v>999</v>
      </c>
      <c r="H274" s="7" t="s">
        <v>1708</v>
      </c>
      <c r="I274" s="2" t="s">
        <v>1761</v>
      </c>
    </row>
    <row r="275" spans="1:9" ht="15">
      <c r="A275" s="17" t="s">
        <v>45</v>
      </c>
      <c r="B275" s="46" t="s">
        <v>1448</v>
      </c>
      <c r="C275" s="23">
        <v>51.67604065</v>
      </c>
      <c r="D275" s="23">
        <v>113.28991699</v>
      </c>
      <c r="E275" s="76">
        <v>5.89</v>
      </c>
      <c r="F275" s="22">
        <v>0</v>
      </c>
      <c r="G275" s="7" t="s">
        <v>1708</v>
      </c>
      <c r="H275" s="7" t="s">
        <v>1708</v>
      </c>
      <c r="I275" s="2" t="s">
        <v>1761</v>
      </c>
    </row>
    <row r="276" spans="1:9" ht="15">
      <c r="A276" s="17" t="s">
        <v>46</v>
      </c>
      <c r="B276" s="46" t="s">
        <v>1449</v>
      </c>
      <c r="C276" s="23">
        <v>51.76716614</v>
      </c>
      <c r="D276" s="23">
        <v>113.96867371</v>
      </c>
      <c r="E276" s="76">
        <v>5.3</v>
      </c>
      <c r="F276" s="22">
        <v>0</v>
      </c>
      <c r="G276" s="7" t="s">
        <v>1708</v>
      </c>
      <c r="H276" s="7" t="s">
        <v>1708</v>
      </c>
      <c r="I276" s="2" t="s">
        <v>1761</v>
      </c>
    </row>
    <row r="277" spans="1:9" ht="15">
      <c r="A277" s="17" t="s">
        <v>47</v>
      </c>
      <c r="B277" s="46" t="s">
        <v>1450</v>
      </c>
      <c r="C277" s="23">
        <v>51.82958984</v>
      </c>
      <c r="D277" s="23">
        <v>114.65309143</v>
      </c>
      <c r="E277" s="76">
        <v>4.89</v>
      </c>
      <c r="F277" s="22">
        <v>0</v>
      </c>
      <c r="G277" s="7" t="s">
        <v>1708</v>
      </c>
      <c r="H277" s="7" t="s">
        <v>1708</v>
      </c>
      <c r="I277" s="2" t="s">
        <v>1761</v>
      </c>
    </row>
    <row r="278" spans="1:9" ht="15">
      <c r="A278" s="17" t="s">
        <v>48</v>
      </c>
      <c r="B278" s="46" t="s">
        <v>1451</v>
      </c>
      <c r="C278" s="23">
        <v>54.03762817</v>
      </c>
      <c r="D278" s="23">
        <v>114.394104</v>
      </c>
      <c r="E278" s="76">
        <v>5.3</v>
      </c>
      <c r="F278" s="22">
        <v>0</v>
      </c>
      <c r="G278" s="7" t="s">
        <v>1708</v>
      </c>
      <c r="H278" s="7" t="s">
        <v>1708</v>
      </c>
      <c r="I278" s="2" t="s">
        <v>1761</v>
      </c>
    </row>
    <row r="279" spans="1:9" ht="15">
      <c r="A279" s="17" t="s">
        <v>49</v>
      </c>
      <c r="B279" s="46" t="s">
        <v>1452</v>
      </c>
      <c r="C279" s="23">
        <v>52.35398865</v>
      </c>
      <c r="D279" s="23">
        <v>114.23156738</v>
      </c>
      <c r="E279" s="76">
        <v>5.19</v>
      </c>
      <c r="F279" s="22">
        <v>0</v>
      </c>
      <c r="G279" s="7" t="s">
        <v>1708</v>
      </c>
      <c r="H279" s="7" t="s">
        <v>1708</v>
      </c>
      <c r="I279" s="2" t="s">
        <v>1761</v>
      </c>
    </row>
    <row r="280" spans="1:9" ht="15">
      <c r="A280" s="17" t="s">
        <v>50</v>
      </c>
      <c r="B280" s="46" t="s">
        <v>1453</v>
      </c>
      <c r="C280" s="23">
        <v>50.95591736</v>
      </c>
      <c r="D280" s="23">
        <v>115.15489197</v>
      </c>
      <c r="E280" s="76">
        <v>3.39</v>
      </c>
      <c r="F280" s="22">
        <v>0</v>
      </c>
      <c r="G280" s="7" t="s">
        <v>1708</v>
      </c>
      <c r="H280" s="7" t="s">
        <v>1708</v>
      </c>
      <c r="I280" s="2" t="s">
        <v>1761</v>
      </c>
    </row>
    <row r="281" spans="1:9" ht="15">
      <c r="A281" s="17" t="s">
        <v>51</v>
      </c>
      <c r="B281" s="46" t="s">
        <v>1454</v>
      </c>
      <c r="C281" s="23">
        <v>55.23782349</v>
      </c>
      <c r="D281" s="23">
        <v>118.25215146</v>
      </c>
      <c r="E281" s="76">
        <v>5.69</v>
      </c>
      <c r="F281" s="22">
        <v>0</v>
      </c>
      <c r="G281" s="7" t="s">
        <v>1708</v>
      </c>
      <c r="H281" s="7" t="s">
        <v>1708</v>
      </c>
      <c r="I281" s="2" t="s">
        <v>1761</v>
      </c>
    </row>
    <row r="282" spans="1:9" ht="15">
      <c r="A282" s="17" t="s">
        <v>52</v>
      </c>
      <c r="B282" s="46" t="s">
        <v>1455</v>
      </c>
      <c r="C282" s="23">
        <v>55.29240417</v>
      </c>
      <c r="D282" s="23">
        <v>118.45730591</v>
      </c>
      <c r="E282" s="76">
        <v>5.69</v>
      </c>
      <c r="F282" s="22">
        <v>0</v>
      </c>
      <c r="G282" s="7" t="s">
        <v>1708</v>
      </c>
      <c r="H282" s="7" t="s">
        <v>1708</v>
      </c>
      <c r="I282" s="2" t="s">
        <v>1761</v>
      </c>
    </row>
    <row r="283" spans="1:9" ht="15">
      <c r="A283" s="17" t="s">
        <v>53</v>
      </c>
      <c r="B283" s="46" t="s">
        <v>1456</v>
      </c>
      <c r="C283" s="23">
        <v>55.57965088</v>
      </c>
      <c r="D283" s="23">
        <v>118.85620117</v>
      </c>
      <c r="E283" s="76">
        <v>4.69</v>
      </c>
      <c r="F283" s="22">
        <v>0</v>
      </c>
      <c r="G283" s="7" t="s">
        <v>1708</v>
      </c>
      <c r="H283" s="7" t="s">
        <v>1708</v>
      </c>
      <c r="I283" s="2" t="s">
        <v>1761</v>
      </c>
    </row>
    <row r="284" spans="1:9" ht="15">
      <c r="A284" s="17" t="s">
        <v>54</v>
      </c>
      <c r="B284" s="46" t="s">
        <v>1457</v>
      </c>
      <c r="C284" s="23">
        <v>55.3977356</v>
      </c>
      <c r="D284" s="23">
        <v>119.73321533</v>
      </c>
      <c r="E284" s="76">
        <v>4.89</v>
      </c>
      <c r="F284" s="22">
        <v>0</v>
      </c>
      <c r="G284" s="7" t="s">
        <v>1708</v>
      </c>
      <c r="H284" s="7" t="s">
        <v>1708</v>
      </c>
      <c r="I284" s="2" t="s">
        <v>1761</v>
      </c>
    </row>
    <row r="285" spans="1:9" ht="15">
      <c r="A285" s="17" t="s">
        <v>55</v>
      </c>
      <c r="B285" s="46" t="s">
        <v>1458</v>
      </c>
      <c r="C285" s="23">
        <v>52.08662415</v>
      </c>
      <c r="D285" s="23">
        <v>110.84616089</v>
      </c>
      <c r="E285" s="76">
        <v>5.69</v>
      </c>
      <c r="F285" s="22">
        <v>0</v>
      </c>
      <c r="G285" s="7" t="s">
        <v>999</v>
      </c>
      <c r="H285" s="7" t="s">
        <v>1708</v>
      </c>
      <c r="I285" s="2" t="s">
        <v>1761</v>
      </c>
    </row>
    <row r="286" spans="1:9" ht="15">
      <c r="A286" s="17" t="s">
        <v>56</v>
      </c>
      <c r="B286" s="46" t="s">
        <v>1459</v>
      </c>
      <c r="C286" s="23">
        <v>52.79594421</v>
      </c>
      <c r="D286" s="23">
        <v>110.8543396</v>
      </c>
      <c r="E286" s="76">
        <v>6.19</v>
      </c>
      <c r="F286" s="22">
        <v>0</v>
      </c>
      <c r="G286" s="7" t="s">
        <v>1708</v>
      </c>
      <c r="H286" s="7" t="s">
        <v>1708</v>
      </c>
      <c r="I286" s="2" t="s">
        <v>1761</v>
      </c>
    </row>
    <row r="287" spans="1:9" ht="15">
      <c r="A287" s="17" t="s">
        <v>57</v>
      </c>
      <c r="B287" s="46" t="s">
        <v>1460</v>
      </c>
      <c r="C287" s="23">
        <v>53.40792847</v>
      </c>
      <c r="D287" s="23">
        <v>113.76185608</v>
      </c>
      <c r="E287" s="76">
        <v>5.69</v>
      </c>
      <c r="F287" s="22">
        <v>0</v>
      </c>
      <c r="G287" s="7" t="s">
        <v>1708</v>
      </c>
      <c r="H287" s="7" t="s">
        <v>1708</v>
      </c>
      <c r="I287" s="2" t="s">
        <v>1761</v>
      </c>
    </row>
    <row r="288" spans="1:9" ht="15">
      <c r="A288" s="17" t="s">
        <v>58</v>
      </c>
      <c r="B288" s="46" t="s">
        <v>1461</v>
      </c>
      <c r="C288" s="23">
        <v>53.58294678</v>
      </c>
      <c r="D288" s="23">
        <v>114.10836792</v>
      </c>
      <c r="E288" s="76">
        <v>6.69</v>
      </c>
      <c r="F288" s="22">
        <v>0</v>
      </c>
      <c r="G288" s="7" t="s">
        <v>1708</v>
      </c>
      <c r="H288" s="7" t="s">
        <v>1708</v>
      </c>
      <c r="I288" s="2" t="s">
        <v>1761</v>
      </c>
    </row>
    <row r="289" spans="1:9" ht="15">
      <c r="A289" s="17" t="s">
        <v>59</v>
      </c>
      <c r="B289" s="46" t="s">
        <v>1462</v>
      </c>
      <c r="C289" s="23">
        <v>52.62677002</v>
      </c>
      <c r="D289" s="23">
        <v>114.05178833</v>
      </c>
      <c r="E289" s="76">
        <v>7.5</v>
      </c>
      <c r="F289" s="22">
        <v>0</v>
      </c>
      <c r="G289" s="7" t="s">
        <v>1708</v>
      </c>
      <c r="H289" s="7" t="s">
        <v>1708</v>
      </c>
      <c r="I289" s="2" t="s">
        <v>1761</v>
      </c>
    </row>
    <row r="290" spans="1:9" ht="15">
      <c r="A290" s="17" t="s">
        <v>60</v>
      </c>
      <c r="B290" s="46" t="s">
        <v>1463</v>
      </c>
      <c r="C290" s="23">
        <v>52.74134827</v>
      </c>
      <c r="D290" s="23">
        <v>113.97367859</v>
      </c>
      <c r="E290" s="76">
        <v>6</v>
      </c>
      <c r="F290" s="22">
        <v>0</v>
      </c>
      <c r="G290" s="7" t="s">
        <v>1708</v>
      </c>
      <c r="H290" s="7" t="s">
        <v>1708</v>
      </c>
      <c r="I290" s="2" t="s">
        <v>1761</v>
      </c>
    </row>
    <row r="291" spans="1:9" ht="15">
      <c r="A291" s="17" t="s">
        <v>61</v>
      </c>
      <c r="B291" s="46" t="s">
        <v>1464</v>
      </c>
      <c r="C291" s="23">
        <v>53.64796448</v>
      </c>
      <c r="D291" s="23">
        <v>111.82022095</v>
      </c>
      <c r="E291" s="76">
        <v>5.5</v>
      </c>
      <c r="F291" s="22">
        <v>0</v>
      </c>
      <c r="G291" s="7" t="s">
        <v>1708</v>
      </c>
      <c r="H291" s="7" t="s">
        <v>1708</v>
      </c>
      <c r="I291" s="2" t="s">
        <v>1761</v>
      </c>
    </row>
    <row r="292" spans="1:9" ht="15">
      <c r="A292" s="17" t="s">
        <v>62</v>
      </c>
      <c r="B292" s="46" t="s">
        <v>1465</v>
      </c>
      <c r="C292" s="23">
        <v>54.4622345</v>
      </c>
      <c r="D292" s="23">
        <v>111.29338074</v>
      </c>
      <c r="E292" s="76">
        <v>5.89</v>
      </c>
      <c r="F292" s="22">
        <v>0</v>
      </c>
      <c r="G292" s="7" t="s">
        <v>1708</v>
      </c>
      <c r="H292" s="7" t="s">
        <v>1708</v>
      </c>
      <c r="I292" s="2" t="s">
        <v>1761</v>
      </c>
    </row>
    <row r="293" spans="1:9" ht="15">
      <c r="A293" s="17" t="s">
        <v>63</v>
      </c>
      <c r="B293" s="46" t="s">
        <v>1466</v>
      </c>
      <c r="C293" s="23">
        <v>54.56054688</v>
      </c>
      <c r="D293" s="23">
        <v>111.58306885</v>
      </c>
      <c r="E293" s="76">
        <v>5.19</v>
      </c>
      <c r="F293" s="22">
        <v>0</v>
      </c>
      <c r="G293" s="7" t="s">
        <v>1708</v>
      </c>
      <c r="H293" s="7" t="s">
        <v>1708</v>
      </c>
      <c r="I293" s="2" t="s">
        <v>1761</v>
      </c>
    </row>
    <row r="294" spans="1:9" ht="15">
      <c r="A294" s="17" t="s">
        <v>64</v>
      </c>
      <c r="B294" s="46" t="s">
        <v>1467</v>
      </c>
      <c r="C294" s="23">
        <v>53.90658569</v>
      </c>
      <c r="D294" s="23">
        <v>114.10314941</v>
      </c>
      <c r="E294" s="76">
        <v>5.3</v>
      </c>
      <c r="F294" s="22">
        <v>0</v>
      </c>
      <c r="G294" s="7" t="s">
        <v>1708</v>
      </c>
      <c r="H294" s="7" t="s">
        <v>1708</v>
      </c>
      <c r="I294" s="2" t="s">
        <v>1761</v>
      </c>
    </row>
    <row r="295" spans="1:9" ht="15">
      <c r="A295" s="17" t="s">
        <v>65</v>
      </c>
      <c r="B295" s="46" t="s">
        <v>1468</v>
      </c>
      <c r="C295" s="23">
        <v>53.15960693</v>
      </c>
      <c r="D295" s="23">
        <v>110.98300171</v>
      </c>
      <c r="E295" s="76">
        <v>5.1</v>
      </c>
      <c r="F295" s="22">
        <v>0</v>
      </c>
      <c r="G295" s="7" t="s">
        <v>1708</v>
      </c>
      <c r="H295" s="7" t="s">
        <v>1708</v>
      </c>
      <c r="I295" s="2" t="s">
        <v>1761</v>
      </c>
    </row>
    <row r="296" spans="1:9" ht="15">
      <c r="A296" s="17" t="s">
        <v>66</v>
      </c>
      <c r="B296" s="46" t="s">
        <v>1469</v>
      </c>
      <c r="C296" s="23">
        <v>51.952666724</v>
      </c>
      <c r="D296" s="23">
        <v>111.44166565</v>
      </c>
      <c r="E296" s="76">
        <v>6</v>
      </c>
      <c r="F296" s="22">
        <v>0</v>
      </c>
      <c r="G296" s="7" t="s">
        <v>1708</v>
      </c>
      <c r="H296" s="7" t="s">
        <v>1708</v>
      </c>
      <c r="I296" s="2" t="s">
        <v>1761</v>
      </c>
    </row>
    <row r="297" spans="1:9" ht="15">
      <c r="A297" s="17" t="s">
        <v>67</v>
      </c>
      <c r="B297" s="46"/>
      <c r="C297" s="23">
        <v>59.84666666</v>
      </c>
      <c r="D297" s="23">
        <v>117.08833333</v>
      </c>
      <c r="E297" s="76">
        <v>4.9</v>
      </c>
      <c r="F297" s="22">
        <v>0</v>
      </c>
      <c r="G297" s="7" t="s">
        <v>1708</v>
      </c>
      <c r="H297" s="7" t="s">
        <v>1708</v>
      </c>
      <c r="I297" s="2" t="s">
        <v>1759</v>
      </c>
    </row>
    <row r="298" spans="1:9" ht="15">
      <c r="A298" s="2"/>
      <c r="B298" s="39"/>
      <c r="C298" s="65"/>
      <c r="D298" s="65"/>
      <c r="E298" s="74"/>
      <c r="F298" s="22"/>
      <c r="G298" s="7"/>
      <c r="H298" s="7"/>
      <c r="I298" s="2"/>
    </row>
    <row r="299" spans="1:9" ht="15">
      <c r="A299" s="29" t="s">
        <v>1288</v>
      </c>
      <c r="B299" s="39"/>
      <c r="C299" s="65"/>
      <c r="D299" s="65"/>
      <c r="E299" s="74"/>
      <c r="F299" s="22"/>
      <c r="G299" s="7"/>
      <c r="H299" s="7"/>
      <c r="I299" s="2"/>
    </row>
    <row r="300" spans="1:9" ht="15">
      <c r="A300" s="2" t="s">
        <v>605</v>
      </c>
      <c r="B300" s="39" t="s">
        <v>606</v>
      </c>
      <c r="C300" s="65">
        <v>54.64333333333333</v>
      </c>
      <c r="D300" s="65">
        <v>102.03833333333333</v>
      </c>
      <c r="E300" s="74" t="s">
        <v>1844</v>
      </c>
      <c r="F300" s="22">
        <v>0</v>
      </c>
      <c r="G300" s="7" t="s">
        <v>999</v>
      </c>
      <c r="H300" s="7" t="s">
        <v>1708</v>
      </c>
      <c r="I300" s="2" t="s">
        <v>480</v>
      </c>
    </row>
    <row r="301" spans="1:9" ht="15">
      <c r="A301" s="17" t="s">
        <v>68</v>
      </c>
      <c r="B301" s="46"/>
      <c r="C301" s="23">
        <v>54.45079041</v>
      </c>
      <c r="D301" s="23">
        <v>109.87504578</v>
      </c>
      <c r="E301" s="76">
        <v>4.69</v>
      </c>
      <c r="F301" s="22">
        <v>0</v>
      </c>
      <c r="G301" s="7" t="s">
        <v>1708</v>
      </c>
      <c r="H301" s="7" t="s">
        <v>1708</v>
      </c>
      <c r="I301" s="2" t="s">
        <v>1759</v>
      </c>
    </row>
    <row r="302" spans="1:9" ht="15">
      <c r="A302" s="17" t="s">
        <v>69</v>
      </c>
      <c r="B302" s="46"/>
      <c r="C302" s="23">
        <v>54.6433</v>
      </c>
      <c r="D302" s="23">
        <v>102.0383</v>
      </c>
      <c r="E302" s="76">
        <v>1.9</v>
      </c>
      <c r="F302" s="22">
        <v>0</v>
      </c>
      <c r="G302" s="7" t="s">
        <v>1708</v>
      </c>
      <c r="H302" s="7" t="s">
        <v>1708</v>
      </c>
      <c r="I302" s="2" t="s">
        <v>1759</v>
      </c>
    </row>
    <row r="303" spans="1:9" ht="15">
      <c r="A303" s="17" t="s">
        <v>70</v>
      </c>
      <c r="B303" s="46"/>
      <c r="C303" s="23">
        <v>50.8783</v>
      </c>
      <c r="D303" s="23">
        <v>106.8617</v>
      </c>
      <c r="E303" s="76">
        <v>3.9</v>
      </c>
      <c r="F303" s="22">
        <v>0</v>
      </c>
      <c r="G303" s="7" t="s">
        <v>1708</v>
      </c>
      <c r="H303" s="7" t="s">
        <v>1708</v>
      </c>
      <c r="I303" s="2" t="s">
        <v>1759</v>
      </c>
    </row>
    <row r="304" spans="1:9" ht="15">
      <c r="A304" s="17" t="s">
        <v>71</v>
      </c>
      <c r="B304" s="46"/>
      <c r="C304" s="23">
        <v>49.07414246</v>
      </c>
      <c r="D304" s="23">
        <v>106.25250244</v>
      </c>
      <c r="E304" s="76">
        <v>7.6</v>
      </c>
      <c r="F304" s="22">
        <v>0</v>
      </c>
      <c r="G304" s="7" t="s">
        <v>1708</v>
      </c>
      <c r="H304" s="7" t="s">
        <v>1708</v>
      </c>
      <c r="I304" s="2" t="s">
        <v>1759</v>
      </c>
    </row>
    <row r="305" spans="1:9" ht="15">
      <c r="A305" s="2"/>
      <c r="B305" s="39"/>
      <c r="C305" s="65"/>
      <c r="D305" s="65"/>
      <c r="E305" s="74"/>
      <c r="F305" s="22"/>
      <c r="G305" s="7"/>
      <c r="H305" s="7"/>
      <c r="I305" s="2"/>
    </row>
    <row r="306" spans="1:9" ht="15">
      <c r="A306" s="29" t="s">
        <v>1289</v>
      </c>
      <c r="B306" s="39"/>
      <c r="C306" s="65"/>
      <c r="D306" s="65"/>
      <c r="E306" s="74"/>
      <c r="F306" s="22"/>
      <c r="G306" s="7"/>
      <c r="H306" s="7"/>
      <c r="I306" s="2"/>
    </row>
    <row r="307" spans="1:9" ht="15">
      <c r="A307" s="2" t="s">
        <v>608</v>
      </c>
      <c r="B307" s="39" t="s">
        <v>609</v>
      </c>
      <c r="C307" s="65">
        <v>55.725</v>
      </c>
      <c r="D307" s="65">
        <v>97.76666666666667</v>
      </c>
      <c r="E307" s="74" t="s">
        <v>1830</v>
      </c>
      <c r="F307" s="22">
        <v>0</v>
      </c>
      <c r="G307" s="7" t="s">
        <v>1708</v>
      </c>
      <c r="H307" s="7" t="s">
        <v>1708</v>
      </c>
      <c r="I307" s="2" t="s">
        <v>480</v>
      </c>
    </row>
    <row r="308" spans="1:9" ht="15">
      <c r="A308" s="2" t="s">
        <v>610</v>
      </c>
      <c r="B308" s="39" t="s">
        <v>613</v>
      </c>
      <c r="C308" s="65">
        <v>54.89333333333333</v>
      </c>
      <c r="D308" s="65">
        <v>99.965</v>
      </c>
      <c r="E308" s="74" t="s">
        <v>1825</v>
      </c>
      <c r="F308" s="22">
        <v>0</v>
      </c>
      <c r="G308" s="7" t="s">
        <v>999</v>
      </c>
      <c r="H308" s="7" t="s">
        <v>1708</v>
      </c>
      <c r="I308" s="2" t="s">
        <v>480</v>
      </c>
    </row>
    <row r="309" spans="1:9" ht="15">
      <c r="A309" s="2" t="s">
        <v>610</v>
      </c>
      <c r="B309" s="39" t="s">
        <v>611</v>
      </c>
      <c r="C309" s="65">
        <v>54.848333333333336</v>
      </c>
      <c r="D309" s="65">
        <v>100.12666666666667</v>
      </c>
      <c r="E309" s="74" t="s">
        <v>1848</v>
      </c>
      <c r="F309" s="22">
        <v>0</v>
      </c>
      <c r="G309" s="7" t="s">
        <v>1708</v>
      </c>
      <c r="H309" s="7" t="s">
        <v>1708</v>
      </c>
      <c r="I309" s="2" t="s">
        <v>480</v>
      </c>
    </row>
    <row r="310" spans="1:9" ht="15">
      <c r="A310" s="2" t="s">
        <v>615</v>
      </c>
      <c r="B310" s="39" t="s">
        <v>616</v>
      </c>
      <c r="C310" s="65">
        <v>56.79</v>
      </c>
      <c r="D310" s="65">
        <v>101.11</v>
      </c>
      <c r="E310" s="74" t="s">
        <v>1819</v>
      </c>
      <c r="F310" s="22">
        <v>0</v>
      </c>
      <c r="G310" s="7" t="s">
        <v>1708</v>
      </c>
      <c r="H310" s="7" t="s">
        <v>1708</v>
      </c>
      <c r="I310" s="2" t="s">
        <v>480</v>
      </c>
    </row>
    <row r="311" spans="1:9" ht="15">
      <c r="A311" s="2" t="s">
        <v>617</v>
      </c>
      <c r="B311" s="39" t="s">
        <v>619</v>
      </c>
      <c r="C311" s="65">
        <v>56.63166666666667</v>
      </c>
      <c r="D311" s="65">
        <v>101.65</v>
      </c>
      <c r="E311" s="74" t="s">
        <v>1844</v>
      </c>
      <c r="F311" s="22">
        <v>0</v>
      </c>
      <c r="G311" s="7" t="s">
        <v>999</v>
      </c>
      <c r="H311" s="7" t="s">
        <v>1708</v>
      </c>
      <c r="I311" s="2" t="s">
        <v>480</v>
      </c>
    </row>
    <row r="312" spans="1:9" ht="15">
      <c r="A312" s="2" t="s">
        <v>617</v>
      </c>
      <c r="B312" s="39" t="s">
        <v>618</v>
      </c>
      <c r="C312" s="65">
        <v>56.63166666666667</v>
      </c>
      <c r="D312" s="65">
        <v>101.65</v>
      </c>
      <c r="E312" s="74" t="s">
        <v>1819</v>
      </c>
      <c r="F312" s="22">
        <v>0</v>
      </c>
      <c r="G312" s="7" t="s">
        <v>1708</v>
      </c>
      <c r="H312" s="7" t="s">
        <v>1708</v>
      </c>
      <c r="I312" s="2" t="s">
        <v>480</v>
      </c>
    </row>
    <row r="313" spans="1:9" ht="15">
      <c r="A313" s="17" t="s">
        <v>72</v>
      </c>
      <c r="B313" s="46"/>
      <c r="C313" s="23">
        <v>50.2</v>
      </c>
      <c r="D313" s="23">
        <v>95.91666666</v>
      </c>
      <c r="E313" s="76">
        <v>4.3</v>
      </c>
      <c r="F313" s="22">
        <v>0</v>
      </c>
      <c r="G313" s="7" t="s">
        <v>1708</v>
      </c>
      <c r="H313" s="7" t="s">
        <v>1708</v>
      </c>
      <c r="I313" s="2" t="s">
        <v>1759</v>
      </c>
    </row>
    <row r="314" spans="1:9" ht="15">
      <c r="A314" s="17" t="s">
        <v>73</v>
      </c>
      <c r="B314" s="46"/>
      <c r="C314" s="23">
        <v>55.725</v>
      </c>
      <c r="D314" s="23">
        <v>97.76666666</v>
      </c>
      <c r="E314" s="76">
        <v>1</v>
      </c>
      <c r="F314" s="22">
        <v>0</v>
      </c>
      <c r="G314" s="7" t="s">
        <v>1708</v>
      </c>
      <c r="H314" s="7" t="s">
        <v>1708</v>
      </c>
      <c r="I314" s="2" t="s">
        <v>1759</v>
      </c>
    </row>
    <row r="315" spans="1:9" ht="15">
      <c r="A315" s="17" t="s">
        <v>1472</v>
      </c>
      <c r="B315" s="46"/>
      <c r="C315" s="23">
        <v>56.79</v>
      </c>
      <c r="D315" s="23">
        <v>101.116</v>
      </c>
      <c r="E315" s="76">
        <v>0.9</v>
      </c>
      <c r="F315" s="22">
        <v>0</v>
      </c>
      <c r="G315" s="7" t="s">
        <v>1708</v>
      </c>
      <c r="H315" s="7" t="s">
        <v>1708</v>
      </c>
      <c r="I315" s="2" t="s">
        <v>1759</v>
      </c>
    </row>
    <row r="316" spans="1:9" ht="15">
      <c r="A316" s="17" t="s">
        <v>74</v>
      </c>
      <c r="B316" s="46"/>
      <c r="C316" s="23">
        <v>49.02453613</v>
      </c>
      <c r="D316" s="23">
        <v>100.54826355</v>
      </c>
      <c r="E316" s="76">
        <v>7.5</v>
      </c>
      <c r="F316" s="22">
        <v>0</v>
      </c>
      <c r="G316" s="7" t="s">
        <v>1708</v>
      </c>
      <c r="H316" s="7" t="s">
        <v>1708</v>
      </c>
      <c r="I316" s="2" t="s">
        <v>1759</v>
      </c>
    </row>
    <row r="317" spans="1:9" ht="15">
      <c r="A317" s="17" t="s">
        <v>75</v>
      </c>
      <c r="B317" s="46"/>
      <c r="C317" s="23">
        <v>49.55933</v>
      </c>
      <c r="D317" s="23">
        <v>99.837833</v>
      </c>
      <c r="E317" s="76">
        <v>7.7</v>
      </c>
      <c r="F317" s="22">
        <v>0</v>
      </c>
      <c r="G317" s="7" t="s">
        <v>1708</v>
      </c>
      <c r="H317" s="7" t="s">
        <v>1708</v>
      </c>
      <c r="I317" s="2" t="s">
        <v>1759</v>
      </c>
    </row>
    <row r="318" spans="1:9" ht="15">
      <c r="A318" s="2"/>
      <c r="B318" s="39"/>
      <c r="C318" s="65"/>
      <c r="D318" s="65"/>
      <c r="E318" s="74"/>
      <c r="F318" s="22"/>
      <c r="G318" s="7"/>
      <c r="H318" s="7"/>
      <c r="I318" s="2"/>
    </row>
    <row r="319" spans="1:9" ht="15">
      <c r="A319" s="29" t="s">
        <v>1290</v>
      </c>
      <c r="B319" s="39"/>
      <c r="C319" s="65"/>
      <c r="D319" s="65"/>
      <c r="E319" s="74"/>
      <c r="F319" s="22"/>
      <c r="G319" s="7"/>
      <c r="H319" s="7"/>
      <c r="I319" s="2"/>
    </row>
    <row r="320" spans="1:9" ht="15">
      <c r="A320" s="2" t="s">
        <v>621</v>
      </c>
      <c r="B320" s="39" t="s">
        <v>622</v>
      </c>
      <c r="C320" s="65">
        <v>51.825</v>
      </c>
      <c r="D320" s="65">
        <v>89.59833333333333</v>
      </c>
      <c r="E320" s="74" t="s">
        <v>1844</v>
      </c>
      <c r="F320" s="22">
        <v>0</v>
      </c>
      <c r="G320" s="7" t="s">
        <v>1708</v>
      </c>
      <c r="H320" s="7" t="s">
        <v>1708</v>
      </c>
      <c r="I320" s="2" t="s">
        <v>480</v>
      </c>
    </row>
    <row r="321" spans="1:9" ht="15">
      <c r="A321" s="2" t="s">
        <v>623</v>
      </c>
      <c r="B321" s="39" t="s">
        <v>624</v>
      </c>
      <c r="C321" s="65">
        <v>49.416666666666664</v>
      </c>
      <c r="D321" s="65">
        <v>82.38</v>
      </c>
      <c r="E321" s="74" t="s">
        <v>1849</v>
      </c>
      <c r="F321" s="22">
        <v>0</v>
      </c>
      <c r="G321" s="7" t="s">
        <v>999</v>
      </c>
      <c r="H321" s="7" t="s">
        <v>1708</v>
      </c>
      <c r="I321" s="2" t="s">
        <v>480</v>
      </c>
    </row>
    <row r="322" spans="1:9" ht="15">
      <c r="A322" s="2" t="s">
        <v>626</v>
      </c>
      <c r="B322" s="39" t="s">
        <v>627</v>
      </c>
      <c r="C322" s="65">
        <v>49.10333333333333</v>
      </c>
      <c r="D322" s="65">
        <v>80.94333333333333</v>
      </c>
      <c r="E322" s="74" t="s">
        <v>1850</v>
      </c>
      <c r="F322" s="22">
        <v>0</v>
      </c>
      <c r="G322" s="7" t="s">
        <v>999</v>
      </c>
      <c r="H322" s="7" t="s">
        <v>1708</v>
      </c>
      <c r="I322" s="2" t="s">
        <v>480</v>
      </c>
    </row>
    <row r="323" spans="1:9" ht="15">
      <c r="A323" s="2" t="s">
        <v>629</v>
      </c>
      <c r="B323" s="39" t="s">
        <v>630</v>
      </c>
      <c r="C323" s="65">
        <v>50.025</v>
      </c>
      <c r="D323" s="65">
        <v>84.27833333333334</v>
      </c>
      <c r="E323" s="74" t="s">
        <v>1822</v>
      </c>
      <c r="F323" s="22">
        <v>0</v>
      </c>
      <c r="G323" s="7" t="s">
        <v>1708</v>
      </c>
      <c r="H323" s="7" t="s">
        <v>1708</v>
      </c>
      <c r="I323" s="2" t="s">
        <v>480</v>
      </c>
    </row>
    <row r="324" spans="1:9" ht="15">
      <c r="A324" s="2" t="s">
        <v>631</v>
      </c>
      <c r="B324" s="39" t="s">
        <v>632</v>
      </c>
      <c r="C324" s="65">
        <v>50.711666666666666</v>
      </c>
      <c r="D324" s="65">
        <v>89.59833333333333</v>
      </c>
      <c r="E324" s="74" t="s">
        <v>1851</v>
      </c>
      <c r="F324" s="22">
        <v>0</v>
      </c>
      <c r="G324" s="7" t="s">
        <v>999</v>
      </c>
      <c r="H324" s="7" t="s">
        <v>1708</v>
      </c>
      <c r="I324" s="2" t="s">
        <v>480</v>
      </c>
    </row>
    <row r="325" spans="1:9" ht="15">
      <c r="A325" s="2" t="s">
        <v>635</v>
      </c>
      <c r="B325" s="39" t="s">
        <v>636</v>
      </c>
      <c r="C325" s="65">
        <v>49.64333333333333</v>
      </c>
      <c r="D325" s="65">
        <v>91.32166666666667</v>
      </c>
      <c r="E325" s="74" t="s">
        <v>1849</v>
      </c>
      <c r="F325" s="22">
        <v>0</v>
      </c>
      <c r="G325" s="7" t="s">
        <v>999</v>
      </c>
      <c r="H325" s="7" t="s">
        <v>1708</v>
      </c>
      <c r="I325" s="2" t="s">
        <v>480</v>
      </c>
    </row>
    <row r="326" spans="1:9" ht="15">
      <c r="A326" s="2" t="s">
        <v>638</v>
      </c>
      <c r="B326" s="39" t="s">
        <v>639</v>
      </c>
      <c r="C326" s="65">
        <v>49.69</v>
      </c>
      <c r="D326" s="65">
        <v>83.53666666666666</v>
      </c>
      <c r="E326" s="74" t="s">
        <v>1849</v>
      </c>
      <c r="F326" s="22">
        <v>0</v>
      </c>
      <c r="G326" s="7" t="s">
        <v>1708</v>
      </c>
      <c r="H326" s="7" t="s">
        <v>1708</v>
      </c>
      <c r="I326" s="2" t="s">
        <v>480</v>
      </c>
    </row>
    <row r="327" spans="1:9" ht="15">
      <c r="A327" s="2" t="s">
        <v>641</v>
      </c>
      <c r="B327" s="39" t="s">
        <v>642</v>
      </c>
      <c r="C327" s="65">
        <v>51</v>
      </c>
      <c r="D327" s="65">
        <v>94.2</v>
      </c>
      <c r="E327" s="74" t="s">
        <v>1852</v>
      </c>
      <c r="F327" s="22">
        <v>0</v>
      </c>
      <c r="G327" s="7" t="s">
        <v>1708</v>
      </c>
      <c r="H327" s="7" t="s">
        <v>1708</v>
      </c>
      <c r="I327" s="2" t="s">
        <v>480</v>
      </c>
    </row>
    <row r="328" spans="1:9" ht="15">
      <c r="A328" s="17" t="s">
        <v>76</v>
      </c>
      <c r="B328" s="46"/>
      <c r="C328" s="23">
        <v>50.71177777</v>
      </c>
      <c r="D328" s="23">
        <v>90.48</v>
      </c>
      <c r="E328" s="76">
        <v>3.8</v>
      </c>
      <c r="F328" s="22">
        <v>0</v>
      </c>
      <c r="G328" s="7" t="s">
        <v>1708</v>
      </c>
      <c r="H328" s="7" t="s">
        <v>1708</v>
      </c>
      <c r="I328" s="2" t="s">
        <v>1759</v>
      </c>
    </row>
    <row r="329" spans="1:9" ht="15">
      <c r="A329" s="17" t="s">
        <v>77</v>
      </c>
      <c r="B329" s="46"/>
      <c r="C329" s="23">
        <v>48.9017</v>
      </c>
      <c r="D329" s="23">
        <v>91.69666666</v>
      </c>
      <c r="E329" s="76">
        <v>4.2</v>
      </c>
      <c r="F329" s="22">
        <v>0</v>
      </c>
      <c r="G329" s="7" t="s">
        <v>1708</v>
      </c>
      <c r="H329" s="7" t="s">
        <v>1708</v>
      </c>
      <c r="I329" s="2" t="s">
        <v>1759</v>
      </c>
    </row>
    <row r="330" spans="1:9" ht="15">
      <c r="A330" s="2"/>
      <c r="B330" s="39"/>
      <c r="C330" s="65"/>
      <c r="D330" s="65"/>
      <c r="E330" s="74"/>
      <c r="F330" s="22"/>
      <c r="G330" s="7"/>
      <c r="H330" s="7"/>
      <c r="I330" s="2"/>
    </row>
    <row r="331" spans="1:9" ht="15">
      <c r="A331" s="29" t="s">
        <v>1291</v>
      </c>
      <c r="B331" s="39"/>
      <c r="C331" s="65"/>
      <c r="D331" s="65"/>
      <c r="E331" s="74"/>
      <c r="F331" s="22"/>
      <c r="G331" s="7"/>
      <c r="H331" s="7"/>
      <c r="I331" s="2"/>
    </row>
    <row r="332" spans="1:9" ht="15">
      <c r="A332" s="2" t="s">
        <v>651</v>
      </c>
      <c r="B332" s="39" t="s">
        <v>646</v>
      </c>
      <c r="C332" s="65">
        <v>61.815</v>
      </c>
      <c r="D332" s="65">
        <v>73.965</v>
      </c>
      <c r="E332" s="74">
        <v>-6</v>
      </c>
      <c r="F332" s="22">
        <v>0</v>
      </c>
      <c r="G332" s="7" t="s">
        <v>999</v>
      </c>
      <c r="H332" s="7" t="s">
        <v>1708</v>
      </c>
      <c r="I332" s="2" t="s">
        <v>283</v>
      </c>
    </row>
    <row r="333" spans="1:9" ht="15">
      <c r="A333" s="2" t="s">
        <v>652</v>
      </c>
      <c r="B333" s="39" t="s">
        <v>646</v>
      </c>
      <c r="C333" s="65">
        <v>61.79666666666667</v>
      </c>
      <c r="D333" s="65">
        <v>73.97333333333333</v>
      </c>
      <c r="E333" s="74" t="s">
        <v>1837</v>
      </c>
      <c r="F333" s="22">
        <v>0</v>
      </c>
      <c r="G333" s="7" t="s">
        <v>1708</v>
      </c>
      <c r="H333" s="7" t="s">
        <v>1708</v>
      </c>
      <c r="I333" s="2" t="s">
        <v>193</v>
      </c>
    </row>
    <row r="334" spans="1:9" ht="15">
      <c r="A334" s="2" t="s">
        <v>649</v>
      </c>
      <c r="B334" s="39" t="s">
        <v>646</v>
      </c>
      <c r="C334" s="65">
        <v>61.821666666666665</v>
      </c>
      <c r="D334" s="65">
        <v>73.96166666666667</v>
      </c>
      <c r="E334" s="74" t="s">
        <v>1793</v>
      </c>
      <c r="F334" s="22">
        <v>0</v>
      </c>
      <c r="G334" s="7" t="s">
        <v>999</v>
      </c>
      <c r="H334" s="7" t="s">
        <v>1708</v>
      </c>
      <c r="I334" s="2" t="s">
        <v>283</v>
      </c>
    </row>
    <row r="335" spans="1:9" ht="15">
      <c r="A335" s="2" t="s">
        <v>650</v>
      </c>
      <c r="B335" s="39" t="s">
        <v>646</v>
      </c>
      <c r="C335" s="65">
        <v>61.82</v>
      </c>
      <c r="D335" s="65">
        <v>73.96</v>
      </c>
      <c r="E335" s="74" t="s">
        <v>171</v>
      </c>
      <c r="F335" s="22">
        <v>0</v>
      </c>
      <c r="G335" s="7" t="s">
        <v>999</v>
      </c>
      <c r="H335" s="7" t="s">
        <v>1708</v>
      </c>
      <c r="I335" s="2" t="s">
        <v>213</v>
      </c>
    </row>
    <row r="336" spans="1:9" ht="15">
      <c r="A336" s="2" t="s">
        <v>647</v>
      </c>
      <c r="B336" s="39" t="s">
        <v>646</v>
      </c>
      <c r="C336" s="65">
        <v>61.82333333333333</v>
      </c>
      <c r="D336" s="65">
        <v>73.955</v>
      </c>
      <c r="E336" s="74" t="s">
        <v>171</v>
      </c>
      <c r="F336" s="22">
        <v>0</v>
      </c>
      <c r="G336" s="7" t="s">
        <v>999</v>
      </c>
      <c r="H336" s="7" t="s">
        <v>1708</v>
      </c>
      <c r="I336" s="2" t="s">
        <v>213</v>
      </c>
    </row>
    <row r="337" spans="1:9" ht="15">
      <c r="A337" s="2" t="s">
        <v>645</v>
      </c>
      <c r="B337" s="39" t="s">
        <v>646</v>
      </c>
      <c r="C337" s="65">
        <v>61.83</v>
      </c>
      <c r="D337" s="65">
        <v>73.95166666666667</v>
      </c>
      <c r="E337" s="74">
        <v>-5.5</v>
      </c>
      <c r="F337" s="22">
        <v>0</v>
      </c>
      <c r="G337" s="7" t="s">
        <v>999</v>
      </c>
      <c r="H337" s="7" t="s">
        <v>1708</v>
      </c>
      <c r="I337" s="2" t="s">
        <v>182</v>
      </c>
    </row>
    <row r="338" spans="1:9" ht="15">
      <c r="A338" s="2" t="s">
        <v>653</v>
      </c>
      <c r="B338" s="39" t="s">
        <v>654</v>
      </c>
      <c r="C338" s="65">
        <v>61.486666666666665</v>
      </c>
      <c r="D338" s="65">
        <v>74.44</v>
      </c>
      <c r="E338" s="74" t="s">
        <v>1794</v>
      </c>
      <c r="F338" s="22">
        <v>0</v>
      </c>
      <c r="G338" s="7" t="s">
        <v>999</v>
      </c>
      <c r="H338" s="7" t="s">
        <v>1708</v>
      </c>
      <c r="I338" s="2" t="s">
        <v>213</v>
      </c>
    </row>
    <row r="339" spans="1:9" ht="15">
      <c r="A339" s="2" t="s">
        <v>655</v>
      </c>
      <c r="B339" s="39" t="s">
        <v>656</v>
      </c>
      <c r="C339" s="65">
        <v>55.395</v>
      </c>
      <c r="D339" s="65">
        <v>77.68333333333334</v>
      </c>
      <c r="E339" s="74" t="s">
        <v>1824</v>
      </c>
      <c r="F339" s="22">
        <v>0</v>
      </c>
      <c r="G339" s="7" t="s">
        <v>999</v>
      </c>
      <c r="H339" s="7" t="s">
        <v>1708</v>
      </c>
      <c r="I339" s="2" t="s">
        <v>480</v>
      </c>
    </row>
    <row r="340" spans="1:9" ht="15">
      <c r="A340" s="2" t="s">
        <v>657</v>
      </c>
      <c r="B340" s="39" t="s">
        <v>658</v>
      </c>
      <c r="C340" s="65">
        <v>49.885</v>
      </c>
      <c r="D340" s="65">
        <v>74.35</v>
      </c>
      <c r="E340" s="74" t="s">
        <v>1853</v>
      </c>
      <c r="F340" s="22">
        <v>0</v>
      </c>
      <c r="G340" s="7" t="s">
        <v>999</v>
      </c>
      <c r="H340" s="7" t="s">
        <v>1708</v>
      </c>
      <c r="I340" s="2" t="s">
        <v>480</v>
      </c>
    </row>
    <row r="341" spans="1:9" ht="15">
      <c r="A341" s="2" t="s">
        <v>78</v>
      </c>
      <c r="B341" s="39" t="s">
        <v>171</v>
      </c>
      <c r="C341" s="65">
        <v>48.931666666666665</v>
      </c>
      <c r="D341" s="65">
        <v>65.92333333333333</v>
      </c>
      <c r="E341" s="74" t="s">
        <v>1854</v>
      </c>
      <c r="F341" s="22">
        <v>0</v>
      </c>
      <c r="G341" s="7" t="s">
        <v>1708</v>
      </c>
      <c r="H341" s="7" t="s">
        <v>1708</v>
      </c>
      <c r="I341" s="2">
        <v>32</v>
      </c>
    </row>
    <row r="342" spans="1:9" ht="15">
      <c r="A342" s="2" t="s">
        <v>1292</v>
      </c>
      <c r="B342" s="39" t="s">
        <v>672</v>
      </c>
      <c r="C342" s="65">
        <v>55.416666666666664</v>
      </c>
      <c r="D342" s="65">
        <v>77.33333333333333</v>
      </c>
      <c r="E342" s="74">
        <v>2.7</v>
      </c>
      <c r="F342" s="22">
        <v>0</v>
      </c>
      <c r="G342" s="7" t="s">
        <v>1708</v>
      </c>
      <c r="H342" s="7" t="s">
        <v>1708</v>
      </c>
      <c r="I342" s="2" t="s">
        <v>670</v>
      </c>
    </row>
    <row r="343" spans="1:9" ht="15">
      <c r="A343" s="2" t="s">
        <v>1292</v>
      </c>
      <c r="B343" s="39" t="s">
        <v>672</v>
      </c>
      <c r="C343" s="65">
        <v>55.416666666666664</v>
      </c>
      <c r="D343" s="65">
        <v>77.33333333333333</v>
      </c>
      <c r="E343" s="74">
        <v>-1.9</v>
      </c>
      <c r="F343" s="22">
        <v>0</v>
      </c>
      <c r="G343" s="7" t="s">
        <v>1708</v>
      </c>
      <c r="H343" s="7" t="s">
        <v>1708</v>
      </c>
      <c r="I343" s="2" t="s">
        <v>670</v>
      </c>
    </row>
    <row r="344" spans="1:9" ht="15">
      <c r="A344" s="2" t="s">
        <v>1292</v>
      </c>
      <c r="B344" s="39" t="s">
        <v>665</v>
      </c>
      <c r="C344" s="65">
        <v>55.166666666666664</v>
      </c>
      <c r="D344" s="65">
        <v>74.91666666666667</v>
      </c>
      <c r="E344" s="74">
        <v>1.4</v>
      </c>
      <c r="F344" s="22">
        <v>0</v>
      </c>
      <c r="G344" s="7" t="s">
        <v>1708</v>
      </c>
      <c r="H344" s="7" t="s">
        <v>1708</v>
      </c>
      <c r="I344" s="2" t="s">
        <v>670</v>
      </c>
    </row>
    <row r="345" spans="1:9" ht="15">
      <c r="A345" s="2" t="s">
        <v>1292</v>
      </c>
      <c r="B345" s="39" t="s">
        <v>665</v>
      </c>
      <c r="C345" s="65">
        <v>55.166666666666664</v>
      </c>
      <c r="D345" s="65">
        <v>74.91666666666667</v>
      </c>
      <c r="E345" s="74">
        <v>1.3</v>
      </c>
      <c r="F345" s="22">
        <v>0</v>
      </c>
      <c r="G345" s="7" t="s">
        <v>1708</v>
      </c>
      <c r="H345" s="7" t="s">
        <v>1708</v>
      </c>
      <c r="I345" s="2" t="s">
        <v>670</v>
      </c>
    </row>
    <row r="346" spans="1:9" ht="15">
      <c r="A346" s="2" t="s">
        <v>1292</v>
      </c>
      <c r="B346" s="39" t="s">
        <v>671</v>
      </c>
      <c r="C346" s="65">
        <v>54.88333333333333</v>
      </c>
      <c r="D346" s="65">
        <v>74.33333333333333</v>
      </c>
      <c r="E346" s="74">
        <v>0.7</v>
      </c>
      <c r="F346" s="22">
        <v>0</v>
      </c>
      <c r="G346" s="7" t="s">
        <v>1708</v>
      </c>
      <c r="H346" s="7" t="s">
        <v>1708</v>
      </c>
      <c r="I346" s="2" t="s">
        <v>670</v>
      </c>
    </row>
    <row r="347" spans="1:9" ht="15">
      <c r="A347" s="2" t="s">
        <v>1292</v>
      </c>
      <c r="B347" s="39" t="s">
        <v>675</v>
      </c>
      <c r="C347" s="65">
        <v>55.5</v>
      </c>
      <c r="D347" s="65">
        <v>77.25</v>
      </c>
      <c r="E347" s="74">
        <v>0.9</v>
      </c>
      <c r="F347" s="22">
        <v>0</v>
      </c>
      <c r="G347" s="7" t="s">
        <v>1708</v>
      </c>
      <c r="H347" s="7" t="s">
        <v>1708</v>
      </c>
      <c r="I347" s="2" t="s">
        <v>670</v>
      </c>
    </row>
    <row r="348" spans="1:9" ht="15">
      <c r="A348" s="2" t="s">
        <v>80</v>
      </c>
      <c r="B348" s="39" t="s">
        <v>378</v>
      </c>
      <c r="C348" s="65">
        <v>53.43666666666667</v>
      </c>
      <c r="D348" s="65">
        <v>77.53333333333333</v>
      </c>
      <c r="E348" s="74">
        <v>4.6</v>
      </c>
      <c r="F348" s="22">
        <v>0</v>
      </c>
      <c r="G348" s="7" t="s">
        <v>1708</v>
      </c>
      <c r="H348" s="7" t="s">
        <v>1708</v>
      </c>
      <c r="I348" s="2" t="s">
        <v>678</v>
      </c>
    </row>
    <row r="349" spans="1:9" ht="15">
      <c r="A349" s="2" t="s">
        <v>80</v>
      </c>
      <c r="B349" s="39" t="s">
        <v>382</v>
      </c>
      <c r="C349" s="65">
        <v>53.43666666666667</v>
      </c>
      <c r="D349" s="65">
        <v>77.53333333333333</v>
      </c>
      <c r="E349" s="74">
        <v>4.3</v>
      </c>
      <c r="F349" s="22">
        <v>0</v>
      </c>
      <c r="G349" s="7" t="s">
        <v>1708</v>
      </c>
      <c r="H349" s="7" t="s">
        <v>1708</v>
      </c>
      <c r="I349" s="2" t="s">
        <v>678</v>
      </c>
    </row>
    <row r="350" spans="1:9" ht="15">
      <c r="A350" s="2" t="s">
        <v>80</v>
      </c>
      <c r="B350" s="39" t="s">
        <v>383</v>
      </c>
      <c r="C350" s="65">
        <v>53.43666666666667</v>
      </c>
      <c r="D350" s="65">
        <v>77.62</v>
      </c>
      <c r="E350" s="74">
        <v>2.9</v>
      </c>
      <c r="F350" s="22">
        <v>0</v>
      </c>
      <c r="G350" s="7" t="s">
        <v>1708</v>
      </c>
      <c r="H350" s="7" t="s">
        <v>1708</v>
      </c>
      <c r="I350" s="2" t="s">
        <v>678</v>
      </c>
    </row>
    <row r="351" spans="1:9" ht="15">
      <c r="A351" s="2" t="s">
        <v>79</v>
      </c>
      <c r="B351" s="39" t="s">
        <v>384</v>
      </c>
      <c r="C351" s="65">
        <v>53.425</v>
      </c>
      <c r="D351" s="65">
        <v>77.58</v>
      </c>
      <c r="E351" s="74">
        <v>3.6</v>
      </c>
      <c r="F351" s="22">
        <v>0</v>
      </c>
      <c r="G351" s="7" t="s">
        <v>1708</v>
      </c>
      <c r="H351" s="7" t="s">
        <v>1708</v>
      </c>
      <c r="I351" s="2" t="s">
        <v>678</v>
      </c>
    </row>
    <row r="352" spans="1:9" ht="15">
      <c r="A352" s="2" t="s">
        <v>79</v>
      </c>
      <c r="B352" s="39" t="s">
        <v>385</v>
      </c>
      <c r="C352" s="65">
        <v>53.425</v>
      </c>
      <c r="D352" s="65">
        <v>77.58</v>
      </c>
      <c r="E352" s="74">
        <v>2.6</v>
      </c>
      <c r="F352" s="22">
        <v>0</v>
      </c>
      <c r="G352" s="7" t="s">
        <v>1708</v>
      </c>
      <c r="H352" s="7" t="s">
        <v>1708</v>
      </c>
      <c r="I352" s="2" t="s">
        <v>678</v>
      </c>
    </row>
    <row r="353" spans="1:9" ht="15">
      <c r="A353" s="2" t="s">
        <v>80</v>
      </c>
      <c r="B353" s="39" t="s">
        <v>386</v>
      </c>
      <c r="C353" s="65">
        <v>53.51166666666666</v>
      </c>
      <c r="D353" s="65">
        <v>77.71166666666667</v>
      </c>
      <c r="E353" s="74">
        <v>3.3</v>
      </c>
      <c r="F353" s="22">
        <v>0</v>
      </c>
      <c r="G353" s="7" t="s">
        <v>1708</v>
      </c>
      <c r="H353" s="7" t="s">
        <v>1708</v>
      </c>
      <c r="I353" s="2" t="s">
        <v>678</v>
      </c>
    </row>
    <row r="354" spans="1:9" ht="15">
      <c r="A354" s="2" t="s">
        <v>80</v>
      </c>
      <c r="B354" s="39" t="s">
        <v>681</v>
      </c>
      <c r="C354" s="65">
        <v>53.51166666666666</v>
      </c>
      <c r="D354" s="65">
        <v>77.71166666666667</v>
      </c>
      <c r="E354" s="74">
        <v>1.8</v>
      </c>
      <c r="F354" s="22">
        <v>0</v>
      </c>
      <c r="G354" s="7" t="s">
        <v>1708</v>
      </c>
      <c r="H354" s="7" t="s">
        <v>1708</v>
      </c>
      <c r="I354" s="2" t="s">
        <v>678</v>
      </c>
    </row>
    <row r="355" spans="1:9" ht="15">
      <c r="A355" s="2" t="s">
        <v>80</v>
      </c>
      <c r="B355" s="39" t="s">
        <v>680</v>
      </c>
      <c r="C355" s="65">
        <v>53.75666666666667</v>
      </c>
      <c r="D355" s="65">
        <v>77.505</v>
      </c>
      <c r="E355" s="74">
        <v>1.5</v>
      </c>
      <c r="F355" s="22">
        <v>0</v>
      </c>
      <c r="G355" s="7" t="s">
        <v>1708</v>
      </c>
      <c r="H355" s="7" t="s">
        <v>1708</v>
      </c>
      <c r="I355" s="2" t="s">
        <v>678</v>
      </c>
    </row>
    <row r="356" spans="1:9" ht="15">
      <c r="A356" s="2"/>
      <c r="B356" s="39"/>
      <c r="C356" s="65"/>
      <c r="D356" s="65"/>
      <c r="E356" s="74"/>
      <c r="F356" s="22"/>
      <c r="G356" s="7"/>
      <c r="H356" s="7"/>
      <c r="I356" s="2"/>
    </row>
    <row r="357" spans="1:9" ht="15">
      <c r="A357" s="29" t="s">
        <v>1293</v>
      </c>
      <c r="B357" s="39"/>
      <c r="C357" s="65"/>
      <c r="D357" s="65"/>
      <c r="E357" s="74"/>
      <c r="F357" s="22"/>
      <c r="G357" s="7"/>
      <c r="H357" s="7"/>
      <c r="I357" s="2"/>
    </row>
    <row r="358" spans="1:9" ht="15">
      <c r="A358" s="2" t="s">
        <v>684</v>
      </c>
      <c r="B358" s="39" t="s">
        <v>685</v>
      </c>
      <c r="C358" s="65">
        <v>49.905</v>
      </c>
      <c r="D358" s="65">
        <v>56.055</v>
      </c>
      <c r="E358" s="74" t="s">
        <v>1851</v>
      </c>
      <c r="F358" s="22">
        <v>0</v>
      </c>
      <c r="G358" s="7" t="s">
        <v>999</v>
      </c>
      <c r="H358" s="7" t="s">
        <v>1708</v>
      </c>
      <c r="I358" s="2" t="s">
        <v>480</v>
      </c>
    </row>
    <row r="359" spans="1:9" ht="15">
      <c r="A359" s="2" t="s">
        <v>684</v>
      </c>
      <c r="B359" s="39" t="s">
        <v>687</v>
      </c>
      <c r="C359" s="65">
        <v>49.905</v>
      </c>
      <c r="D359" s="65">
        <v>56.055</v>
      </c>
      <c r="E359" s="74" t="s">
        <v>1855</v>
      </c>
      <c r="F359" s="22">
        <v>0</v>
      </c>
      <c r="G359" s="7" t="s">
        <v>999</v>
      </c>
      <c r="H359" s="7" t="s">
        <v>1708</v>
      </c>
      <c r="I359" s="2" t="s">
        <v>480</v>
      </c>
    </row>
    <row r="360" spans="1:9" ht="15">
      <c r="A360" s="2" t="s">
        <v>684</v>
      </c>
      <c r="B360" s="39" t="s">
        <v>690</v>
      </c>
      <c r="C360" s="65">
        <v>49.89833333333333</v>
      </c>
      <c r="D360" s="65">
        <v>56.06666666666667</v>
      </c>
      <c r="E360" s="74" t="s">
        <v>1856</v>
      </c>
      <c r="F360" s="22">
        <v>0</v>
      </c>
      <c r="G360" s="7" t="s">
        <v>1708</v>
      </c>
      <c r="H360" s="7" t="s">
        <v>1708</v>
      </c>
      <c r="I360" s="2" t="s">
        <v>480</v>
      </c>
    </row>
    <row r="361" spans="1:9" ht="15">
      <c r="A361" s="2" t="s">
        <v>691</v>
      </c>
      <c r="B361" s="39" t="s">
        <v>692</v>
      </c>
      <c r="C361" s="65">
        <v>52.95</v>
      </c>
      <c r="D361" s="65">
        <v>66.91666666666667</v>
      </c>
      <c r="E361" s="74" t="s">
        <v>1823</v>
      </c>
      <c r="F361" s="22">
        <v>0</v>
      </c>
      <c r="G361" s="7" t="s">
        <v>1708</v>
      </c>
      <c r="H361" s="7" t="s">
        <v>1708</v>
      </c>
      <c r="I361" s="2" t="s">
        <v>480</v>
      </c>
    </row>
    <row r="362" spans="1:9" ht="15">
      <c r="A362" s="2" t="s">
        <v>693</v>
      </c>
      <c r="B362" s="39" t="s">
        <v>695</v>
      </c>
      <c r="C362" s="65">
        <v>48.83166666666666</v>
      </c>
      <c r="D362" s="65">
        <v>56.901666666666664</v>
      </c>
      <c r="E362" s="74" t="s">
        <v>1850</v>
      </c>
      <c r="F362" s="22">
        <v>0</v>
      </c>
      <c r="G362" s="7" t="s">
        <v>1708</v>
      </c>
      <c r="H362" s="7" t="s">
        <v>1708</v>
      </c>
      <c r="I362" s="2" t="s">
        <v>480</v>
      </c>
    </row>
    <row r="363" spans="1:9" ht="15">
      <c r="A363" s="2" t="s">
        <v>693</v>
      </c>
      <c r="B363" s="39" t="s">
        <v>694</v>
      </c>
      <c r="C363" s="65">
        <v>48.85166666666667</v>
      </c>
      <c r="D363" s="65">
        <v>56.843333333333334</v>
      </c>
      <c r="E363" s="74" t="s">
        <v>1849</v>
      </c>
      <c r="F363" s="22">
        <v>0</v>
      </c>
      <c r="G363" s="7" t="s">
        <v>1708</v>
      </c>
      <c r="H363" s="7" t="s">
        <v>1708</v>
      </c>
      <c r="I363" s="2" t="s">
        <v>480</v>
      </c>
    </row>
    <row r="364" spans="1:9" ht="15">
      <c r="A364" s="3"/>
      <c r="B364" s="71"/>
      <c r="C364" s="66"/>
      <c r="D364" s="66"/>
      <c r="E364" s="77"/>
      <c r="F364" s="62"/>
      <c r="G364" s="24"/>
      <c r="H364" s="24"/>
      <c r="I364" s="3"/>
    </row>
    <row r="365" spans="1:9" ht="15">
      <c r="A365" s="29" t="s">
        <v>1294</v>
      </c>
      <c r="B365" s="39"/>
      <c r="C365" s="65"/>
      <c r="D365" s="65"/>
      <c r="E365" s="74"/>
      <c r="F365" s="22"/>
      <c r="G365" s="7"/>
      <c r="H365" s="7"/>
      <c r="I365" s="2"/>
    </row>
    <row r="366" spans="1:9" ht="15">
      <c r="A366" s="2"/>
      <c r="B366" s="39"/>
      <c r="C366" s="65"/>
      <c r="D366" s="65"/>
      <c r="E366" s="74"/>
      <c r="F366" s="22"/>
      <c r="G366" s="7"/>
      <c r="H366" s="7"/>
      <c r="I366" s="2"/>
    </row>
    <row r="367" spans="1:9" ht="15">
      <c r="A367" s="29" t="s">
        <v>172</v>
      </c>
      <c r="B367" s="39"/>
      <c r="C367" s="65"/>
      <c r="D367" s="65"/>
      <c r="E367" s="74"/>
      <c r="F367" s="22"/>
      <c r="G367" s="7"/>
      <c r="H367" s="7"/>
      <c r="I367" s="2"/>
    </row>
    <row r="368" spans="1:9" ht="15">
      <c r="A368" s="2" t="s">
        <v>81</v>
      </c>
      <c r="B368" s="39" t="s">
        <v>1042</v>
      </c>
      <c r="C368" s="65">
        <v>75</v>
      </c>
      <c r="D368" s="65">
        <v>110</v>
      </c>
      <c r="E368" s="74" t="s">
        <v>1045</v>
      </c>
      <c r="F368" s="22">
        <v>13</v>
      </c>
      <c r="G368" s="7" t="s">
        <v>1282</v>
      </c>
      <c r="H368" s="7" t="s">
        <v>1708</v>
      </c>
      <c r="I368" s="2" t="s">
        <v>1049</v>
      </c>
    </row>
    <row r="369" spans="1:9" ht="15">
      <c r="A369" s="2" t="s">
        <v>81</v>
      </c>
      <c r="B369" s="39" t="s">
        <v>1069</v>
      </c>
      <c r="C369" s="65">
        <v>75</v>
      </c>
      <c r="D369" s="65">
        <v>110</v>
      </c>
      <c r="E369" s="74" t="s">
        <v>1070</v>
      </c>
      <c r="F369" s="22">
        <v>8.1</v>
      </c>
      <c r="G369" s="7" t="s">
        <v>1769</v>
      </c>
      <c r="H369" s="7" t="s">
        <v>1708</v>
      </c>
      <c r="I369" s="2" t="s">
        <v>1049</v>
      </c>
    </row>
    <row r="370" spans="1:9" ht="15">
      <c r="A370" s="2" t="s">
        <v>81</v>
      </c>
      <c r="B370" s="39" t="s">
        <v>1067</v>
      </c>
      <c r="C370" s="65">
        <v>75</v>
      </c>
      <c r="D370" s="65">
        <v>110</v>
      </c>
      <c r="E370" s="74" t="s">
        <v>1045</v>
      </c>
      <c r="F370" s="22">
        <v>13</v>
      </c>
      <c r="G370" s="7" t="s">
        <v>1282</v>
      </c>
      <c r="H370" s="7" t="s">
        <v>1708</v>
      </c>
      <c r="I370" s="2" t="s">
        <v>1049</v>
      </c>
    </row>
    <row r="371" spans="1:9" ht="15">
      <c r="A371" s="2" t="s">
        <v>81</v>
      </c>
      <c r="B371" s="39" t="s">
        <v>1091</v>
      </c>
      <c r="C371" s="65">
        <v>75</v>
      </c>
      <c r="D371" s="65">
        <v>110</v>
      </c>
      <c r="E371" s="74" t="s">
        <v>1092</v>
      </c>
      <c r="F371" s="22">
        <v>8.65</v>
      </c>
      <c r="G371" s="7" t="s">
        <v>1769</v>
      </c>
      <c r="H371" s="7" t="s">
        <v>1708</v>
      </c>
      <c r="I371" s="2" t="s">
        <v>1049</v>
      </c>
    </row>
    <row r="372" spans="1:9" ht="15">
      <c r="A372" s="2" t="s">
        <v>81</v>
      </c>
      <c r="B372" s="39" t="s">
        <v>1087</v>
      </c>
      <c r="C372" s="65">
        <v>75</v>
      </c>
      <c r="D372" s="65">
        <v>110</v>
      </c>
      <c r="E372" s="74" t="s">
        <v>1088</v>
      </c>
      <c r="F372" s="22">
        <v>13</v>
      </c>
      <c r="G372" s="7" t="s">
        <v>1282</v>
      </c>
      <c r="H372" s="7" t="s">
        <v>1708</v>
      </c>
      <c r="I372" s="2" t="s">
        <v>1049</v>
      </c>
    </row>
    <row r="373" spans="1:9" ht="15">
      <c r="A373" s="2" t="s">
        <v>81</v>
      </c>
      <c r="B373" s="39" t="s">
        <v>1064</v>
      </c>
      <c r="C373" s="65">
        <v>75</v>
      </c>
      <c r="D373" s="65">
        <v>110</v>
      </c>
      <c r="E373" s="74" t="s">
        <v>1065</v>
      </c>
      <c r="F373" s="22">
        <v>11.2</v>
      </c>
      <c r="G373" s="7" t="s">
        <v>1282</v>
      </c>
      <c r="H373" s="7" t="s">
        <v>1708</v>
      </c>
      <c r="I373" s="2" t="s">
        <v>1049</v>
      </c>
    </row>
    <row r="374" spans="1:9" ht="15">
      <c r="A374" s="2" t="s">
        <v>81</v>
      </c>
      <c r="B374" s="39" t="s">
        <v>1082</v>
      </c>
      <c r="C374" s="65">
        <v>75</v>
      </c>
      <c r="D374" s="65">
        <v>110</v>
      </c>
      <c r="E374" s="74" t="s">
        <v>1083</v>
      </c>
      <c r="F374" s="22">
        <v>13</v>
      </c>
      <c r="G374" s="7" t="s">
        <v>1282</v>
      </c>
      <c r="H374" s="7" t="s">
        <v>1708</v>
      </c>
      <c r="I374" s="2" t="s">
        <v>1049</v>
      </c>
    </row>
    <row r="375" spans="1:9" ht="15">
      <c r="A375" s="2" t="s">
        <v>81</v>
      </c>
      <c r="B375" s="39" t="s">
        <v>1094</v>
      </c>
      <c r="C375" s="65">
        <v>75</v>
      </c>
      <c r="D375" s="65">
        <v>110</v>
      </c>
      <c r="E375" s="74" t="s">
        <v>1095</v>
      </c>
      <c r="F375" s="22">
        <v>11</v>
      </c>
      <c r="G375" s="7" t="s">
        <v>1282</v>
      </c>
      <c r="H375" s="7" t="s">
        <v>1708</v>
      </c>
      <c r="I375" s="2" t="s">
        <v>1049</v>
      </c>
    </row>
    <row r="376" spans="1:9" ht="15">
      <c r="A376" s="2" t="s">
        <v>81</v>
      </c>
      <c r="B376" s="39" t="s">
        <v>1058</v>
      </c>
      <c r="C376" s="65">
        <v>75</v>
      </c>
      <c r="D376" s="65">
        <v>110</v>
      </c>
      <c r="E376" s="74" t="s">
        <v>1060</v>
      </c>
      <c r="F376" s="22">
        <v>13</v>
      </c>
      <c r="G376" s="7" t="s">
        <v>1282</v>
      </c>
      <c r="H376" s="7" t="s">
        <v>1708</v>
      </c>
      <c r="I376" s="2" t="s">
        <v>1049</v>
      </c>
    </row>
    <row r="377" spans="1:9" ht="15">
      <c r="A377" s="2" t="s">
        <v>81</v>
      </c>
      <c r="B377" s="39" t="s">
        <v>1077</v>
      </c>
      <c r="C377" s="65">
        <v>75</v>
      </c>
      <c r="D377" s="65">
        <v>110</v>
      </c>
      <c r="E377" s="74" t="s">
        <v>1078</v>
      </c>
      <c r="F377" s="22">
        <v>10.8</v>
      </c>
      <c r="G377" s="7" t="s">
        <v>1282</v>
      </c>
      <c r="H377" s="7" t="s">
        <v>1708</v>
      </c>
      <c r="I377" s="2" t="s">
        <v>1049</v>
      </c>
    </row>
    <row r="378" spans="1:9" ht="15">
      <c r="A378" s="2" t="s">
        <v>81</v>
      </c>
      <c r="B378" s="39" t="s">
        <v>1050</v>
      </c>
      <c r="C378" s="65">
        <v>75</v>
      </c>
      <c r="D378" s="65">
        <v>110</v>
      </c>
      <c r="E378" s="74" t="s">
        <v>1052</v>
      </c>
      <c r="F378" s="22">
        <v>11.4</v>
      </c>
      <c r="G378" s="7" t="s">
        <v>1282</v>
      </c>
      <c r="H378" s="7" t="s">
        <v>1708</v>
      </c>
      <c r="I378" s="2" t="s">
        <v>1049</v>
      </c>
    </row>
    <row r="379" spans="1:9" ht="15">
      <c r="A379" s="2" t="s">
        <v>81</v>
      </c>
      <c r="B379" s="39" t="s">
        <v>1055</v>
      </c>
      <c r="C379" s="65">
        <v>75</v>
      </c>
      <c r="D379" s="65">
        <v>110</v>
      </c>
      <c r="E379" s="74" t="s">
        <v>1056</v>
      </c>
      <c r="F379" s="22">
        <v>13</v>
      </c>
      <c r="G379" s="7" t="s">
        <v>1282</v>
      </c>
      <c r="H379" s="7" t="s">
        <v>1708</v>
      </c>
      <c r="I379" s="2" t="s">
        <v>1049</v>
      </c>
    </row>
    <row r="380" spans="1:9" ht="15">
      <c r="A380" s="2" t="s">
        <v>81</v>
      </c>
      <c r="B380" s="39" t="s">
        <v>1073</v>
      </c>
      <c r="C380" s="65">
        <v>75</v>
      </c>
      <c r="D380" s="65">
        <v>110</v>
      </c>
      <c r="E380" s="74" t="s">
        <v>1065</v>
      </c>
      <c r="F380" s="22">
        <v>9.15</v>
      </c>
      <c r="G380" s="7" t="s">
        <v>1769</v>
      </c>
      <c r="H380" s="7" t="s">
        <v>1708</v>
      </c>
      <c r="I380" s="2" t="s">
        <v>1049</v>
      </c>
    </row>
    <row r="381" spans="1:9" ht="21">
      <c r="A381" s="2" t="s">
        <v>1098</v>
      </c>
      <c r="B381" s="39" t="s">
        <v>1295</v>
      </c>
      <c r="C381" s="65">
        <v>75.55</v>
      </c>
      <c r="D381" s="65">
        <v>84.66666666666667</v>
      </c>
      <c r="E381" s="74">
        <v>-16.7</v>
      </c>
      <c r="F381" s="22">
        <v>0</v>
      </c>
      <c r="G381" s="7" t="s">
        <v>1769</v>
      </c>
      <c r="H381" s="7" t="s">
        <v>1708</v>
      </c>
      <c r="I381" s="2" t="s">
        <v>1917</v>
      </c>
    </row>
    <row r="382" spans="1:9" ht="15">
      <c r="A382" s="2" t="s">
        <v>1098</v>
      </c>
      <c r="B382" s="39" t="s">
        <v>1104</v>
      </c>
      <c r="C382" s="65">
        <v>75.55</v>
      </c>
      <c r="D382" s="65">
        <v>84.66666666666667</v>
      </c>
      <c r="E382" s="74">
        <v>-16.3</v>
      </c>
      <c r="F382" s="22">
        <v>0</v>
      </c>
      <c r="G382" s="7" t="s">
        <v>1769</v>
      </c>
      <c r="H382" s="7" t="s">
        <v>1708</v>
      </c>
      <c r="I382" s="2" t="s">
        <v>1917</v>
      </c>
    </row>
    <row r="383" spans="1:9" ht="15">
      <c r="A383" s="2" t="s">
        <v>1098</v>
      </c>
      <c r="B383" s="39" t="s">
        <v>1105</v>
      </c>
      <c r="C383" s="65">
        <v>75.55</v>
      </c>
      <c r="D383" s="65">
        <v>84.66666666666667</v>
      </c>
      <c r="E383" s="74">
        <v>-15.6</v>
      </c>
      <c r="F383" s="22">
        <v>0</v>
      </c>
      <c r="G383" s="7" t="s">
        <v>1769</v>
      </c>
      <c r="H383" s="7" t="s">
        <v>1708</v>
      </c>
      <c r="I383" s="2" t="s">
        <v>1917</v>
      </c>
    </row>
    <row r="384" spans="1:9" ht="21">
      <c r="A384" s="2" t="s">
        <v>1098</v>
      </c>
      <c r="B384" s="39" t="s">
        <v>1106</v>
      </c>
      <c r="C384" s="65">
        <v>75.55</v>
      </c>
      <c r="D384" s="65">
        <v>84.66666666666667</v>
      </c>
      <c r="E384" s="74">
        <v>-14.8</v>
      </c>
      <c r="F384" s="22">
        <v>0</v>
      </c>
      <c r="G384" s="7" t="s">
        <v>1769</v>
      </c>
      <c r="H384" s="7" t="s">
        <v>1708</v>
      </c>
      <c r="I384" s="2" t="s">
        <v>1917</v>
      </c>
    </row>
    <row r="385" spans="1:9" ht="21">
      <c r="A385" s="2" t="s">
        <v>1098</v>
      </c>
      <c r="B385" s="39" t="s">
        <v>1108</v>
      </c>
      <c r="C385" s="65">
        <v>75.55</v>
      </c>
      <c r="D385" s="65">
        <v>84.66666666666667</v>
      </c>
      <c r="E385" s="74">
        <v>-16.8</v>
      </c>
      <c r="F385" s="22">
        <v>0</v>
      </c>
      <c r="G385" s="7" t="s">
        <v>1769</v>
      </c>
      <c r="H385" s="7" t="s">
        <v>1708</v>
      </c>
      <c r="I385" s="2" t="s">
        <v>1917</v>
      </c>
    </row>
    <row r="386" spans="1:9" ht="21">
      <c r="A386" s="2" t="s">
        <v>1098</v>
      </c>
      <c r="B386" s="39" t="s">
        <v>1109</v>
      </c>
      <c r="C386" s="65">
        <v>75.55</v>
      </c>
      <c r="D386" s="65">
        <v>84.66666666666667</v>
      </c>
      <c r="E386" s="74">
        <v>-14.9</v>
      </c>
      <c r="F386" s="22">
        <v>0</v>
      </c>
      <c r="G386" s="7" t="s">
        <v>1769</v>
      </c>
      <c r="H386" s="7" t="s">
        <v>1708</v>
      </c>
      <c r="I386" s="2" t="s">
        <v>1917</v>
      </c>
    </row>
    <row r="387" spans="1:9" ht="15">
      <c r="A387" s="2" t="s">
        <v>1098</v>
      </c>
      <c r="B387" s="39" t="s">
        <v>1110</v>
      </c>
      <c r="C387" s="65">
        <v>75.55</v>
      </c>
      <c r="D387" s="65">
        <v>84.66666666666667</v>
      </c>
      <c r="E387" s="74">
        <v>-14.8</v>
      </c>
      <c r="F387" s="22">
        <v>0</v>
      </c>
      <c r="G387" s="7" t="s">
        <v>1769</v>
      </c>
      <c r="H387" s="7" t="s">
        <v>1708</v>
      </c>
      <c r="I387" s="2" t="s">
        <v>1917</v>
      </c>
    </row>
    <row r="388" spans="1:9" ht="15">
      <c r="A388" s="2" t="s">
        <v>1098</v>
      </c>
      <c r="B388" s="39" t="s">
        <v>1111</v>
      </c>
      <c r="C388" s="65">
        <v>75.55</v>
      </c>
      <c r="D388" s="65">
        <v>84.66666666666667</v>
      </c>
      <c r="E388" s="74">
        <v>-14.6</v>
      </c>
      <c r="F388" s="22">
        <v>0</v>
      </c>
      <c r="G388" s="7" t="s">
        <v>1769</v>
      </c>
      <c r="H388" s="7" t="s">
        <v>1708</v>
      </c>
      <c r="I388" s="2" t="s">
        <v>1917</v>
      </c>
    </row>
    <row r="389" spans="1:9" ht="21">
      <c r="A389" s="2" t="s">
        <v>82</v>
      </c>
      <c r="B389" s="39"/>
      <c r="C389" s="65">
        <v>74.68333333333334</v>
      </c>
      <c r="D389" s="65">
        <v>94.9</v>
      </c>
      <c r="E389" s="74" t="s">
        <v>1116</v>
      </c>
      <c r="F389" s="22" t="s">
        <v>1115</v>
      </c>
      <c r="G389" s="7" t="s">
        <v>1708</v>
      </c>
      <c r="H389" s="7" t="s">
        <v>1708</v>
      </c>
      <c r="I389" s="2" t="s">
        <v>1117</v>
      </c>
    </row>
    <row r="390" spans="1:9" ht="15">
      <c r="A390" s="2" t="s">
        <v>83</v>
      </c>
      <c r="B390" s="39"/>
      <c r="C390" s="65">
        <v>72.33333333333333</v>
      </c>
      <c r="D390" s="65">
        <v>80.5</v>
      </c>
      <c r="E390" s="74">
        <v>-12.2</v>
      </c>
      <c r="F390" s="22">
        <v>15.2</v>
      </c>
      <c r="G390" s="7" t="s">
        <v>1282</v>
      </c>
      <c r="H390" s="7" t="s">
        <v>1708</v>
      </c>
      <c r="I390" s="2" t="s">
        <v>1918</v>
      </c>
    </row>
    <row r="391" spans="1:9" ht="15">
      <c r="A391" s="2" t="s">
        <v>84</v>
      </c>
      <c r="B391" s="39"/>
      <c r="C391" s="65">
        <v>71.18333333333334</v>
      </c>
      <c r="D391" s="65">
        <v>79.35</v>
      </c>
      <c r="E391" s="74">
        <v>-12.2</v>
      </c>
      <c r="F391" s="22">
        <v>9.1</v>
      </c>
      <c r="G391" s="7" t="s">
        <v>1769</v>
      </c>
      <c r="H391" s="7" t="s">
        <v>1708</v>
      </c>
      <c r="I391" s="2" t="s">
        <v>1919</v>
      </c>
    </row>
    <row r="392" spans="1:9" ht="15">
      <c r="A392" s="2" t="s">
        <v>1119</v>
      </c>
      <c r="B392" s="39"/>
      <c r="C392" s="65">
        <v>66</v>
      </c>
      <c r="D392" s="65">
        <v>65.5</v>
      </c>
      <c r="E392" s="74" t="s">
        <v>1120</v>
      </c>
      <c r="F392" s="22">
        <v>0</v>
      </c>
      <c r="G392" s="7" t="s">
        <v>1769</v>
      </c>
      <c r="H392" s="7" t="s">
        <v>1708</v>
      </c>
      <c r="I392" s="2">
        <v>36</v>
      </c>
    </row>
    <row r="393" spans="1:9" ht="15">
      <c r="A393" s="2" t="s">
        <v>1909</v>
      </c>
      <c r="B393" s="39" t="s">
        <v>1122</v>
      </c>
      <c r="C393" s="65">
        <v>63.8</v>
      </c>
      <c r="D393" s="65">
        <v>68.5</v>
      </c>
      <c r="E393" s="74">
        <v>-9.2</v>
      </c>
      <c r="F393" s="22">
        <v>5</v>
      </c>
      <c r="G393" s="7" t="s">
        <v>1769</v>
      </c>
      <c r="H393" s="7" t="s">
        <v>1001</v>
      </c>
      <c r="I393" s="2" t="s">
        <v>1913</v>
      </c>
    </row>
    <row r="394" spans="1:9" ht="15">
      <c r="A394" s="2"/>
      <c r="B394" s="39"/>
      <c r="C394" s="65"/>
      <c r="D394" s="65"/>
      <c r="E394" s="74"/>
      <c r="F394" s="22"/>
      <c r="G394" s="7"/>
      <c r="H394" s="7"/>
      <c r="I394" s="2"/>
    </row>
    <row r="395" spans="1:9" ht="15">
      <c r="A395" s="29" t="s">
        <v>1125</v>
      </c>
      <c r="B395" s="39"/>
      <c r="C395" s="65"/>
      <c r="D395" s="65"/>
      <c r="E395" s="74"/>
      <c r="F395" s="22"/>
      <c r="G395" s="7"/>
      <c r="H395" s="7"/>
      <c r="I395" s="2"/>
    </row>
    <row r="396" spans="1:9" ht="15">
      <c r="A396" s="2" t="s">
        <v>85</v>
      </c>
      <c r="B396" s="39" t="s">
        <v>710</v>
      </c>
      <c r="C396" s="65">
        <v>69.5</v>
      </c>
      <c r="D396" s="65">
        <v>135.76666666666668</v>
      </c>
      <c r="E396" s="74">
        <v>-7.9</v>
      </c>
      <c r="F396" s="22">
        <v>0.91</v>
      </c>
      <c r="G396" s="7" t="s">
        <v>1769</v>
      </c>
      <c r="H396" s="7" t="s">
        <v>1708</v>
      </c>
      <c r="I396" s="2">
        <v>47</v>
      </c>
    </row>
    <row r="397" spans="1:9" ht="15">
      <c r="A397" s="2" t="s">
        <v>85</v>
      </c>
      <c r="B397" s="39" t="s">
        <v>714</v>
      </c>
      <c r="C397" s="65">
        <v>69.5</v>
      </c>
      <c r="D397" s="65">
        <v>135.76666666666668</v>
      </c>
      <c r="E397" s="74">
        <v>-6.8</v>
      </c>
      <c r="F397" s="22">
        <v>0.91</v>
      </c>
      <c r="G397" s="7" t="s">
        <v>1769</v>
      </c>
      <c r="H397" s="7" t="s">
        <v>1708</v>
      </c>
      <c r="I397" s="2">
        <v>47</v>
      </c>
    </row>
    <row r="398" spans="1:9" ht="15">
      <c r="A398" s="2" t="s">
        <v>85</v>
      </c>
      <c r="B398" s="39" t="s">
        <v>715</v>
      </c>
      <c r="C398" s="65">
        <v>69.5</v>
      </c>
      <c r="D398" s="65">
        <v>135.76666666666668</v>
      </c>
      <c r="E398" s="74">
        <v>-7</v>
      </c>
      <c r="F398" s="22">
        <v>0.91</v>
      </c>
      <c r="G398" s="7" t="s">
        <v>1769</v>
      </c>
      <c r="H398" s="7" t="s">
        <v>1708</v>
      </c>
      <c r="I398" s="2">
        <v>47</v>
      </c>
    </row>
    <row r="399" spans="1:9" ht="15">
      <c r="A399" s="2" t="s">
        <v>85</v>
      </c>
      <c r="B399" s="39" t="s">
        <v>716</v>
      </c>
      <c r="C399" s="65">
        <v>69.5</v>
      </c>
      <c r="D399" s="65">
        <v>135.76666666666668</v>
      </c>
      <c r="E399" s="74">
        <v>-8.1</v>
      </c>
      <c r="F399" s="22">
        <v>0.91</v>
      </c>
      <c r="G399" s="7" t="s">
        <v>1769</v>
      </c>
      <c r="H399" s="7" t="s">
        <v>1708</v>
      </c>
      <c r="I399" s="2">
        <v>47</v>
      </c>
    </row>
    <row r="400" spans="1:9" ht="15">
      <c r="A400" s="2" t="s">
        <v>85</v>
      </c>
      <c r="B400" s="39" t="s">
        <v>717</v>
      </c>
      <c r="C400" s="65">
        <v>69.5</v>
      </c>
      <c r="D400" s="65">
        <v>135.76666666666668</v>
      </c>
      <c r="E400" s="74">
        <v>-7.8</v>
      </c>
      <c r="F400" s="22">
        <v>0.91</v>
      </c>
      <c r="G400" s="7" t="s">
        <v>1769</v>
      </c>
      <c r="H400" s="7" t="s">
        <v>1708</v>
      </c>
      <c r="I400" s="2">
        <v>47</v>
      </c>
    </row>
    <row r="401" spans="1:9" ht="15">
      <c r="A401" s="2" t="s">
        <v>85</v>
      </c>
      <c r="B401" s="39" t="s">
        <v>1134</v>
      </c>
      <c r="C401" s="65">
        <v>69.5</v>
      </c>
      <c r="D401" s="65">
        <v>135.76666666666668</v>
      </c>
      <c r="E401" s="74">
        <v>-7.9</v>
      </c>
      <c r="F401" s="22">
        <v>0.91</v>
      </c>
      <c r="G401" s="7" t="s">
        <v>1769</v>
      </c>
      <c r="H401" s="7" t="s">
        <v>1708</v>
      </c>
      <c r="I401" s="2">
        <v>47</v>
      </c>
    </row>
    <row r="402" spans="1:9" ht="15">
      <c r="A402" s="2" t="s">
        <v>85</v>
      </c>
      <c r="B402" s="39" t="s">
        <v>1136</v>
      </c>
      <c r="C402" s="65">
        <v>69.5</v>
      </c>
      <c r="D402" s="65">
        <v>135.76666666666668</v>
      </c>
      <c r="E402" s="74">
        <v>-6.8</v>
      </c>
      <c r="F402" s="22">
        <v>0.91</v>
      </c>
      <c r="G402" s="7" t="s">
        <v>1769</v>
      </c>
      <c r="H402" s="7" t="s">
        <v>1708</v>
      </c>
      <c r="I402" s="2">
        <v>47</v>
      </c>
    </row>
    <row r="403" spans="1:9" ht="15">
      <c r="A403" s="2" t="s">
        <v>85</v>
      </c>
      <c r="B403" s="39" t="s">
        <v>1138</v>
      </c>
      <c r="C403" s="65">
        <v>69.5</v>
      </c>
      <c r="D403" s="65">
        <v>135.76666666666668</v>
      </c>
      <c r="E403" s="74">
        <v>-7.8</v>
      </c>
      <c r="F403" s="22">
        <v>0.91</v>
      </c>
      <c r="G403" s="7" t="s">
        <v>1769</v>
      </c>
      <c r="H403" s="7" t="s">
        <v>1708</v>
      </c>
      <c r="I403" s="2">
        <v>47</v>
      </c>
    </row>
    <row r="404" spans="1:9" ht="15">
      <c r="A404" s="2" t="s">
        <v>85</v>
      </c>
      <c r="B404" s="39" t="s">
        <v>1140</v>
      </c>
      <c r="C404" s="65">
        <v>69.5</v>
      </c>
      <c r="D404" s="65">
        <v>135.76666666666668</v>
      </c>
      <c r="E404" s="74">
        <v>-7.7</v>
      </c>
      <c r="F404" s="22">
        <v>0.91</v>
      </c>
      <c r="G404" s="7" t="s">
        <v>1769</v>
      </c>
      <c r="H404" s="7" t="s">
        <v>1708</v>
      </c>
      <c r="I404" s="2">
        <v>47</v>
      </c>
    </row>
    <row r="405" spans="1:9" ht="15">
      <c r="A405" s="2" t="s">
        <v>85</v>
      </c>
      <c r="B405" s="39" t="s">
        <v>1142</v>
      </c>
      <c r="C405" s="65">
        <v>69.5</v>
      </c>
      <c r="D405" s="65">
        <v>135.76666666666668</v>
      </c>
      <c r="E405" s="74">
        <v>-7.4</v>
      </c>
      <c r="F405" s="22">
        <v>0.91</v>
      </c>
      <c r="G405" s="7" t="s">
        <v>1769</v>
      </c>
      <c r="H405" s="7" t="s">
        <v>1708</v>
      </c>
      <c r="I405" s="2">
        <v>47</v>
      </c>
    </row>
    <row r="406" spans="1:9" ht="15">
      <c r="A406" s="2" t="s">
        <v>1125</v>
      </c>
      <c r="B406" s="39"/>
      <c r="C406" s="65">
        <v>68.31666666666666</v>
      </c>
      <c r="D406" s="65">
        <v>133.83333333333334</v>
      </c>
      <c r="E406" s="74" t="s">
        <v>1147</v>
      </c>
      <c r="F406" s="22" t="s">
        <v>1146</v>
      </c>
      <c r="G406" s="7" t="s">
        <v>1708</v>
      </c>
      <c r="H406" s="7" t="s">
        <v>1708</v>
      </c>
      <c r="I406" s="2" t="s">
        <v>1920</v>
      </c>
    </row>
    <row r="407" spans="1:9" ht="15">
      <c r="A407" s="2" t="s">
        <v>1125</v>
      </c>
      <c r="B407" s="39" t="s">
        <v>1170</v>
      </c>
      <c r="C407" s="65">
        <v>69.9</v>
      </c>
      <c r="D407" s="65">
        <v>135.3</v>
      </c>
      <c r="E407" s="74">
        <v>-4</v>
      </c>
      <c r="F407" s="22" t="s">
        <v>728</v>
      </c>
      <c r="G407" s="7" t="s">
        <v>1282</v>
      </c>
      <c r="H407" s="7" t="s">
        <v>1001</v>
      </c>
      <c r="I407" s="2">
        <v>25</v>
      </c>
    </row>
    <row r="408" spans="1:9" ht="15">
      <c r="A408" s="2" t="s">
        <v>1125</v>
      </c>
      <c r="B408" s="39" t="s">
        <v>1169</v>
      </c>
      <c r="C408" s="65">
        <v>69.9</v>
      </c>
      <c r="D408" s="65">
        <v>135.3</v>
      </c>
      <c r="E408" s="74">
        <v>-6.4</v>
      </c>
      <c r="F408" s="22" t="s">
        <v>728</v>
      </c>
      <c r="G408" s="7" t="s">
        <v>1282</v>
      </c>
      <c r="H408" s="7" t="s">
        <v>1001</v>
      </c>
      <c r="I408" s="2">
        <v>25</v>
      </c>
    </row>
    <row r="409" spans="1:9" ht="15">
      <c r="A409" s="2" t="s">
        <v>1125</v>
      </c>
      <c r="B409" s="39" t="s">
        <v>1156</v>
      </c>
      <c r="C409" s="65">
        <v>69.5</v>
      </c>
      <c r="D409" s="65">
        <v>134.7</v>
      </c>
      <c r="E409" s="74">
        <v>-7.3</v>
      </c>
      <c r="F409" s="22" t="s">
        <v>728</v>
      </c>
      <c r="G409" s="7" t="s">
        <v>1282</v>
      </c>
      <c r="H409" s="7" t="s">
        <v>1001</v>
      </c>
      <c r="I409" s="2">
        <v>25</v>
      </c>
    </row>
    <row r="410" spans="1:9" ht="15">
      <c r="A410" s="2" t="s">
        <v>1125</v>
      </c>
      <c r="B410" s="39" t="s">
        <v>1157</v>
      </c>
      <c r="C410" s="65">
        <v>69.5</v>
      </c>
      <c r="D410" s="65">
        <v>134.7</v>
      </c>
      <c r="E410" s="74">
        <v>-6.5</v>
      </c>
      <c r="F410" s="22" t="s">
        <v>728</v>
      </c>
      <c r="G410" s="7" t="s">
        <v>1282</v>
      </c>
      <c r="H410" s="7" t="s">
        <v>1001</v>
      </c>
      <c r="I410" s="2">
        <v>25</v>
      </c>
    </row>
    <row r="411" spans="1:9" ht="15">
      <c r="A411" s="2" t="s">
        <v>1125</v>
      </c>
      <c r="B411" s="39" t="s">
        <v>1159</v>
      </c>
      <c r="C411" s="65">
        <v>69.5</v>
      </c>
      <c r="D411" s="65">
        <v>134.8</v>
      </c>
      <c r="E411" s="74">
        <v>-5.3</v>
      </c>
      <c r="F411" s="22" t="s">
        <v>728</v>
      </c>
      <c r="G411" s="7" t="s">
        <v>1282</v>
      </c>
      <c r="H411" s="7" t="s">
        <v>1001</v>
      </c>
      <c r="I411" s="2">
        <v>25</v>
      </c>
    </row>
    <row r="412" spans="1:9" ht="15">
      <c r="A412" s="2" t="s">
        <v>1125</v>
      </c>
      <c r="B412" s="39" t="s">
        <v>1165</v>
      </c>
      <c r="C412" s="65">
        <v>69.5</v>
      </c>
      <c r="D412" s="65">
        <v>133.8</v>
      </c>
      <c r="E412" s="74">
        <v>-3</v>
      </c>
      <c r="F412" s="22">
        <v>0</v>
      </c>
      <c r="G412" s="7" t="s">
        <v>1282</v>
      </c>
      <c r="H412" s="7" t="s">
        <v>1001</v>
      </c>
      <c r="I412" s="2">
        <v>25</v>
      </c>
    </row>
    <row r="413" spans="1:9" ht="15">
      <c r="A413" s="2" t="s">
        <v>1125</v>
      </c>
      <c r="B413" s="39" t="s">
        <v>1161</v>
      </c>
      <c r="C413" s="65">
        <v>69.5</v>
      </c>
      <c r="D413" s="65">
        <v>134.8</v>
      </c>
      <c r="E413" s="74">
        <v>-0.5</v>
      </c>
      <c r="F413" s="22" t="s">
        <v>728</v>
      </c>
      <c r="G413" s="7" t="s">
        <v>1282</v>
      </c>
      <c r="H413" s="7" t="s">
        <v>1001</v>
      </c>
      <c r="I413" s="2">
        <v>25</v>
      </c>
    </row>
    <row r="414" spans="1:9" ht="15">
      <c r="A414" s="2" t="s">
        <v>1125</v>
      </c>
      <c r="B414" s="39" t="s">
        <v>1163</v>
      </c>
      <c r="C414" s="65">
        <v>69.4</v>
      </c>
      <c r="D414" s="65">
        <v>134.9</v>
      </c>
      <c r="E414" s="74">
        <v>-2.6</v>
      </c>
      <c r="F414" s="22">
        <v>0</v>
      </c>
      <c r="G414" s="7" t="s">
        <v>1282</v>
      </c>
      <c r="H414" s="7" t="s">
        <v>1001</v>
      </c>
      <c r="I414" s="2">
        <v>25</v>
      </c>
    </row>
    <row r="415" spans="1:9" ht="21">
      <c r="A415" s="2" t="s">
        <v>1125</v>
      </c>
      <c r="B415" s="39" t="s">
        <v>1153</v>
      </c>
      <c r="C415" s="65">
        <v>69.4</v>
      </c>
      <c r="D415" s="65">
        <v>135.3</v>
      </c>
      <c r="E415" s="74">
        <v>-2</v>
      </c>
      <c r="F415" s="22" t="s">
        <v>728</v>
      </c>
      <c r="G415" s="7" t="s">
        <v>1282</v>
      </c>
      <c r="H415" s="7" t="s">
        <v>1001</v>
      </c>
      <c r="I415" s="2">
        <v>25</v>
      </c>
    </row>
    <row r="416" spans="1:9" ht="15">
      <c r="A416" s="2" t="s">
        <v>1125</v>
      </c>
      <c r="B416" s="39" t="s">
        <v>1155</v>
      </c>
      <c r="C416" s="65">
        <v>69.4</v>
      </c>
      <c r="D416" s="65">
        <v>135.3</v>
      </c>
      <c r="E416" s="74">
        <v>-6.3</v>
      </c>
      <c r="F416" s="22">
        <v>0</v>
      </c>
      <c r="G416" s="7" t="s">
        <v>1282</v>
      </c>
      <c r="H416" s="7" t="s">
        <v>1001</v>
      </c>
      <c r="I416" s="2">
        <v>25</v>
      </c>
    </row>
    <row r="417" spans="1:9" ht="15">
      <c r="A417" s="2" t="s">
        <v>1125</v>
      </c>
      <c r="B417" s="39" t="s">
        <v>1151</v>
      </c>
      <c r="C417" s="65">
        <v>69.3</v>
      </c>
      <c r="D417" s="65">
        <v>135.3</v>
      </c>
      <c r="E417" s="74">
        <v>-2.2</v>
      </c>
      <c r="F417" s="22" t="s">
        <v>728</v>
      </c>
      <c r="G417" s="7" t="s">
        <v>1282</v>
      </c>
      <c r="H417" s="7" t="s">
        <v>1001</v>
      </c>
      <c r="I417" s="2">
        <v>25</v>
      </c>
    </row>
    <row r="418" spans="1:9" ht="15">
      <c r="A418" s="2" t="s">
        <v>1125</v>
      </c>
      <c r="B418" s="39" t="s">
        <v>1150</v>
      </c>
      <c r="C418" s="65">
        <v>69.3</v>
      </c>
      <c r="D418" s="65">
        <v>135.2</v>
      </c>
      <c r="E418" s="74">
        <v>-5.1</v>
      </c>
      <c r="F418" s="22" t="s">
        <v>728</v>
      </c>
      <c r="G418" s="7" t="s">
        <v>1282</v>
      </c>
      <c r="H418" s="7" t="s">
        <v>1001</v>
      </c>
      <c r="I418" s="2">
        <v>25</v>
      </c>
    </row>
    <row r="419" spans="1:9" ht="15">
      <c r="A419" s="2" t="s">
        <v>1125</v>
      </c>
      <c r="B419" s="39" t="s">
        <v>1152</v>
      </c>
      <c r="C419" s="65">
        <v>69.3</v>
      </c>
      <c r="D419" s="65">
        <v>135.2</v>
      </c>
      <c r="E419" s="74">
        <v>-1.5</v>
      </c>
      <c r="F419" s="22" t="s">
        <v>728</v>
      </c>
      <c r="G419" s="7" t="s">
        <v>1282</v>
      </c>
      <c r="H419" s="7" t="s">
        <v>1001</v>
      </c>
      <c r="I419" s="2">
        <v>25</v>
      </c>
    </row>
    <row r="420" spans="1:9" ht="15">
      <c r="A420" s="2" t="s">
        <v>1125</v>
      </c>
      <c r="B420" s="39" t="s">
        <v>1163</v>
      </c>
      <c r="C420" s="65">
        <v>69.3</v>
      </c>
      <c r="D420" s="65">
        <v>135</v>
      </c>
      <c r="E420" s="74">
        <v>-2.7</v>
      </c>
      <c r="F420" s="22" t="s">
        <v>728</v>
      </c>
      <c r="G420" s="7" t="s">
        <v>1282</v>
      </c>
      <c r="H420" s="7" t="s">
        <v>1001</v>
      </c>
      <c r="I420" s="2">
        <v>25</v>
      </c>
    </row>
    <row r="421" spans="1:9" ht="21">
      <c r="A421" s="2" t="s">
        <v>1125</v>
      </c>
      <c r="B421" s="39" t="s">
        <v>1148</v>
      </c>
      <c r="C421" s="65">
        <v>69.3</v>
      </c>
      <c r="D421" s="65">
        <v>135.2</v>
      </c>
      <c r="E421" s="74">
        <v>-2</v>
      </c>
      <c r="F421" s="22" t="s">
        <v>728</v>
      </c>
      <c r="G421" s="7" t="s">
        <v>1282</v>
      </c>
      <c r="H421" s="7" t="s">
        <v>1001</v>
      </c>
      <c r="I421" s="2">
        <v>25</v>
      </c>
    </row>
    <row r="422" spans="1:9" ht="15">
      <c r="A422" s="2" t="s">
        <v>1125</v>
      </c>
      <c r="B422" s="39" t="s">
        <v>1167</v>
      </c>
      <c r="C422" s="65">
        <v>69.3</v>
      </c>
      <c r="D422" s="65">
        <v>135.4</v>
      </c>
      <c r="E422" s="74">
        <v>-6.5</v>
      </c>
      <c r="F422" s="22" t="s">
        <v>728</v>
      </c>
      <c r="G422" s="7" t="s">
        <v>1282</v>
      </c>
      <c r="H422" s="7" t="s">
        <v>1001</v>
      </c>
      <c r="I422" s="2">
        <v>25</v>
      </c>
    </row>
    <row r="423" spans="1:9" ht="15">
      <c r="A423" s="2" t="s">
        <v>1865</v>
      </c>
      <c r="B423" s="39"/>
      <c r="C423" s="65">
        <v>68.3</v>
      </c>
      <c r="D423" s="65">
        <v>133.48333333333332</v>
      </c>
      <c r="E423" s="74">
        <v>-3.3</v>
      </c>
      <c r="F423" s="22" t="s">
        <v>1172</v>
      </c>
      <c r="G423" s="7" t="s">
        <v>1708</v>
      </c>
      <c r="H423" s="7" t="s">
        <v>1708</v>
      </c>
      <c r="I423" s="2" t="s">
        <v>1920</v>
      </c>
    </row>
    <row r="424" spans="1:9" ht="21">
      <c r="A424" s="38" t="s">
        <v>1513</v>
      </c>
      <c r="B424" s="39" t="s">
        <v>1527</v>
      </c>
      <c r="C424" s="6">
        <v>69.72</v>
      </c>
      <c r="D424" s="6">
        <v>134.45</v>
      </c>
      <c r="E424" s="74">
        <v>-6.88</v>
      </c>
      <c r="F424" s="22">
        <v>0.07</v>
      </c>
      <c r="G424" s="7" t="s">
        <v>1769</v>
      </c>
      <c r="H424" s="7" t="s">
        <v>1001</v>
      </c>
      <c r="I424" s="2" t="s">
        <v>1754</v>
      </c>
    </row>
    <row r="425" spans="1:9" ht="15">
      <c r="A425" s="38" t="s">
        <v>1485</v>
      </c>
      <c r="B425" s="39" t="s">
        <v>1528</v>
      </c>
      <c r="C425" s="6">
        <v>69.37</v>
      </c>
      <c r="D425" s="6">
        <v>134.95</v>
      </c>
      <c r="E425" s="74">
        <v>0.72</v>
      </c>
      <c r="F425" s="22">
        <v>0.07</v>
      </c>
      <c r="G425" s="7" t="s">
        <v>1708</v>
      </c>
      <c r="H425" s="7" t="s">
        <v>1001</v>
      </c>
      <c r="I425" s="2" t="s">
        <v>1754</v>
      </c>
    </row>
    <row r="426" spans="1:9" ht="21">
      <c r="A426" s="38" t="s">
        <v>774</v>
      </c>
      <c r="B426" s="39" t="s">
        <v>1529</v>
      </c>
      <c r="C426" s="6">
        <v>69.22</v>
      </c>
      <c r="D426" s="6">
        <v>134.28</v>
      </c>
      <c r="E426" s="74">
        <v>-6.22</v>
      </c>
      <c r="F426" s="22">
        <v>0.07</v>
      </c>
      <c r="G426" s="7" t="s">
        <v>1708</v>
      </c>
      <c r="H426" s="7" t="s">
        <v>1001</v>
      </c>
      <c r="I426" s="2" t="s">
        <v>1754</v>
      </c>
    </row>
    <row r="427" spans="1:9" ht="21">
      <c r="A427" s="38" t="s">
        <v>1524</v>
      </c>
      <c r="B427" s="39" t="s">
        <v>1532</v>
      </c>
      <c r="C427" s="6">
        <v>68.02</v>
      </c>
      <c r="D427" s="6">
        <v>134.14</v>
      </c>
      <c r="E427" s="74">
        <v>-6.55</v>
      </c>
      <c r="F427" s="22">
        <v>0.07</v>
      </c>
      <c r="G427" s="7" t="s">
        <v>1769</v>
      </c>
      <c r="H427" s="7" t="s">
        <v>1001</v>
      </c>
      <c r="I427" s="2" t="s">
        <v>1754</v>
      </c>
    </row>
    <row r="428" spans="1:9" ht="15">
      <c r="A428" s="38" t="s">
        <v>1530</v>
      </c>
      <c r="B428" s="39" t="s">
        <v>1531</v>
      </c>
      <c r="C428" s="6">
        <v>67.79</v>
      </c>
      <c r="D428" s="6">
        <v>134.13</v>
      </c>
      <c r="E428" s="74">
        <v>-1.17</v>
      </c>
      <c r="F428" s="22">
        <v>0.07</v>
      </c>
      <c r="G428" s="7" t="s">
        <v>1769</v>
      </c>
      <c r="H428" s="7" t="s">
        <v>1001</v>
      </c>
      <c r="I428" s="2" t="s">
        <v>1754</v>
      </c>
    </row>
    <row r="429" spans="1:9" ht="15">
      <c r="A429" s="2"/>
      <c r="B429" s="39"/>
      <c r="C429" s="65"/>
      <c r="D429" s="65"/>
      <c r="E429" s="74"/>
      <c r="F429" s="22"/>
      <c r="G429" s="7"/>
      <c r="H429" s="7"/>
      <c r="I429" s="2"/>
    </row>
    <row r="430" spans="1:9" ht="15">
      <c r="A430" s="29" t="s">
        <v>1866</v>
      </c>
      <c r="B430" s="39"/>
      <c r="C430" s="65"/>
      <c r="D430" s="65"/>
      <c r="E430" s="74"/>
      <c r="F430" s="22"/>
      <c r="G430" s="7"/>
      <c r="H430" s="7"/>
      <c r="I430" s="2"/>
    </row>
    <row r="431" spans="1:9" ht="15">
      <c r="A431" s="2" t="s">
        <v>86</v>
      </c>
      <c r="B431" s="39"/>
      <c r="C431" s="65">
        <v>67.43333333333334</v>
      </c>
      <c r="D431" s="65">
        <v>115.53333333333333</v>
      </c>
      <c r="E431" s="74">
        <v>-1.7</v>
      </c>
      <c r="F431" s="22">
        <v>99.1</v>
      </c>
      <c r="G431" s="7" t="s">
        <v>1708</v>
      </c>
      <c r="H431" s="7" t="s">
        <v>1708</v>
      </c>
      <c r="I431" s="2">
        <v>8</v>
      </c>
    </row>
    <row r="432" spans="1:9" ht="15">
      <c r="A432" s="2" t="s">
        <v>87</v>
      </c>
      <c r="B432" s="39"/>
      <c r="C432" s="65">
        <v>65.3</v>
      </c>
      <c r="D432" s="65">
        <v>95.41666666666667</v>
      </c>
      <c r="E432" s="74">
        <v>-3.2</v>
      </c>
      <c r="F432" s="22">
        <v>8.23</v>
      </c>
      <c r="G432" s="7" t="s">
        <v>1769</v>
      </c>
      <c r="H432" s="7" t="s">
        <v>1708</v>
      </c>
      <c r="I432" s="2">
        <v>10</v>
      </c>
    </row>
    <row r="433" spans="1:9" ht="15">
      <c r="A433" s="2" t="s">
        <v>483</v>
      </c>
      <c r="B433" s="39"/>
      <c r="C433" s="65">
        <v>65.3</v>
      </c>
      <c r="D433" s="65">
        <v>126.81666666666666</v>
      </c>
      <c r="E433" s="74" t="s">
        <v>1178</v>
      </c>
      <c r="F433" s="22" t="s">
        <v>1115</v>
      </c>
      <c r="G433" s="7" t="s">
        <v>1708</v>
      </c>
      <c r="H433" s="7" t="s">
        <v>1708</v>
      </c>
      <c r="I433" s="2" t="s">
        <v>1117</v>
      </c>
    </row>
    <row r="434" spans="1:9" ht="15">
      <c r="A434" s="2" t="s">
        <v>483</v>
      </c>
      <c r="B434" s="39" t="s">
        <v>1179</v>
      </c>
      <c r="C434" s="65">
        <v>65.29</v>
      </c>
      <c r="D434" s="65">
        <v>126.57</v>
      </c>
      <c r="E434" s="74">
        <v>-1.5</v>
      </c>
      <c r="F434" s="22" t="s">
        <v>1181</v>
      </c>
      <c r="G434" s="7" t="s">
        <v>1282</v>
      </c>
      <c r="H434" s="7" t="s">
        <v>1708</v>
      </c>
      <c r="I434" s="2">
        <v>27</v>
      </c>
    </row>
    <row r="435" spans="1:9" ht="15">
      <c r="A435" s="2" t="s">
        <v>483</v>
      </c>
      <c r="B435" s="39" t="s">
        <v>1182</v>
      </c>
      <c r="C435" s="65">
        <v>65.28</v>
      </c>
      <c r="D435" s="65">
        <v>126.85</v>
      </c>
      <c r="E435" s="74">
        <v>-0.8</v>
      </c>
      <c r="F435" s="22" t="s">
        <v>728</v>
      </c>
      <c r="G435" s="7" t="s">
        <v>1282</v>
      </c>
      <c r="H435" s="7" t="s">
        <v>1708</v>
      </c>
      <c r="I435" s="2">
        <v>27</v>
      </c>
    </row>
    <row r="436" spans="1:9" ht="15">
      <c r="A436" s="2" t="s">
        <v>483</v>
      </c>
      <c r="B436" s="39" t="s">
        <v>1185</v>
      </c>
      <c r="C436" s="65">
        <v>65.26</v>
      </c>
      <c r="D436" s="65">
        <v>126.89</v>
      </c>
      <c r="E436" s="74">
        <v>-1.5</v>
      </c>
      <c r="F436" s="22" t="s">
        <v>728</v>
      </c>
      <c r="G436" s="7" t="s">
        <v>1282</v>
      </c>
      <c r="H436" s="7" t="s">
        <v>1708</v>
      </c>
      <c r="I436" s="2">
        <v>27</v>
      </c>
    </row>
    <row r="437" spans="1:9" ht="15">
      <c r="A437" s="2" t="s">
        <v>483</v>
      </c>
      <c r="B437" s="39" t="s">
        <v>1183</v>
      </c>
      <c r="C437" s="65">
        <v>65.25</v>
      </c>
      <c r="D437" s="65">
        <v>126.88</v>
      </c>
      <c r="E437" s="74">
        <v>-2</v>
      </c>
      <c r="F437" s="22" t="s">
        <v>728</v>
      </c>
      <c r="G437" s="7" t="s">
        <v>1282</v>
      </c>
      <c r="H437" s="7" t="s">
        <v>1708</v>
      </c>
      <c r="I437" s="2">
        <v>27</v>
      </c>
    </row>
    <row r="438" spans="1:9" ht="15">
      <c r="A438" s="2" t="s">
        <v>1186</v>
      </c>
      <c r="B438" s="39" t="s">
        <v>1187</v>
      </c>
      <c r="C438" s="65">
        <v>65.75</v>
      </c>
      <c r="D438" s="65">
        <v>111.2</v>
      </c>
      <c r="E438" s="74">
        <v>-9</v>
      </c>
      <c r="F438" s="22">
        <v>0</v>
      </c>
      <c r="G438" s="7" t="s">
        <v>1282</v>
      </c>
      <c r="H438" s="7" t="s">
        <v>1708</v>
      </c>
      <c r="I438" s="2" t="s">
        <v>1191</v>
      </c>
    </row>
    <row r="439" spans="1:9" ht="15">
      <c r="A439" s="2" t="s">
        <v>88</v>
      </c>
      <c r="B439" s="39"/>
      <c r="C439" s="65">
        <v>64.5</v>
      </c>
      <c r="D439" s="65">
        <v>96.7</v>
      </c>
      <c r="E439" s="74">
        <v>-5.2</v>
      </c>
      <c r="F439" s="22">
        <v>8.23</v>
      </c>
      <c r="G439" s="7" t="s">
        <v>1282</v>
      </c>
      <c r="H439" s="7" t="s">
        <v>1708</v>
      </c>
      <c r="I439" s="2">
        <v>10</v>
      </c>
    </row>
    <row r="440" spans="1:9" ht="15">
      <c r="A440" s="2" t="s">
        <v>1195</v>
      </c>
      <c r="B440" s="39" t="s">
        <v>1196</v>
      </c>
      <c r="C440" s="65">
        <v>64.5</v>
      </c>
      <c r="D440" s="65">
        <v>97.5</v>
      </c>
      <c r="E440" s="74">
        <v>-8</v>
      </c>
      <c r="F440" s="22">
        <v>0</v>
      </c>
      <c r="G440" s="7" t="s">
        <v>1282</v>
      </c>
      <c r="H440" s="7" t="s">
        <v>1708</v>
      </c>
      <c r="I440" s="2" t="s">
        <v>1921</v>
      </c>
    </row>
    <row r="441" spans="1:9" ht="15">
      <c r="A441" s="2" t="s">
        <v>89</v>
      </c>
      <c r="B441" s="39"/>
      <c r="C441" s="65">
        <v>63.5</v>
      </c>
      <c r="D441" s="65">
        <v>96.8</v>
      </c>
      <c r="E441" s="74">
        <v>-4.9</v>
      </c>
      <c r="F441" s="22">
        <v>5.49</v>
      </c>
      <c r="G441" s="7" t="s">
        <v>1769</v>
      </c>
      <c r="H441" s="7" t="s">
        <v>1708</v>
      </c>
      <c r="I441" s="2">
        <v>10</v>
      </c>
    </row>
    <row r="442" spans="1:9" ht="15">
      <c r="A442" s="2" t="s">
        <v>90</v>
      </c>
      <c r="B442" s="39"/>
      <c r="C442" s="65">
        <v>63.04</v>
      </c>
      <c r="D442" s="65">
        <v>97.1</v>
      </c>
      <c r="E442" s="74">
        <v>-8.8</v>
      </c>
      <c r="F442" s="22">
        <v>8.8</v>
      </c>
      <c r="G442" s="7" t="s">
        <v>1769</v>
      </c>
      <c r="H442" s="7" t="s">
        <v>1708</v>
      </c>
      <c r="I442" s="2">
        <v>10</v>
      </c>
    </row>
    <row r="443" spans="1:9" ht="15">
      <c r="A443" s="2" t="s">
        <v>91</v>
      </c>
      <c r="B443" s="39"/>
      <c r="C443" s="65">
        <v>62.81666666666667</v>
      </c>
      <c r="D443" s="65">
        <v>92.08333333333333</v>
      </c>
      <c r="E443" s="74" t="s">
        <v>1203</v>
      </c>
      <c r="F443" s="22">
        <v>30.5</v>
      </c>
      <c r="G443" s="7" t="s">
        <v>1708</v>
      </c>
      <c r="H443" s="7" t="s">
        <v>1708</v>
      </c>
      <c r="I443" s="2" t="s">
        <v>1920</v>
      </c>
    </row>
    <row r="444" spans="1:9" ht="15">
      <c r="A444" s="2" t="s">
        <v>91</v>
      </c>
      <c r="B444" s="39" t="s">
        <v>710</v>
      </c>
      <c r="C444" s="65">
        <v>62.833333333333336</v>
      </c>
      <c r="D444" s="65">
        <v>92</v>
      </c>
      <c r="E444" s="74">
        <v>-7.9</v>
      </c>
      <c r="F444" s="22">
        <v>13.87</v>
      </c>
      <c r="G444" s="7" t="s">
        <v>1282</v>
      </c>
      <c r="H444" s="7" t="s">
        <v>1708</v>
      </c>
      <c r="I444" s="2">
        <v>10</v>
      </c>
    </row>
    <row r="445" spans="1:9" ht="15">
      <c r="A445" s="2" t="s">
        <v>91</v>
      </c>
      <c r="B445" s="39" t="s">
        <v>714</v>
      </c>
      <c r="C445" s="65">
        <v>62.833333333333336</v>
      </c>
      <c r="D445" s="65">
        <v>92</v>
      </c>
      <c r="E445" s="74">
        <v>-7.9</v>
      </c>
      <c r="F445" s="22">
        <v>12.5</v>
      </c>
      <c r="G445" s="7" t="s">
        <v>1282</v>
      </c>
      <c r="H445" s="7" t="s">
        <v>1708</v>
      </c>
      <c r="I445" s="2">
        <v>10</v>
      </c>
    </row>
    <row r="446" spans="1:9" ht="15">
      <c r="A446" s="2" t="s">
        <v>91</v>
      </c>
      <c r="B446" s="39" t="s">
        <v>715</v>
      </c>
      <c r="C446" s="65">
        <v>62.833333333333336</v>
      </c>
      <c r="D446" s="65">
        <v>92</v>
      </c>
      <c r="E446" s="74">
        <v>-7.9</v>
      </c>
      <c r="F446" s="22">
        <v>4.88</v>
      </c>
      <c r="G446" s="7" t="s">
        <v>1769</v>
      </c>
      <c r="H446" s="7" t="s">
        <v>1708</v>
      </c>
      <c r="I446" s="2">
        <v>10</v>
      </c>
    </row>
    <row r="447" spans="1:9" ht="15">
      <c r="A447" s="2" t="s">
        <v>91</v>
      </c>
      <c r="B447" s="39" t="s">
        <v>716</v>
      </c>
      <c r="C447" s="65">
        <v>62.833333333333336</v>
      </c>
      <c r="D447" s="65">
        <v>92</v>
      </c>
      <c r="E447" s="74">
        <v>-6.4</v>
      </c>
      <c r="F447" s="22">
        <v>4.27</v>
      </c>
      <c r="G447" s="7" t="s">
        <v>1769</v>
      </c>
      <c r="H447" s="7" t="s">
        <v>1708</v>
      </c>
      <c r="I447" s="2">
        <v>10</v>
      </c>
    </row>
    <row r="448" spans="1:9" ht="15">
      <c r="A448" s="2" t="s">
        <v>461</v>
      </c>
      <c r="B448" s="39"/>
      <c r="C448" s="65">
        <v>62.46666666666667</v>
      </c>
      <c r="D448" s="65">
        <v>114.45</v>
      </c>
      <c r="E448" s="74" t="s">
        <v>1296</v>
      </c>
      <c r="F448" s="22" t="s">
        <v>1207</v>
      </c>
      <c r="G448" s="7" t="s">
        <v>1769</v>
      </c>
      <c r="H448" s="7" t="s">
        <v>1708</v>
      </c>
      <c r="I448" s="2" t="s">
        <v>1117</v>
      </c>
    </row>
    <row r="449" spans="1:9" ht="15">
      <c r="A449" s="2" t="s">
        <v>92</v>
      </c>
      <c r="B449" s="39"/>
      <c r="C449" s="65">
        <v>62.09</v>
      </c>
      <c r="D449" s="65">
        <v>97.05</v>
      </c>
      <c r="E449" s="74">
        <v>-6.3</v>
      </c>
      <c r="F449" s="22">
        <v>6.5</v>
      </c>
      <c r="G449" s="7" t="s">
        <v>1769</v>
      </c>
      <c r="H449" s="7" t="s">
        <v>1708</v>
      </c>
      <c r="I449" s="2">
        <v>10</v>
      </c>
    </row>
    <row r="450" spans="1:9" ht="15">
      <c r="A450" s="2" t="s">
        <v>794</v>
      </c>
      <c r="B450" s="39"/>
      <c r="C450" s="65">
        <v>61.86666666666667</v>
      </c>
      <c r="D450" s="65">
        <v>121.35</v>
      </c>
      <c r="E450" s="74" t="s">
        <v>1212</v>
      </c>
      <c r="F450" s="22" t="s">
        <v>1211</v>
      </c>
      <c r="G450" s="7" t="s">
        <v>1769</v>
      </c>
      <c r="H450" s="7" t="s">
        <v>1708</v>
      </c>
      <c r="I450" s="2" t="s">
        <v>1117</v>
      </c>
    </row>
    <row r="451" spans="1:9" ht="15">
      <c r="A451" s="2" t="s">
        <v>93</v>
      </c>
      <c r="B451" s="39"/>
      <c r="C451" s="65">
        <v>61.833333333333336</v>
      </c>
      <c r="D451" s="65">
        <v>95.15</v>
      </c>
      <c r="E451" s="74">
        <v>-6.2</v>
      </c>
      <c r="F451" s="22">
        <v>15.54</v>
      </c>
      <c r="G451" s="7" t="s">
        <v>1282</v>
      </c>
      <c r="H451" s="7" t="s">
        <v>1708</v>
      </c>
      <c r="I451" s="2">
        <v>10</v>
      </c>
    </row>
    <row r="452" spans="1:9" ht="15">
      <c r="A452" s="2" t="s">
        <v>94</v>
      </c>
      <c r="B452" s="39" t="s">
        <v>710</v>
      </c>
      <c r="C452" s="65">
        <v>61.75</v>
      </c>
      <c r="D452" s="65">
        <v>96.33333333333333</v>
      </c>
      <c r="E452" s="74">
        <v>-6.2</v>
      </c>
      <c r="F452" s="22">
        <v>15.54</v>
      </c>
      <c r="G452" s="7" t="s">
        <v>1282</v>
      </c>
      <c r="H452" s="7" t="s">
        <v>1708</v>
      </c>
      <c r="I452" s="2">
        <v>10</v>
      </c>
    </row>
    <row r="453" spans="1:9" ht="15">
      <c r="A453" s="2" t="s">
        <v>94</v>
      </c>
      <c r="B453" s="39" t="s">
        <v>714</v>
      </c>
      <c r="C453" s="65">
        <v>61.75</v>
      </c>
      <c r="D453" s="65">
        <v>96.33333333333333</v>
      </c>
      <c r="E453" s="74">
        <v>-6.4</v>
      </c>
      <c r="F453" s="22">
        <v>14.78</v>
      </c>
      <c r="G453" s="7" t="s">
        <v>1282</v>
      </c>
      <c r="H453" s="7" t="s">
        <v>1708</v>
      </c>
      <c r="I453" s="2">
        <v>10</v>
      </c>
    </row>
    <row r="454" spans="1:9" ht="15">
      <c r="A454" s="2" t="s">
        <v>94</v>
      </c>
      <c r="B454" s="39" t="s">
        <v>715</v>
      </c>
      <c r="C454" s="65">
        <v>61.75</v>
      </c>
      <c r="D454" s="65">
        <v>96.33333333333333</v>
      </c>
      <c r="E454" s="74">
        <v>-4.9</v>
      </c>
      <c r="F454" s="22">
        <v>14.94</v>
      </c>
      <c r="G454" s="7" t="s">
        <v>1282</v>
      </c>
      <c r="H454" s="7" t="s">
        <v>1708</v>
      </c>
      <c r="I454" s="2">
        <v>10</v>
      </c>
    </row>
    <row r="455" spans="1:9" ht="15">
      <c r="A455" s="2" t="s">
        <v>94</v>
      </c>
      <c r="B455" s="39" t="s">
        <v>716</v>
      </c>
      <c r="C455" s="65">
        <v>61.75</v>
      </c>
      <c r="D455" s="65">
        <v>96.33333333333333</v>
      </c>
      <c r="E455" s="74">
        <v>-5.6</v>
      </c>
      <c r="F455" s="22">
        <v>14.94</v>
      </c>
      <c r="G455" s="7" t="s">
        <v>1282</v>
      </c>
      <c r="H455" s="7" t="s">
        <v>1708</v>
      </c>
      <c r="I455" s="2">
        <v>10</v>
      </c>
    </row>
    <row r="456" spans="1:9" ht="15">
      <c r="A456" s="2" t="s">
        <v>95</v>
      </c>
      <c r="B456" s="39"/>
      <c r="C456" s="65">
        <v>61.5</v>
      </c>
      <c r="D456" s="65">
        <v>96.82833333333333</v>
      </c>
      <c r="E456" s="74">
        <v>-5.4</v>
      </c>
      <c r="F456" s="22">
        <v>5.9</v>
      </c>
      <c r="G456" s="7" t="s">
        <v>1769</v>
      </c>
      <c r="H456" s="7" t="s">
        <v>1708</v>
      </c>
      <c r="I456" s="2">
        <v>10</v>
      </c>
    </row>
    <row r="457" spans="1:9" ht="15">
      <c r="A457" s="2" t="s">
        <v>96</v>
      </c>
      <c r="B457" s="39"/>
      <c r="C457" s="65">
        <v>61.016666666666666</v>
      </c>
      <c r="D457" s="65">
        <v>96.7</v>
      </c>
      <c r="E457" s="74">
        <v>-3.9</v>
      </c>
      <c r="F457" s="22">
        <v>6.1</v>
      </c>
      <c r="G457" s="7" t="s">
        <v>1769</v>
      </c>
      <c r="H457" s="7" t="s">
        <v>1708</v>
      </c>
      <c r="I457" s="2">
        <v>10</v>
      </c>
    </row>
    <row r="458" spans="1:9" ht="15">
      <c r="A458" s="2" t="s">
        <v>97</v>
      </c>
      <c r="B458" s="39"/>
      <c r="C458" s="65">
        <v>60.016666666666666</v>
      </c>
      <c r="D458" s="65">
        <v>111.96666666666667</v>
      </c>
      <c r="E458" s="74">
        <v>0</v>
      </c>
      <c r="F458" s="22">
        <v>4.6</v>
      </c>
      <c r="G458" s="7" t="s">
        <v>1769</v>
      </c>
      <c r="H458" s="7" t="s">
        <v>1708</v>
      </c>
      <c r="I458" s="2" t="s">
        <v>1117</v>
      </c>
    </row>
    <row r="459" spans="1:9" ht="15">
      <c r="A459" s="38" t="s">
        <v>1536</v>
      </c>
      <c r="B459" s="39" t="s">
        <v>1537</v>
      </c>
      <c r="C459" s="6">
        <v>65.67</v>
      </c>
      <c r="D459" s="6">
        <v>126.83</v>
      </c>
      <c r="E459" s="74">
        <v>-0.89</v>
      </c>
      <c r="F459" s="22">
        <v>0.07</v>
      </c>
      <c r="G459" s="7" t="s">
        <v>1769</v>
      </c>
      <c r="H459" s="7" t="s">
        <v>1001</v>
      </c>
      <c r="I459" s="2" t="s">
        <v>1754</v>
      </c>
    </row>
    <row r="460" spans="1:9" ht="21">
      <c r="A460" s="38" t="s">
        <v>483</v>
      </c>
      <c r="B460" s="39" t="s">
        <v>1541</v>
      </c>
      <c r="C460" s="6">
        <v>65.2</v>
      </c>
      <c r="D460" s="6">
        <v>126.46</v>
      </c>
      <c r="E460" s="74">
        <v>-0.65</v>
      </c>
      <c r="F460" s="22">
        <v>0.07</v>
      </c>
      <c r="G460" s="7" t="s">
        <v>1769</v>
      </c>
      <c r="H460" s="7" t="s">
        <v>1001</v>
      </c>
      <c r="I460" s="2" t="s">
        <v>1754</v>
      </c>
    </row>
    <row r="461" spans="1:9" ht="15">
      <c r="A461" s="38" t="s">
        <v>1544</v>
      </c>
      <c r="B461" s="39" t="s">
        <v>1545</v>
      </c>
      <c r="C461" s="6">
        <v>63.47</v>
      </c>
      <c r="D461" s="6">
        <v>123.69</v>
      </c>
      <c r="E461" s="74">
        <v>-0.09</v>
      </c>
      <c r="F461" s="22">
        <v>0.07</v>
      </c>
      <c r="G461" s="7" t="s">
        <v>1769</v>
      </c>
      <c r="H461" s="7" t="s">
        <v>1001</v>
      </c>
      <c r="I461" s="2" t="s">
        <v>1754</v>
      </c>
    </row>
    <row r="462" spans="1:9" ht="21">
      <c r="A462" s="38" t="s">
        <v>1552</v>
      </c>
      <c r="B462" s="39" t="s">
        <v>1549</v>
      </c>
      <c r="C462" s="6">
        <v>62.7</v>
      </c>
      <c r="D462" s="6">
        <v>123.06</v>
      </c>
      <c r="E462" s="74">
        <v>-0.13</v>
      </c>
      <c r="F462" s="22">
        <v>0.07</v>
      </c>
      <c r="G462" s="7" t="s">
        <v>1769</v>
      </c>
      <c r="H462" s="7" t="s">
        <v>1001</v>
      </c>
      <c r="I462" s="2" t="s">
        <v>1754</v>
      </c>
    </row>
    <row r="463" spans="1:9" ht="30.75">
      <c r="A463" s="38" t="s">
        <v>794</v>
      </c>
      <c r="B463" s="39" t="s">
        <v>1553</v>
      </c>
      <c r="C463" s="6">
        <v>61.89</v>
      </c>
      <c r="D463" s="6">
        <v>121.6</v>
      </c>
      <c r="E463" s="74">
        <v>0.15</v>
      </c>
      <c r="F463" s="22">
        <v>0.07</v>
      </c>
      <c r="G463" s="7" t="s">
        <v>1769</v>
      </c>
      <c r="H463" s="7" t="s">
        <v>1001</v>
      </c>
      <c r="I463" s="2" t="s">
        <v>1754</v>
      </c>
    </row>
    <row r="464" spans="1:9" ht="15">
      <c r="A464" s="2"/>
      <c r="B464" s="39"/>
      <c r="C464" s="65"/>
      <c r="D464" s="65"/>
      <c r="E464" s="74"/>
      <c r="F464" s="22"/>
      <c r="G464" s="7"/>
      <c r="H464" s="7"/>
      <c r="I464" s="2"/>
    </row>
    <row r="465" spans="1:9" ht="15">
      <c r="A465" s="29" t="s">
        <v>1284</v>
      </c>
      <c r="B465" s="39"/>
      <c r="C465" s="65"/>
      <c r="D465" s="65"/>
      <c r="E465" s="74"/>
      <c r="F465" s="22"/>
      <c r="G465" s="7"/>
      <c r="H465" s="7"/>
      <c r="I465" s="2"/>
    </row>
    <row r="466" spans="1:9" ht="15">
      <c r="A466" s="2" t="s">
        <v>1218</v>
      </c>
      <c r="B466" s="39"/>
      <c r="C466" s="65">
        <v>61.65</v>
      </c>
      <c r="D466" s="65">
        <v>137.48333333333332</v>
      </c>
      <c r="E466" s="74">
        <v>-2.1</v>
      </c>
      <c r="F466" s="22">
        <v>6.1</v>
      </c>
      <c r="G466" s="7" t="s">
        <v>1769</v>
      </c>
      <c r="H466" s="7" t="s">
        <v>1708</v>
      </c>
      <c r="I466" s="2" t="s">
        <v>1117</v>
      </c>
    </row>
    <row r="467" spans="1:9" ht="15">
      <c r="A467" s="2" t="s">
        <v>1222</v>
      </c>
      <c r="B467" s="39" t="s">
        <v>550</v>
      </c>
      <c r="C467" s="65">
        <v>69.21333333333334</v>
      </c>
      <c r="D467" s="65">
        <v>138.385</v>
      </c>
      <c r="E467" s="74">
        <v>-7.8</v>
      </c>
      <c r="F467" s="22">
        <v>10</v>
      </c>
      <c r="G467" s="7" t="s">
        <v>1282</v>
      </c>
      <c r="H467" s="7" t="s">
        <v>1708</v>
      </c>
      <c r="I467" s="2">
        <v>18</v>
      </c>
    </row>
    <row r="468" spans="1:9" ht="15">
      <c r="A468" s="2" t="s">
        <v>1223</v>
      </c>
      <c r="B468" s="39" t="s">
        <v>1224</v>
      </c>
      <c r="C468" s="65">
        <v>62.526666666666664</v>
      </c>
      <c r="D468" s="65">
        <v>140.94833333333332</v>
      </c>
      <c r="E468" s="74">
        <v>-2.6</v>
      </c>
      <c r="F468" s="22">
        <v>6</v>
      </c>
      <c r="G468" s="7" t="s">
        <v>1769</v>
      </c>
      <c r="H468" s="7" t="s">
        <v>1708</v>
      </c>
      <c r="I468" s="2">
        <v>18</v>
      </c>
    </row>
    <row r="469" spans="1:9" ht="15">
      <c r="A469" s="2" t="s">
        <v>1226</v>
      </c>
      <c r="B469" s="39" t="s">
        <v>1224</v>
      </c>
      <c r="C469" s="65">
        <v>62.291666666666664</v>
      </c>
      <c r="D469" s="65">
        <v>140.76833333333335</v>
      </c>
      <c r="E469" s="74">
        <v>-2</v>
      </c>
      <c r="F469" s="22">
        <v>7</v>
      </c>
      <c r="G469" s="7" t="s">
        <v>1769</v>
      </c>
      <c r="H469" s="7" t="s">
        <v>1708</v>
      </c>
      <c r="I469" s="2">
        <v>18</v>
      </c>
    </row>
    <row r="470" spans="1:9" ht="15">
      <c r="A470" s="2" t="s">
        <v>1228</v>
      </c>
      <c r="B470" s="39" t="s">
        <v>1224</v>
      </c>
      <c r="C470" s="65">
        <v>61.593333333333334</v>
      </c>
      <c r="D470" s="65">
        <v>139.45166666666665</v>
      </c>
      <c r="E470" s="74">
        <v>-1.9</v>
      </c>
      <c r="F470" s="22">
        <v>6</v>
      </c>
      <c r="G470" s="7" t="s">
        <v>1769</v>
      </c>
      <c r="H470" s="7" t="s">
        <v>1708</v>
      </c>
      <c r="I470" s="2">
        <v>18</v>
      </c>
    </row>
    <row r="471" spans="1:9" ht="15">
      <c r="A471" s="2" t="s">
        <v>1230</v>
      </c>
      <c r="B471" s="39" t="s">
        <v>1224</v>
      </c>
      <c r="C471" s="65">
        <v>61.445</v>
      </c>
      <c r="D471" s="65">
        <v>139.23333333333332</v>
      </c>
      <c r="E471" s="74">
        <v>-0.8</v>
      </c>
      <c r="F471" s="22">
        <v>6</v>
      </c>
      <c r="G471" s="7" t="s">
        <v>1769</v>
      </c>
      <c r="H471" s="7" t="s">
        <v>1708</v>
      </c>
      <c r="I471" s="2">
        <v>18</v>
      </c>
    </row>
    <row r="472" spans="1:9" ht="15">
      <c r="A472" s="2" t="s">
        <v>1232</v>
      </c>
      <c r="B472" s="39" t="s">
        <v>1224</v>
      </c>
      <c r="C472" s="65">
        <v>61.26833333333333</v>
      </c>
      <c r="D472" s="65">
        <v>138.83833333333334</v>
      </c>
      <c r="E472" s="74">
        <v>-1.7</v>
      </c>
      <c r="F472" s="22">
        <v>6</v>
      </c>
      <c r="G472" s="7" t="s">
        <v>1769</v>
      </c>
      <c r="H472" s="7" t="s">
        <v>1708</v>
      </c>
      <c r="I472" s="2">
        <v>18</v>
      </c>
    </row>
    <row r="473" spans="1:9" ht="15">
      <c r="A473" s="2" t="s">
        <v>1234</v>
      </c>
      <c r="B473" s="39" t="s">
        <v>1224</v>
      </c>
      <c r="C473" s="65">
        <v>61.24</v>
      </c>
      <c r="D473" s="65">
        <v>138.78</v>
      </c>
      <c r="E473" s="74">
        <v>-0.9</v>
      </c>
      <c r="F473" s="22">
        <v>6</v>
      </c>
      <c r="G473" s="7" t="s">
        <v>1769</v>
      </c>
      <c r="H473" s="7" t="s">
        <v>1708</v>
      </c>
      <c r="I473" s="2">
        <v>18</v>
      </c>
    </row>
    <row r="474" spans="1:9" ht="15">
      <c r="A474" s="2" t="s">
        <v>1236</v>
      </c>
      <c r="B474" s="39" t="s">
        <v>1224</v>
      </c>
      <c r="C474" s="65">
        <v>61.715</v>
      </c>
      <c r="D474" s="65">
        <v>139.83833333333334</v>
      </c>
      <c r="E474" s="74">
        <v>-0.9</v>
      </c>
      <c r="F474" s="22">
        <v>3</v>
      </c>
      <c r="G474" s="7" t="s">
        <v>1769</v>
      </c>
      <c r="H474" s="7" t="s">
        <v>1708</v>
      </c>
      <c r="I474" s="2">
        <v>18</v>
      </c>
    </row>
    <row r="475" spans="1:9" ht="15">
      <c r="A475" s="2" t="s">
        <v>1237</v>
      </c>
      <c r="B475" s="39" t="s">
        <v>1224</v>
      </c>
      <c r="C475" s="65">
        <v>61.71333333333333</v>
      </c>
      <c r="D475" s="65">
        <v>139.835</v>
      </c>
      <c r="E475" s="74">
        <v>-0.9</v>
      </c>
      <c r="F475" s="22">
        <v>6</v>
      </c>
      <c r="G475" s="7" t="s">
        <v>1769</v>
      </c>
      <c r="H475" s="7" t="s">
        <v>1708</v>
      </c>
      <c r="I475" s="2">
        <v>18</v>
      </c>
    </row>
    <row r="476" spans="1:9" ht="15">
      <c r="A476" s="2" t="s">
        <v>1238</v>
      </c>
      <c r="B476" s="39" t="s">
        <v>1224</v>
      </c>
      <c r="C476" s="65">
        <v>61.675</v>
      </c>
      <c r="D476" s="65">
        <v>139.72833333333332</v>
      </c>
      <c r="E476" s="74">
        <v>-1</v>
      </c>
      <c r="F476" s="22">
        <v>5</v>
      </c>
      <c r="G476" s="7" t="s">
        <v>1769</v>
      </c>
      <c r="H476" s="7" t="s">
        <v>1708</v>
      </c>
      <c r="I476" s="2">
        <v>18</v>
      </c>
    </row>
    <row r="477" spans="1:9" ht="15">
      <c r="A477" s="2" t="s">
        <v>1239</v>
      </c>
      <c r="B477" s="39" t="s">
        <v>1224</v>
      </c>
      <c r="C477" s="65">
        <v>61.50666666666667</v>
      </c>
      <c r="D477" s="65">
        <v>139.32333333333332</v>
      </c>
      <c r="E477" s="74">
        <v>-2.5</v>
      </c>
      <c r="F477" s="22">
        <v>6</v>
      </c>
      <c r="G477" s="7" t="s">
        <v>1769</v>
      </c>
      <c r="H477" s="7" t="s">
        <v>1708</v>
      </c>
      <c r="I477" s="2">
        <v>18</v>
      </c>
    </row>
    <row r="478" spans="1:9" ht="15">
      <c r="A478" s="2" t="s">
        <v>1240</v>
      </c>
      <c r="B478" s="39" t="s">
        <v>1224</v>
      </c>
      <c r="C478" s="65">
        <v>61.248333333333335</v>
      </c>
      <c r="D478" s="65">
        <v>138.795</v>
      </c>
      <c r="E478" s="74">
        <v>-1.4</v>
      </c>
      <c r="F478" s="22">
        <v>4</v>
      </c>
      <c r="G478" s="7" t="s">
        <v>1769</v>
      </c>
      <c r="H478" s="7" t="s">
        <v>1708</v>
      </c>
      <c r="I478" s="2">
        <v>18</v>
      </c>
    </row>
    <row r="479" spans="1:9" ht="15">
      <c r="A479" s="2" t="s">
        <v>1241</v>
      </c>
      <c r="B479" s="39" t="s">
        <v>1224</v>
      </c>
      <c r="C479" s="65">
        <v>60.915</v>
      </c>
      <c r="D479" s="65">
        <v>137.87166666666667</v>
      </c>
      <c r="E479" s="74">
        <v>0.2</v>
      </c>
      <c r="F479" s="22">
        <v>6</v>
      </c>
      <c r="G479" s="7" t="s">
        <v>1769</v>
      </c>
      <c r="H479" s="7" t="s">
        <v>1708</v>
      </c>
      <c r="I479" s="2">
        <v>18</v>
      </c>
    </row>
    <row r="480" spans="1:9" ht="15">
      <c r="A480" s="2" t="s">
        <v>1242</v>
      </c>
      <c r="B480" s="39" t="s">
        <v>1224</v>
      </c>
      <c r="C480" s="65">
        <v>60.848333333333336</v>
      </c>
      <c r="D480" s="65">
        <v>136.98666666666668</v>
      </c>
      <c r="E480" s="74">
        <v>1.6</v>
      </c>
      <c r="F480" s="22">
        <v>6</v>
      </c>
      <c r="G480" s="7" t="s">
        <v>1769</v>
      </c>
      <c r="H480" s="7" t="s">
        <v>1708</v>
      </c>
      <c r="I480" s="2">
        <v>18</v>
      </c>
    </row>
    <row r="481" spans="1:9" ht="15">
      <c r="A481" s="2" t="s">
        <v>1243</v>
      </c>
      <c r="B481" s="39" t="s">
        <v>1224</v>
      </c>
      <c r="C481" s="65">
        <v>60.815</v>
      </c>
      <c r="D481" s="65">
        <v>136.69833333333332</v>
      </c>
      <c r="E481" s="74">
        <v>1.3</v>
      </c>
      <c r="F481" s="22">
        <v>6</v>
      </c>
      <c r="G481" s="7" t="s">
        <v>1769</v>
      </c>
      <c r="H481" s="7" t="s">
        <v>1708</v>
      </c>
      <c r="I481" s="2">
        <v>18</v>
      </c>
    </row>
    <row r="482" spans="1:9" ht="15">
      <c r="A482" s="2" t="s">
        <v>1244</v>
      </c>
      <c r="B482" s="39" t="s">
        <v>578</v>
      </c>
      <c r="C482" s="65">
        <v>62.33833333333333</v>
      </c>
      <c r="D482" s="65">
        <v>136.37666666666667</v>
      </c>
      <c r="E482" s="74">
        <v>-0.5</v>
      </c>
      <c r="F482" s="22">
        <v>10</v>
      </c>
      <c r="G482" s="7" t="s">
        <v>1282</v>
      </c>
      <c r="H482" s="7" t="s">
        <v>1708</v>
      </c>
      <c r="I482" s="2">
        <v>18</v>
      </c>
    </row>
    <row r="483" spans="1:9" ht="15">
      <c r="A483" s="2" t="s">
        <v>1245</v>
      </c>
      <c r="B483" s="39" t="s">
        <v>541</v>
      </c>
      <c r="C483" s="65">
        <v>64.44</v>
      </c>
      <c r="D483" s="65">
        <v>140.74166666666667</v>
      </c>
      <c r="E483" s="74">
        <v>1.2</v>
      </c>
      <c r="F483" s="22">
        <v>6</v>
      </c>
      <c r="G483" s="7" t="s">
        <v>1282</v>
      </c>
      <c r="H483" s="7" t="s">
        <v>1708</v>
      </c>
      <c r="I483" s="2">
        <v>18</v>
      </c>
    </row>
    <row r="484" spans="1:9" ht="15">
      <c r="A484" s="2" t="s">
        <v>1246</v>
      </c>
      <c r="B484" s="39" t="s">
        <v>541</v>
      </c>
      <c r="C484" s="65">
        <v>64.44</v>
      </c>
      <c r="D484" s="65">
        <v>140.74</v>
      </c>
      <c r="E484" s="74">
        <v>0.4</v>
      </c>
      <c r="F484" s="22">
        <v>6</v>
      </c>
      <c r="G484" s="7" t="s">
        <v>1282</v>
      </c>
      <c r="H484" s="7" t="s">
        <v>1708</v>
      </c>
      <c r="I484" s="2">
        <v>18</v>
      </c>
    </row>
    <row r="485" spans="1:9" ht="15">
      <c r="A485" s="2" t="s">
        <v>1247</v>
      </c>
      <c r="B485" s="39" t="s">
        <v>541</v>
      </c>
      <c r="C485" s="65">
        <v>64.44166666666666</v>
      </c>
      <c r="D485" s="65">
        <v>140.73666666666668</v>
      </c>
      <c r="E485" s="74">
        <v>-5.4</v>
      </c>
      <c r="F485" s="22">
        <v>6</v>
      </c>
      <c r="G485" s="7" t="s">
        <v>1282</v>
      </c>
      <c r="H485" s="7" t="s">
        <v>1708</v>
      </c>
      <c r="I485" s="2">
        <v>18</v>
      </c>
    </row>
    <row r="486" spans="1:9" ht="15">
      <c r="A486" s="2"/>
      <c r="B486" s="39"/>
      <c r="C486" s="65"/>
      <c r="D486" s="65"/>
      <c r="E486" s="74"/>
      <c r="F486" s="22"/>
      <c r="G486" s="7"/>
      <c r="H486" s="7"/>
      <c r="I486" s="2"/>
    </row>
    <row r="487" spans="1:9" ht="15">
      <c r="A487" s="29" t="s">
        <v>1286</v>
      </c>
      <c r="B487" s="39"/>
      <c r="C487" s="65"/>
      <c r="D487" s="65"/>
      <c r="E487" s="74"/>
      <c r="F487" s="22"/>
      <c r="G487" s="7"/>
      <c r="H487" s="7"/>
      <c r="I487" s="2"/>
    </row>
    <row r="488" spans="1:9" ht="15">
      <c r="A488" s="2" t="s">
        <v>1248</v>
      </c>
      <c r="B488" s="39" t="s">
        <v>594</v>
      </c>
      <c r="C488" s="65">
        <v>59.71333333333333</v>
      </c>
      <c r="D488" s="65">
        <v>133.40333333333334</v>
      </c>
      <c r="E488" s="74">
        <v>1.3</v>
      </c>
      <c r="F488" s="22">
        <v>16</v>
      </c>
      <c r="G488" s="7" t="s">
        <v>1708</v>
      </c>
      <c r="H488" s="7" t="s">
        <v>1708</v>
      </c>
      <c r="I488" s="2">
        <v>18</v>
      </c>
    </row>
    <row r="489" spans="1:9" ht="15">
      <c r="A489" s="2"/>
      <c r="B489" s="39"/>
      <c r="C489" s="65"/>
      <c r="D489" s="65"/>
      <c r="E489" s="74"/>
      <c r="F489" s="22"/>
      <c r="G489" s="7"/>
      <c r="H489" s="7"/>
      <c r="I489" s="2"/>
    </row>
    <row r="490" spans="1:9" ht="15">
      <c r="A490" s="29" t="s">
        <v>1287</v>
      </c>
      <c r="B490" s="39"/>
      <c r="C490" s="65"/>
      <c r="D490" s="65"/>
      <c r="E490" s="74"/>
      <c r="F490" s="22"/>
      <c r="G490" s="7"/>
      <c r="H490" s="7"/>
      <c r="I490" s="2"/>
    </row>
    <row r="491" spans="1:9" ht="15">
      <c r="A491" s="2" t="s">
        <v>98</v>
      </c>
      <c r="B491" s="39"/>
      <c r="C491" s="65">
        <v>58.38333333333333</v>
      </c>
      <c r="D491" s="65">
        <v>116.05</v>
      </c>
      <c r="E491" s="74" t="s">
        <v>1297</v>
      </c>
      <c r="F491" s="22" t="s">
        <v>1211</v>
      </c>
      <c r="G491" s="7" t="s">
        <v>1769</v>
      </c>
      <c r="H491" s="7" t="s">
        <v>1708</v>
      </c>
      <c r="I491" s="2" t="s">
        <v>1117</v>
      </c>
    </row>
    <row r="492" spans="1:9" ht="15">
      <c r="A492" s="2" t="s">
        <v>99</v>
      </c>
      <c r="B492" s="39"/>
      <c r="C492" s="65">
        <v>57.78333333333333</v>
      </c>
      <c r="D492" s="65">
        <v>117.83333333333333</v>
      </c>
      <c r="E492" s="74" t="s">
        <v>1251</v>
      </c>
      <c r="F492" s="22">
        <v>1.5</v>
      </c>
      <c r="G492" s="7" t="s">
        <v>1769</v>
      </c>
      <c r="H492" s="7" t="s">
        <v>1708</v>
      </c>
      <c r="I492" s="2" t="s">
        <v>1117</v>
      </c>
    </row>
    <row r="493" spans="1:9" ht="15">
      <c r="A493" s="2"/>
      <c r="B493" s="39"/>
      <c r="C493" s="65"/>
      <c r="D493" s="65"/>
      <c r="E493" s="74"/>
      <c r="F493" s="22"/>
      <c r="G493" s="7"/>
      <c r="H493" s="7"/>
      <c r="I493" s="2"/>
    </row>
    <row r="494" spans="1:9" ht="15">
      <c r="A494" s="29" t="s">
        <v>1288</v>
      </c>
      <c r="B494" s="39"/>
      <c r="C494" s="65"/>
      <c r="D494" s="65"/>
      <c r="E494" s="74"/>
      <c r="F494" s="22"/>
      <c r="G494" s="7"/>
      <c r="H494" s="7"/>
      <c r="I494" s="2"/>
    </row>
    <row r="495" spans="1:9" ht="15">
      <c r="A495" s="2" t="s">
        <v>100</v>
      </c>
      <c r="B495" s="39"/>
      <c r="C495" s="65">
        <v>59.56666666666667</v>
      </c>
      <c r="D495" s="65">
        <v>108.61666666666666</v>
      </c>
      <c r="E495" s="74" t="s">
        <v>1251</v>
      </c>
      <c r="F495" s="22">
        <v>9.1</v>
      </c>
      <c r="G495" s="7" t="s">
        <v>1769</v>
      </c>
      <c r="H495" s="7" t="s">
        <v>1708</v>
      </c>
      <c r="I495" s="2" t="s">
        <v>1117</v>
      </c>
    </row>
    <row r="496" spans="1:9" ht="15">
      <c r="A496" s="2"/>
      <c r="B496" s="39"/>
      <c r="C496" s="65"/>
      <c r="D496" s="65"/>
      <c r="E496" s="74"/>
      <c r="F496" s="22"/>
      <c r="G496" s="7"/>
      <c r="H496" s="7"/>
      <c r="I496" s="2"/>
    </row>
    <row r="497" spans="1:9" ht="15">
      <c r="A497" s="29" t="s">
        <v>1289</v>
      </c>
      <c r="B497" s="39"/>
      <c r="C497" s="65"/>
      <c r="D497" s="65"/>
      <c r="E497" s="74"/>
      <c r="F497" s="22"/>
      <c r="G497" s="7"/>
      <c r="H497" s="7"/>
      <c r="I497" s="2"/>
    </row>
    <row r="498" spans="1:9" ht="15">
      <c r="A498" s="2" t="s">
        <v>101</v>
      </c>
      <c r="B498" s="39"/>
      <c r="C498" s="65">
        <v>58.766666666666666</v>
      </c>
      <c r="D498" s="65">
        <v>94.13333333333334</v>
      </c>
      <c r="E498" s="74" t="s">
        <v>1298</v>
      </c>
      <c r="F498" s="22" t="s">
        <v>1253</v>
      </c>
      <c r="G498" s="7" t="s">
        <v>1282</v>
      </c>
      <c r="H498" s="7" t="s">
        <v>1708</v>
      </c>
      <c r="I498" s="2" t="s">
        <v>1117</v>
      </c>
    </row>
    <row r="499" spans="1:9" ht="15">
      <c r="A499" s="2" t="s">
        <v>102</v>
      </c>
      <c r="B499" s="39"/>
      <c r="C499" s="65">
        <v>56.03333333333333</v>
      </c>
      <c r="D499" s="65">
        <v>96.53333333333333</v>
      </c>
      <c r="E499" s="74" t="s">
        <v>1256</v>
      </c>
      <c r="F499" s="22">
        <v>9.1</v>
      </c>
      <c r="G499" s="7" t="s">
        <v>1769</v>
      </c>
      <c r="H499" s="7" t="s">
        <v>1708</v>
      </c>
      <c r="I499" s="2" t="s">
        <v>1117</v>
      </c>
    </row>
    <row r="500" spans="1:9" ht="15">
      <c r="A500" s="2" t="s">
        <v>608</v>
      </c>
      <c r="B500" s="39"/>
      <c r="C500" s="65">
        <v>55.6</v>
      </c>
      <c r="D500" s="65">
        <v>98.7</v>
      </c>
      <c r="E500" s="74" t="s">
        <v>1251</v>
      </c>
      <c r="F500" s="22">
        <v>7.7</v>
      </c>
      <c r="G500" s="7" t="s">
        <v>1769</v>
      </c>
      <c r="H500" s="7" t="s">
        <v>1708</v>
      </c>
      <c r="I500" s="2" t="s">
        <v>1117</v>
      </c>
    </row>
    <row r="501" spans="1:9" ht="15">
      <c r="A501" s="2" t="s">
        <v>101</v>
      </c>
      <c r="B501" s="39" t="s">
        <v>710</v>
      </c>
      <c r="C501" s="65">
        <v>58.75</v>
      </c>
      <c r="D501" s="65">
        <v>94.05</v>
      </c>
      <c r="E501" s="74">
        <v>-2.9</v>
      </c>
      <c r="F501" s="22">
        <v>14.94</v>
      </c>
      <c r="G501" s="7" t="s">
        <v>1282</v>
      </c>
      <c r="H501" s="7" t="s">
        <v>1708</v>
      </c>
      <c r="I501" s="2">
        <v>10</v>
      </c>
    </row>
    <row r="502" spans="1:9" ht="15">
      <c r="A502" s="2" t="s">
        <v>101</v>
      </c>
      <c r="B502" s="39" t="s">
        <v>714</v>
      </c>
      <c r="C502" s="65">
        <v>58.75</v>
      </c>
      <c r="D502" s="65">
        <v>94.05</v>
      </c>
      <c r="E502" s="74">
        <v>-2.6</v>
      </c>
      <c r="F502" s="22">
        <v>15.54</v>
      </c>
      <c r="G502" s="7" t="s">
        <v>1282</v>
      </c>
      <c r="H502" s="7" t="s">
        <v>1708</v>
      </c>
      <c r="I502" s="2">
        <v>10</v>
      </c>
    </row>
    <row r="503" spans="1:9" ht="15">
      <c r="A503" s="2" t="s">
        <v>101</v>
      </c>
      <c r="B503" s="39" t="s">
        <v>715</v>
      </c>
      <c r="C503" s="65">
        <v>58.75</v>
      </c>
      <c r="D503" s="65">
        <v>94.05</v>
      </c>
      <c r="E503" s="74">
        <v>-0.9</v>
      </c>
      <c r="F503" s="22">
        <v>15.54</v>
      </c>
      <c r="G503" s="7" t="s">
        <v>1282</v>
      </c>
      <c r="H503" s="7" t="s">
        <v>1708</v>
      </c>
      <c r="I503" s="2">
        <v>10</v>
      </c>
    </row>
    <row r="504" spans="1:9" ht="15">
      <c r="A504" s="2" t="s">
        <v>101</v>
      </c>
      <c r="B504" s="39" t="s">
        <v>716</v>
      </c>
      <c r="C504" s="65">
        <v>58.75</v>
      </c>
      <c r="D504" s="65">
        <v>94.05</v>
      </c>
      <c r="E504" s="74">
        <v>0.4</v>
      </c>
      <c r="F504" s="22">
        <v>14.63</v>
      </c>
      <c r="G504" s="7" t="s">
        <v>1282</v>
      </c>
      <c r="H504" s="7" t="s">
        <v>1708</v>
      </c>
      <c r="I504" s="2">
        <v>10</v>
      </c>
    </row>
    <row r="505" spans="1:9" ht="15">
      <c r="A505" s="2" t="s">
        <v>103</v>
      </c>
      <c r="B505" s="39"/>
      <c r="C505" s="65">
        <v>59.833333333333336</v>
      </c>
      <c r="D505" s="65">
        <v>96.5</v>
      </c>
      <c r="E505" s="74">
        <v>-6.2</v>
      </c>
      <c r="F505" s="22">
        <v>15.54</v>
      </c>
      <c r="G505" s="7" t="s">
        <v>1282</v>
      </c>
      <c r="H505" s="7" t="s">
        <v>1708</v>
      </c>
      <c r="I505" s="2">
        <v>10</v>
      </c>
    </row>
    <row r="506" spans="1:9" ht="15">
      <c r="A506" s="2"/>
      <c r="B506" s="39"/>
      <c r="C506" s="65"/>
      <c r="D506" s="65"/>
      <c r="E506" s="74"/>
      <c r="F506" s="22"/>
      <c r="G506" s="7"/>
      <c r="H506" s="7"/>
      <c r="I506" s="2"/>
    </row>
    <row r="507" spans="1:9" ht="15">
      <c r="A507" s="29" t="s">
        <v>1291</v>
      </c>
      <c r="B507" s="39"/>
      <c r="C507" s="65"/>
      <c r="D507" s="65"/>
      <c r="E507" s="74"/>
      <c r="F507" s="22"/>
      <c r="G507" s="7"/>
      <c r="H507" s="7"/>
      <c r="I507" s="2"/>
    </row>
    <row r="508" spans="1:9" ht="15">
      <c r="A508" s="2" t="s">
        <v>104</v>
      </c>
      <c r="B508" s="39"/>
      <c r="C508" s="65">
        <v>61.9</v>
      </c>
      <c r="D508" s="65">
        <v>73.96666666666667</v>
      </c>
      <c r="E508" s="74" t="s">
        <v>1266</v>
      </c>
      <c r="F508" s="22" t="s">
        <v>1265</v>
      </c>
      <c r="G508" s="7" t="s">
        <v>1282</v>
      </c>
      <c r="H508" s="7" t="s">
        <v>1708</v>
      </c>
      <c r="I508" s="2">
        <v>51</v>
      </c>
    </row>
    <row r="509" spans="1:9" ht="15">
      <c r="A509" s="2" t="s">
        <v>104</v>
      </c>
      <c r="B509" s="39"/>
      <c r="C509" s="65">
        <v>61.833333333333336</v>
      </c>
      <c r="D509" s="65">
        <v>73.75</v>
      </c>
      <c r="E509" s="74" t="s">
        <v>1266</v>
      </c>
      <c r="F509" s="22" t="s">
        <v>1269</v>
      </c>
      <c r="G509" s="7" t="s">
        <v>1708</v>
      </c>
      <c r="H509" s="7" t="s">
        <v>1708</v>
      </c>
      <c r="I509" s="2" t="s">
        <v>1117</v>
      </c>
    </row>
    <row r="510" spans="1:9" ht="15">
      <c r="A510" s="2" t="s">
        <v>105</v>
      </c>
      <c r="B510" s="39"/>
      <c r="C510" s="65">
        <v>54.81666666666667</v>
      </c>
      <c r="D510" s="65">
        <v>66.68333333333334</v>
      </c>
      <c r="E510" s="74" t="s">
        <v>1256</v>
      </c>
      <c r="F510" s="22" t="s">
        <v>1271</v>
      </c>
      <c r="G510" s="7" t="s">
        <v>1708</v>
      </c>
      <c r="H510" s="7" t="s">
        <v>1708</v>
      </c>
      <c r="I510" s="2" t="s">
        <v>1117</v>
      </c>
    </row>
    <row r="511" spans="1:9" ht="15">
      <c r="A511" s="2" t="s">
        <v>1010</v>
      </c>
      <c r="B511" s="39" t="s">
        <v>1025</v>
      </c>
      <c r="C511" s="65">
        <v>58.7</v>
      </c>
      <c r="D511" s="65">
        <v>66</v>
      </c>
      <c r="E511" s="74">
        <v>-2</v>
      </c>
      <c r="F511" s="22" t="s">
        <v>728</v>
      </c>
      <c r="G511" s="7" t="s">
        <v>1708</v>
      </c>
      <c r="H511" s="7" t="s">
        <v>1001</v>
      </c>
      <c r="I511" s="2">
        <v>46</v>
      </c>
    </row>
    <row r="512" spans="1:9" ht="15">
      <c r="A512" s="2" t="s">
        <v>1010</v>
      </c>
      <c r="B512" s="39" t="s">
        <v>878</v>
      </c>
      <c r="C512" s="65">
        <v>58.7</v>
      </c>
      <c r="D512" s="65">
        <v>66</v>
      </c>
      <c r="E512" s="74">
        <v>-2.6</v>
      </c>
      <c r="F512" s="22" t="s">
        <v>728</v>
      </c>
      <c r="G512" s="7" t="s">
        <v>1708</v>
      </c>
      <c r="H512" s="7" t="s">
        <v>1001</v>
      </c>
      <c r="I512" s="2">
        <v>46</v>
      </c>
    </row>
    <row r="513" spans="1:9" ht="15">
      <c r="A513" s="2" t="s">
        <v>1010</v>
      </c>
      <c r="B513" s="39" t="s">
        <v>1274</v>
      </c>
      <c r="C513" s="65">
        <v>58.7</v>
      </c>
      <c r="D513" s="65">
        <v>66</v>
      </c>
      <c r="E513" s="74">
        <v>-0.3</v>
      </c>
      <c r="F513" s="22" t="s">
        <v>728</v>
      </c>
      <c r="G513" s="7" t="s">
        <v>1708</v>
      </c>
      <c r="H513" s="7" t="s">
        <v>1001</v>
      </c>
      <c r="I513" s="2">
        <v>46</v>
      </c>
    </row>
    <row r="514" spans="1:9" ht="15">
      <c r="A514" s="2" t="s">
        <v>1024</v>
      </c>
      <c r="B514" s="39" t="s">
        <v>1275</v>
      </c>
      <c r="C514" s="65">
        <v>61.03</v>
      </c>
      <c r="D514" s="65">
        <v>69.5</v>
      </c>
      <c r="E514" s="74">
        <v>-5.1</v>
      </c>
      <c r="F514" s="22" t="s">
        <v>728</v>
      </c>
      <c r="G514" s="7" t="s">
        <v>1708</v>
      </c>
      <c r="H514" s="7" t="s">
        <v>1001</v>
      </c>
      <c r="I514" s="2">
        <v>46</v>
      </c>
    </row>
    <row r="515" spans="1:9" ht="15">
      <c r="A515" s="2" t="s">
        <v>1024</v>
      </c>
      <c r="B515" s="39" t="s">
        <v>1278</v>
      </c>
      <c r="C515" s="65">
        <v>61.03</v>
      </c>
      <c r="D515" s="65">
        <v>69.5</v>
      </c>
      <c r="E515" s="74">
        <v>-4.8</v>
      </c>
      <c r="F515" s="22" t="s">
        <v>728</v>
      </c>
      <c r="G515" s="7" t="s">
        <v>1708</v>
      </c>
      <c r="H515" s="7" t="s">
        <v>1001</v>
      </c>
      <c r="I515" s="2" t="s">
        <v>1277</v>
      </c>
    </row>
    <row r="516" spans="1:9" ht="15">
      <c r="A516" s="2" t="s">
        <v>1279</v>
      </c>
      <c r="B516" s="39" t="s">
        <v>1025</v>
      </c>
      <c r="C516" s="65">
        <v>61.5</v>
      </c>
      <c r="D516" s="65">
        <v>72</v>
      </c>
      <c r="E516" s="74">
        <v>-5.8</v>
      </c>
      <c r="F516" s="22" t="s">
        <v>728</v>
      </c>
      <c r="G516" s="7" t="s">
        <v>1708</v>
      </c>
      <c r="H516" s="7" t="s">
        <v>1001</v>
      </c>
      <c r="I516" s="2" t="s">
        <v>1277</v>
      </c>
    </row>
    <row r="517" spans="1:9" ht="15">
      <c r="A517" s="3"/>
      <c r="B517" s="71"/>
      <c r="C517" s="66"/>
      <c r="D517" s="66"/>
      <c r="E517" s="77"/>
      <c r="F517" s="62"/>
      <c r="G517" s="24"/>
      <c r="H517" s="24"/>
      <c r="I517" s="3"/>
    </row>
    <row r="518" spans="1:9" ht="15">
      <c r="A518" s="29" t="s">
        <v>1299</v>
      </c>
      <c r="B518" s="39"/>
      <c r="C518" s="65"/>
      <c r="D518" s="65"/>
      <c r="E518" s="74"/>
      <c r="F518" s="22"/>
      <c r="G518" s="7"/>
      <c r="H518" s="7"/>
      <c r="I518" s="2"/>
    </row>
    <row r="519" spans="1:9" ht="15">
      <c r="A519" s="2"/>
      <c r="B519" s="39"/>
      <c r="C519" s="65"/>
      <c r="D519" s="65"/>
      <c r="E519" s="74"/>
      <c r="F519" s="22"/>
      <c r="G519" s="7"/>
      <c r="H519" s="7"/>
      <c r="I519" s="2"/>
    </row>
    <row r="520" spans="1:9" ht="15">
      <c r="A520" s="29" t="s">
        <v>172</v>
      </c>
      <c r="B520" s="39"/>
      <c r="C520" s="65"/>
      <c r="D520" s="65"/>
      <c r="E520" s="74"/>
      <c r="F520" s="22"/>
      <c r="G520" s="7"/>
      <c r="H520" s="7"/>
      <c r="I520" s="2"/>
    </row>
    <row r="521" spans="1:9" ht="15">
      <c r="A521" s="2" t="s">
        <v>106</v>
      </c>
      <c r="B521" s="39"/>
      <c r="C521" s="65">
        <v>76.2</v>
      </c>
      <c r="D521" s="65">
        <v>119.41666666666667</v>
      </c>
      <c r="E521" s="74">
        <v>-14.3</v>
      </c>
      <c r="F521" s="22">
        <v>1</v>
      </c>
      <c r="G521" s="7" t="s">
        <v>1769</v>
      </c>
      <c r="H521" s="7" t="s">
        <v>1708</v>
      </c>
      <c r="I521" s="2" t="s">
        <v>708</v>
      </c>
    </row>
    <row r="522" spans="1:9" ht="15">
      <c r="A522" s="2" t="s">
        <v>82</v>
      </c>
      <c r="B522" s="39"/>
      <c r="C522" s="65">
        <v>74.71666666666667</v>
      </c>
      <c r="D522" s="65">
        <v>94.98333333333333</v>
      </c>
      <c r="E522" s="74">
        <v>-11.5</v>
      </c>
      <c r="F522" s="22">
        <v>1</v>
      </c>
      <c r="G522" s="7" t="s">
        <v>1769</v>
      </c>
      <c r="H522" s="7" t="s">
        <v>1001</v>
      </c>
      <c r="I522" s="2" t="s">
        <v>709</v>
      </c>
    </row>
    <row r="523" spans="1:9" ht="15">
      <c r="A523" s="2" t="s">
        <v>107</v>
      </c>
      <c r="B523" s="39" t="s">
        <v>710</v>
      </c>
      <c r="C523" s="65">
        <v>82.5</v>
      </c>
      <c r="D523" s="65">
        <v>62.416666666666664</v>
      </c>
      <c r="E523" s="74">
        <v>-14</v>
      </c>
      <c r="F523" s="22">
        <v>0</v>
      </c>
      <c r="G523" s="7" t="s">
        <v>1769</v>
      </c>
      <c r="H523" s="7" t="s">
        <v>1001</v>
      </c>
      <c r="I523" s="2">
        <v>56</v>
      </c>
    </row>
    <row r="524" spans="1:9" ht="15">
      <c r="A524" s="2" t="s">
        <v>107</v>
      </c>
      <c r="B524" s="39" t="s">
        <v>714</v>
      </c>
      <c r="C524" s="65">
        <v>82.5</v>
      </c>
      <c r="D524" s="65">
        <v>62.416666666666664</v>
      </c>
      <c r="E524" s="74">
        <v>-16.4</v>
      </c>
      <c r="F524" s="22">
        <v>0</v>
      </c>
      <c r="G524" s="7" t="s">
        <v>1769</v>
      </c>
      <c r="H524" s="7" t="s">
        <v>1001</v>
      </c>
      <c r="I524" s="2">
        <v>56</v>
      </c>
    </row>
    <row r="525" spans="1:9" ht="15">
      <c r="A525" s="2" t="s">
        <v>107</v>
      </c>
      <c r="B525" s="39" t="s">
        <v>715</v>
      </c>
      <c r="C525" s="65">
        <v>82.5</v>
      </c>
      <c r="D525" s="65">
        <v>62.416666666666664</v>
      </c>
      <c r="E525" s="74">
        <v>-15.7</v>
      </c>
      <c r="F525" s="22">
        <v>0</v>
      </c>
      <c r="G525" s="7" t="s">
        <v>1769</v>
      </c>
      <c r="H525" s="7" t="s">
        <v>1001</v>
      </c>
      <c r="I525" s="2">
        <v>56</v>
      </c>
    </row>
    <row r="526" spans="1:9" ht="15">
      <c r="A526" s="2" t="s">
        <v>107</v>
      </c>
      <c r="B526" s="39" t="s">
        <v>716</v>
      </c>
      <c r="C526" s="65">
        <v>82.5</v>
      </c>
      <c r="D526" s="65">
        <v>62.416666666666664</v>
      </c>
      <c r="E526" s="74">
        <v>-16.5</v>
      </c>
      <c r="F526" s="22">
        <v>0</v>
      </c>
      <c r="G526" s="7" t="s">
        <v>1769</v>
      </c>
      <c r="H526" s="7" t="s">
        <v>1001</v>
      </c>
      <c r="I526" s="2">
        <v>56</v>
      </c>
    </row>
    <row r="527" spans="1:9" ht="15">
      <c r="A527" s="2" t="s">
        <v>107</v>
      </c>
      <c r="B527" s="39" t="s">
        <v>717</v>
      </c>
      <c r="C527" s="65">
        <v>82.5</v>
      </c>
      <c r="D527" s="65">
        <v>62.416666666666664</v>
      </c>
      <c r="E527" s="74">
        <v>-16</v>
      </c>
      <c r="F527" s="22">
        <v>0</v>
      </c>
      <c r="G527" s="7" t="s">
        <v>1769</v>
      </c>
      <c r="H527" s="7" t="s">
        <v>1001</v>
      </c>
      <c r="I527" s="2">
        <v>56</v>
      </c>
    </row>
    <row r="528" spans="1:9" ht="15">
      <c r="A528" s="2" t="s">
        <v>718</v>
      </c>
      <c r="B528" s="39"/>
      <c r="C528" s="65">
        <v>75.37</v>
      </c>
      <c r="D528" s="65">
        <v>105.75</v>
      </c>
      <c r="E528" s="74">
        <v>-16.5</v>
      </c>
      <c r="F528" s="22" t="s">
        <v>728</v>
      </c>
      <c r="G528" s="7" t="s">
        <v>1282</v>
      </c>
      <c r="H528" s="7" t="s">
        <v>1708</v>
      </c>
      <c r="I528" s="2">
        <v>6</v>
      </c>
    </row>
    <row r="529" spans="1:9" ht="15">
      <c r="A529" s="2" t="s">
        <v>1909</v>
      </c>
      <c r="B529" s="39" t="s">
        <v>1300</v>
      </c>
      <c r="C529" s="65">
        <v>63.8</v>
      </c>
      <c r="D529" s="65">
        <v>68.5</v>
      </c>
      <c r="E529" s="74">
        <v>-10.5</v>
      </c>
      <c r="F529" s="22">
        <v>0.5</v>
      </c>
      <c r="G529" s="7" t="s">
        <v>1769</v>
      </c>
      <c r="H529" s="7" t="s">
        <v>1001</v>
      </c>
      <c r="I529" s="2">
        <v>38</v>
      </c>
    </row>
    <row r="530" spans="1:9" ht="15">
      <c r="A530" s="38" t="s">
        <v>1494</v>
      </c>
      <c r="B530" s="39" t="s">
        <v>1495</v>
      </c>
      <c r="C530" s="59">
        <v>79.95</v>
      </c>
      <c r="D530" s="59">
        <v>84.44</v>
      </c>
      <c r="E530" s="74">
        <v>-16</v>
      </c>
      <c r="F530" s="22">
        <v>0</v>
      </c>
      <c r="G530" s="7" t="s">
        <v>1769</v>
      </c>
      <c r="H530" s="7" t="s">
        <v>1708</v>
      </c>
      <c r="I530" s="2" t="s">
        <v>1754</v>
      </c>
    </row>
    <row r="531" spans="1:9" ht="15">
      <c r="A531" s="2"/>
      <c r="B531" s="39"/>
      <c r="C531" s="65"/>
      <c r="D531" s="65"/>
      <c r="E531" s="74"/>
      <c r="F531" s="22"/>
      <c r="G531" s="7"/>
      <c r="H531" s="7"/>
      <c r="I531" s="2"/>
    </row>
    <row r="532" spans="1:9" ht="15">
      <c r="A532" s="29" t="s">
        <v>1125</v>
      </c>
      <c r="B532" s="39"/>
      <c r="C532" s="65"/>
      <c r="D532" s="65"/>
      <c r="E532" s="74"/>
      <c r="F532" s="22"/>
      <c r="G532" s="7"/>
      <c r="H532" s="7"/>
      <c r="I532" s="2"/>
    </row>
    <row r="533" spans="1:9" ht="15">
      <c r="A533" s="2" t="s">
        <v>1865</v>
      </c>
      <c r="B533" s="39" t="s">
        <v>735</v>
      </c>
      <c r="C533" s="65">
        <v>68.383333333333</v>
      </c>
      <c r="D533" s="65">
        <v>133.73333333333332</v>
      </c>
      <c r="E533" s="74">
        <v>-1.1</v>
      </c>
      <c r="F533" s="22">
        <v>1</v>
      </c>
      <c r="G533" s="7" t="s">
        <v>1769</v>
      </c>
      <c r="H533" s="7" t="s">
        <v>1708</v>
      </c>
      <c r="I533" s="2" t="s">
        <v>738</v>
      </c>
    </row>
    <row r="534" spans="1:9" ht="15">
      <c r="A534" s="2" t="s">
        <v>1865</v>
      </c>
      <c r="B534" s="39" t="s">
        <v>739</v>
      </c>
      <c r="C534" s="65">
        <v>68.31666666666666</v>
      </c>
      <c r="D534" s="65">
        <v>133.41666666666666</v>
      </c>
      <c r="E534" s="74">
        <v>-2.7</v>
      </c>
      <c r="F534" s="22">
        <v>1</v>
      </c>
      <c r="G534" s="7" t="s">
        <v>1769</v>
      </c>
      <c r="H534" s="7" t="s">
        <v>1708</v>
      </c>
      <c r="I534" s="2" t="s">
        <v>738</v>
      </c>
    </row>
    <row r="535" spans="1:9" ht="15">
      <c r="A535" s="2" t="s">
        <v>1865</v>
      </c>
      <c r="B535" s="39" t="s">
        <v>741</v>
      </c>
      <c r="C535" s="65">
        <v>68.13333333333334</v>
      </c>
      <c r="D535" s="65">
        <v>133.45</v>
      </c>
      <c r="E535" s="74">
        <v>-3</v>
      </c>
      <c r="F535" s="22">
        <v>1</v>
      </c>
      <c r="G535" s="7" t="s">
        <v>1769</v>
      </c>
      <c r="H535" s="7" t="s">
        <v>1708</v>
      </c>
      <c r="I535" s="2" t="s">
        <v>738</v>
      </c>
    </row>
    <row r="536" spans="1:9" ht="15">
      <c r="A536" s="2" t="s">
        <v>1865</v>
      </c>
      <c r="B536" s="39" t="s">
        <v>742</v>
      </c>
      <c r="C536" s="65">
        <v>69.11666666666666</v>
      </c>
      <c r="D536" s="65">
        <v>133.43333333333334</v>
      </c>
      <c r="E536" s="74">
        <v>-2.1</v>
      </c>
      <c r="F536" s="22">
        <v>1</v>
      </c>
      <c r="G536" s="7" t="s">
        <v>1769</v>
      </c>
      <c r="H536" s="7" t="s">
        <v>1708</v>
      </c>
      <c r="I536" s="2" t="s">
        <v>738</v>
      </c>
    </row>
    <row r="537" spans="1:9" ht="15">
      <c r="A537" s="2" t="s">
        <v>1865</v>
      </c>
      <c r="B537" s="39" t="s">
        <v>744</v>
      </c>
      <c r="C537" s="65">
        <v>67.95</v>
      </c>
      <c r="D537" s="65">
        <v>133.46666666666667</v>
      </c>
      <c r="E537" s="74">
        <v>-1.1</v>
      </c>
      <c r="F537" s="22">
        <v>1</v>
      </c>
      <c r="G537" s="7" t="s">
        <v>1769</v>
      </c>
      <c r="H537" s="7" t="s">
        <v>1708</v>
      </c>
      <c r="I537" s="2" t="s">
        <v>738</v>
      </c>
    </row>
    <row r="538" spans="1:9" ht="15">
      <c r="A538" s="2" t="s">
        <v>1865</v>
      </c>
      <c r="B538" s="39" t="s">
        <v>745</v>
      </c>
      <c r="C538" s="65">
        <v>67.5</v>
      </c>
      <c r="D538" s="65">
        <v>133.76666666666668</v>
      </c>
      <c r="E538" s="74">
        <v>-3.8</v>
      </c>
      <c r="F538" s="22">
        <v>1</v>
      </c>
      <c r="G538" s="7" t="s">
        <v>1769</v>
      </c>
      <c r="H538" s="7" t="s">
        <v>1708</v>
      </c>
      <c r="I538" s="2" t="s">
        <v>738</v>
      </c>
    </row>
    <row r="539" spans="1:9" ht="15">
      <c r="A539" s="2" t="s">
        <v>1865</v>
      </c>
      <c r="B539" s="39" t="s">
        <v>747</v>
      </c>
      <c r="C539" s="65">
        <v>68.41666666666667</v>
      </c>
      <c r="D539" s="65">
        <v>133.86666666666667</v>
      </c>
      <c r="E539" s="74">
        <v>-3.3</v>
      </c>
      <c r="F539" s="22">
        <v>1</v>
      </c>
      <c r="G539" s="7" t="s">
        <v>1769</v>
      </c>
      <c r="H539" s="7" t="s">
        <v>1708</v>
      </c>
      <c r="I539" s="2" t="s">
        <v>738</v>
      </c>
    </row>
    <row r="540" spans="1:9" ht="15">
      <c r="A540" s="2" t="s">
        <v>1865</v>
      </c>
      <c r="B540" s="39" t="s">
        <v>750</v>
      </c>
      <c r="C540" s="65">
        <v>68.41666666666667</v>
      </c>
      <c r="D540" s="65">
        <v>133.86666666666667</v>
      </c>
      <c r="E540" s="74">
        <v>-3.1</v>
      </c>
      <c r="F540" s="22">
        <v>1</v>
      </c>
      <c r="G540" s="7" t="s">
        <v>1769</v>
      </c>
      <c r="H540" s="7" t="s">
        <v>1708</v>
      </c>
      <c r="I540" s="2" t="s">
        <v>738</v>
      </c>
    </row>
    <row r="541" spans="1:9" ht="15">
      <c r="A541" s="2" t="s">
        <v>108</v>
      </c>
      <c r="B541" s="39" t="s">
        <v>378</v>
      </c>
      <c r="C541" s="65">
        <v>68.73333333333333</v>
      </c>
      <c r="D541" s="65">
        <v>134.28333333333333</v>
      </c>
      <c r="E541" s="74">
        <v>-1.2</v>
      </c>
      <c r="F541" s="22">
        <v>0</v>
      </c>
      <c r="G541" s="7" t="s">
        <v>1282</v>
      </c>
      <c r="H541" s="7" t="s">
        <v>1708</v>
      </c>
      <c r="I541" s="2">
        <v>53</v>
      </c>
    </row>
    <row r="542" spans="1:9" ht="15">
      <c r="A542" s="2" t="s">
        <v>108</v>
      </c>
      <c r="B542" s="39" t="s">
        <v>382</v>
      </c>
      <c r="C542" s="65">
        <v>68.73333333333333</v>
      </c>
      <c r="D542" s="65">
        <v>134.28333333333333</v>
      </c>
      <c r="E542" s="74">
        <v>0.6</v>
      </c>
      <c r="F542" s="22">
        <v>0</v>
      </c>
      <c r="G542" s="7" t="s">
        <v>1282</v>
      </c>
      <c r="H542" s="7" t="s">
        <v>1708</v>
      </c>
      <c r="I542" s="2">
        <v>53</v>
      </c>
    </row>
    <row r="543" spans="1:9" ht="15">
      <c r="A543" s="2" t="s">
        <v>108</v>
      </c>
      <c r="B543" s="39" t="s">
        <v>383</v>
      </c>
      <c r="C543" s="65">
        <v>68.73333333333333</v>
      </c>
      <c r="D543" s="65">
        <v>134.28333333333333</v>
      </c>
      <c r="E543" s="74">
        <v>-0.3</v>
      </c>
      <c r="F543" s="22">
        <v>0</v>
      </c>
      <c r="G543" s="7" t="s">
        <v>1282</v>
      </c>
      <c r="H543" s="7" t="s">
        <v>1708</v>
      </c>
      <c r="I543" s="2">
        <v>53</v>
      </c>
    </row>
    <row r="544" spans="1:9" ht="15">
      <c r="A544" s="2" t="s">
        <v>108</v>
      </c>
      <c r="B544" s="39" t="s">
        <v>384</v>
      </c>
      <c r="C544" s="65">
        <v>68.73333333333333</v>
      </c>
      <c r="D544" s="65">
        <v>134.28333333333333</v>
      </c>
      <c r="E544" s="74">
        <v>-3.3</v>
      </c>
      <c r="F544" s="22">
        <v>0</v>
      </c>
      <c r="G544" s="7" t="s">
        <v>1282</v>
      </c>
      <c r="H544" s="7" t="s">
        <v>1708</v>
      </c>
      <c r="I544" s="2">
        <v>53</v>
      </c>
    </row>
    <row r="545" spans="1:9" ht="15">
      <c r="A545" s="2" t="s">
        <v>108</v>
      </c>
      <c r="B545" s="39" t="s">
        <v>385</v>
      </c>
      <c r="C545" s="65">
        <v>68.73333333333333</v>
      </c>
      <c r="D545" s="65">
        <v>134.28333333333333</v>
      </c>
      <c r="E545" s="74">
        <v>-4.7</v>
      </c>
      <c r="F545" s="22">
        <v>0</v>
      </c>
      <c r="G545" s="7" t="s">
        <v>1282</v>
      </c>
      <c r="H545" s="7" t="s">
        <v>1708</v>
      </c>
      <c r="I545" s="2">
        <v>53</v>
      </c>
    </row>
    <row r="546" spans="1:9" ht="15">
      <c r="A546" s="2" t="s">
        <v>774</v>
      </c>
      <c r="B546" s="39" t="s">
        <v>775</v>
      </c>
      <c r="C546" s="65">
        <v>69.24</v>
      </c>
      <c r="D546" s="65">
        <v>134.44</v>
      </c>
      <c r="E546" s="74">
        <v>-5.93</v>
      </c>
      <c r="F546" s="22">
        <v>1.5</v>
      </c>
      <c r="G546" s="7" t="s">
        <v>1708</v>
      </c>
      <c r="H546" s="7" t="s">
        <v>1708</v>
      </c>
      <c r="I546" s="2">
        <v>22</v>
      </c>
    </row>
    <row r="547" spans="1:9" ht="15">
      <c r="A547" s="2" t="s">
        <v>774</v>
      </c>
      <c r="B547" s="39" t="s">
        <v>779</v>
      </c>
      <c r="C547" s="65">
        <v>69.24</v>
      </c>
      <c r="D547" s="65">
        <v>134.42</v>
      </c>
      <c r="E547" s="74">
        <v>-7.79</v>
      </c>
      <c r="F547" s="22">
        <v>1.5</v>
      </c>
      <c r="G547" s="7" t="s">
        <v>1708</v>
      </c>
      <c r="H547" s="7" t="s">
        <v>1708</v>
      </c>
      <c r="I547" s="2">
        <v>22</v>
      </c>
    </row>
    <row r="548" spans="1:9" ht="15">
      <c r="A548" s="2" t="s">
        <v>774</v>
      </c>
      <c r="B548" s="39" t="s">
        <v>781</v>
      </c>
      <c r="C548" s="65">
        <v>69.23</v>
      </c>
      <c r="D548" s="65">
        <v>134.35</v>
      </c>
      <c r="E548" s="74">
        <v>-4.72</v>
      </c>
      <c r="F548" s="22">
        <v>1.5</v>
      </c>
      <c r="G548" s="7" t="s">
        <v>1708</v>
      </c>
      <c r="H548" s="7" t="s">
        <v>1708</v>
      </c>
      <c r="I548" s="2">
        <v>22</v>
      </c>
    </row>
    <row r="549" spans="1:9" ht="15">
      <c r="A549" s="2" t="s">
        <v>774</v>
      </c>
      <c r="B549" s="39" t="s">
        <v>783</v>
      </c>
      <c r="C549" s="65">
        <v>69.23</v>
      </c>
      <c r="D549" s="65">
        <v>134.34</v>
      </c>
      <c r="E549" s="74">
        <v>-7.74</v>
      </c>
      <c r="F549" s="22">
        <v>1.5</v>
      </c>
      <c r="G549" s="7" t="s">
        <v>1708</v>
      </c>
      <c r="H549" s="7" t="s">
        <v>1708</v>
      </c>
      <c r="I549" s="2">
        <v>22</v>
      </c>
    </row>
    <row r="550" spans="1:9" ht="15">
      <c r="A550" s="2" t="s">
        <v>774</v>
      </c>
      <c r="B550" s="39" t="s">
        <v>785</v>
      </c>
      <c r="C550" s="65">
        <v>69.22</v>
      </c>
      <c r="D550" s="65">
        <v>134.3</v>
      </c>
      <c r="E550" s="74">
        <v>-4.42</v>
      </c>
      <c r="F550" s="22">
        <v>1.5</v>
      </c>
      <c r="G550" s="7" t="s">
        <v>1708</v>
      </c>
      <c r="H550" s="7" t="s">
        <v>1708</v>
      </c>
      <c r="I550" s="2">
        <v>22</v>
      </c>
    </row>
    <row r="551" spans="1:9" ht="15">
      <c r="A551" s="2" t="s">
        <v>774</v>
      </c>
      <c r="B551" s="39" t="s">
        <v>787</v>
      </c>
      <c r="C551" s="65">
        <v>69.22</v>
      </c>
      <c r="D551" s="65">
        <v>134.29</v>
      </c>
      <c r="E551" s="74">
        <v>-4.5</v>
      </c>
      <c r="F551" s="22">
        <v>1.5</v>
      </c>
      <c r="G551" s="7" t="s">
        <v>1708</v>
      </c>
      <c r="H551" s="7" t="s">
        <v>1708</v>
      </c>
      <c r="I551" s="2">
        <v>22</v>
      </c>
    </row>
    <row r="552" spans="1:9" ht="15">
      <c r="A552" s="2" t="s">
        <v>774</v>
      </c>
      <c r="B552" s="39" t="s">
        <v>789</v>
      </c>
      <c r="C552" s="65">
        <v>69.21</v>
      </c>
      <c r="D552" s="65">
        <v>134.27</v>
      </c>
      <c r="E552" s="74">
        <v>-5.75</v>
      </c>
      <c r="F552" s="22">
        <v>1.5</v>
      </c>
      <c r="G552" s="7" t="s">
        <v>1708</v>
      </c>
      <c r="H552" s="7" t="s">
        <v>1708</v>
      </c>
      <c r="I552" s="2">
        <v>22</v>
      </c>
    </row>
    <row r="553" spans="1:9" ht="15">
      <c r="A553" s="38" t="s">
        <v>1473</v>
      </c>
      <c r="B553" s="39" t="s">
        <v>1474</v>
      </c>
      <c r="C553" s="4">
        <v>68.58</v>
      </c>
      <c r="D553" s="6">
        <v>133.55</v>
      </c>
      <c r="E553" s="74">
        <v>-7.35</v>
      </c>
      <c r="F553" s="22">
        <v>0.05</v>
      </c>
      <c r="G553" s="7" t="s">
        <v>1769</v>
      </c>
      <c r="H553" s="7" t="s">
        <v>1001</v>
      </c>
      <c r="I553" s="2" t="s">
        <v>1754</v>
      </c>
    </row>
    <row r="554" spans="1:9" ht="15">
      <c r="A554" s="2"/>
      <c r="B554" s="39"/>
      <c r="C554" s="65"/>
      <c r="D554" s="65"/>
      <c r="E554" s="74"/>
      <c r="F554" s="22"/>
      <c r="G554" s="7"/>
      <c r="H554" s="7"/>
      <c r="I554" s="2"/>
    </row>
    <row r="555" spans="1:9" ht="15">
      <c r="A555" s="29" t="s">
        <v>1866</v>
      </c>
      <c r="B555" s="39"/>
      <c r="C555" s="65"/>
      <c r="D555" s="65"/>
      <c r="E555" s="74"/>
      <c r="F555" s="22"/>
      <c r="G555" s="7"/>
      <c r="H555" s="7"/>
      <c r="I555" s="2"/>
    </row>
    <row r="556" spans="1:9" ht="15">
      <c r="A556" s="2" t="s">
        <v>97</v>
      </c>
      <c r="B556" s="39"/>
      <c r="C556" s="65">
        <v>60</v>
      </c>
      <c r="D556" s="65">
        <v>111.88333333333334</v>
      </c>
      <c r="E556" s="74">
        <v>3.7</v>
      </c>
      <c r="F556" s="22">
        <v>1</v>
      </c>
      <c r="G556" s="7" t="s">
        <v>1769</v>
      </c>
      <c r="H556" s="7" t="s">
        <v>1001</v>
      </c>
      <c r="I556" s="2" t="s">
        <v>793</v>
      </c>
    </row>
    <row r="557" spans="1:9" ht="15">
      <c r="A557" s="2" t="s">
        <v>794</v>
      </c>
      <c r="B557" s="39" t="s">
        <v>795</v>
      </c>
      <c r="C557" s="65">
        <v>61.79333333333334</v>
      </c>
      <c r="D557" s="65">
        <v>121.30333333333333</v>
      </c>
      <c r="E557" s="74">
        <v>0.8</v>
      </c>
      <c r="F557" s="22">
        <v>0</v>
      </c>
      <c r="G557" s="7" t="s">
        <v>1708</v>
      </c>
      <c r="H557" s="7" t="s">
        <v>1708</v>
      </c>
      <c r="I557" s="2" t="s">
        <v>441</v>
      </c>
    </row>
    <row r="558" spans="1:9" ht="15">
      <c r="A558" s="2" t="s">
        <v>794</v>
      </c>
      <c r="B558" s="39" t="s">
        <v>797</v>
      </c>
      <c r="C558" s="65">
        <v>61.69833333333333</v>
      </c>
      <c r="D558" s="65">
        <v>121.24</v>
      </c>
      <c r="E558" s="74">
        <v>1.3</v>
      </c>
      <c r="F558" s="22">
        <v>0</v>
      </c>
      <c r="G558" s="7" t="s">
        <v>1708</v>
      </c>
      <c r="H558" s="7" t="s">
        <v>1708</v>
      </c>
      <c r="I558" s="2" t="s">
        <v>441</v>
      </c>
    </row>
    <row r="559" spans="1:9" ht="15">
      <c r="A559" s="2" t="s">
        <v>794</v>
      </c>
      <c r="B559" s="39" t="s">
        <v>799</v>
      </c>
      <c r="C559" s="65">
        <v>61.63666666666667</v>
      </c>
      <c r="D559" s="65">
        <v>121.405</v>
      </c>
      <c r="E559" s="74">
        <v>1.3</v>
      </c>
      <c r="F559" s="22">
        <v>0</v>
      </c>
      <c r="G559" s="7" t="s">
        <v>1708</v>
      </c>
      <c r="H559" s="7" t="s">
        <v>1708</v>
      </c>
      <c r="I559" s="2" t="s">
        <v>441</v>
      </c>
    </row>
    <row r="560" spans="1:9" ht="15">
      <c r="A560" s="2" t="s">
        <v>794</v>
      </c>
      <c r="B560" s="39"/>
      <c r="C560" s="65">
        <v>61.86666666666667</v>
      </c>
      <c r="D560" s="65">
        <v>121.35</v>
      </c>
      <c r="E560" s="74">
        <v>0.9</v>
      </c>
      <c r="F560" s="22">
        <v>1</v>
      </c>
      <c r="G560" s="7" t="s">
        <v>1769</v>
      </c>
      <c r="H560" s="7" t="s">
        <v>1708</v>
      </c>
      <c r="I560" s="2" t="s">
        <v>802</v>
      </c>
    </row>
    <row r="561" spans="1:9" ht="15">
      <c r="A561" s="2" t="s">
        <v>461</v>
      </c>
      <c r="B561" s="39" t="s">
        <v>803</v>
      </c>
      <c r="C561" s="65">
        <v>62.46666666666667</v>
      </c>
      <c r="D561" s="65">
        <v>114.45</v>
      </c>
      <c r="E561" s="74">
        <v>0.9</v>
      </c>
      <c r="F561" s="22">
        <v>5</v>
      </c>
      <c r="G561" s="7" t="s">
        <v>1282</v>
      </c>
      <c r="H561" s="7" t="s">
        <v>1708</v>
      </c>
      <c r="I561" s="2">
        <v>11</v>
      </c>
    </row>
    <row r="562" spans="1:9" ht="15">
      <c r="A562" s="2" t="s">
        <v>461</v>
      </c>
      <c r="B562" s="39" t="s">
        <v>807</v>
      </c>
      <c r="C562" s="65">
        <v>62.46666666666667</v>
      </c>
      <c r="D562" s="65">
        <v>114.45</v>
      </c>
      <c r="E562" s="74">
        <v>0.6</v>
      </c>
      <c r="F562" s="22">
        <v>5</v>
      </c>
      <c r="G562" s="7" t="s">
        <v>1282</v>
      </c>
      <c r="H562" s="7" t="s">
        <v>1708</v>
      </c>
      <c r="I562" s="2">
        <v>11</v>
      </c>
    </row>
    <row r="563" spans="1:9" ht="15">
      <c r="A563" s="2" t="s">
        <v>461</v>
      </c>
      <c r="B563" s="39" t="s">
        <v>808</v>
      </c>
      <c r="C563" s="65">
        <v>62.46666666666667</v>
      </c>
      <c r="D563" s="65">
        <v>114.45</v>
      </c>
      <c r="E563" s="74">
        <v>1.4</v>
      </c>
      <c r="F563" s="22">
        <v>5</v>
      </c>
      <c r="G563" s="7" t="s">
        <v>1282</v>
      </c>
      <c r="H563" s="7" t="s">
        <v>1708</v>
      </c>
      <c r="I563" s="2">
        <v>11</v>
      </c>
    </row>
    <row r="564" spans="1:9" ht="15">
      <c r="A564" s="2" t="s">
        <v>461</v>
      </c>
      <c r="B564" s="39" t="s">
        <v>809</v>
      </c>
      <c r="C564" s="65">
        <v>62.46666666666667</v>
      </c>
      <c r="D564" s="65">
        <v>114.45</v>
      </c>
      <c r="E564" s="74">
        <v>1.3</v>
      </c>
      <c r="F564" s="22">
        <v>5</v>
      </c>
      <c r="G564" s="7" t="s">
        <v>1282</v>
      </c>
      <c r="H564" s="7" t="s">
        <v>1708</v>
      </c>
      <c r="I564" s="2">
        <v>11</v>
      </c>
    </row>
    <row r="565" spans="1:9" ht="15">
      <c r="A565" s="2" t="s">
        <v>461</v>
      </c>
      <c r="B565" s="39" t="s">
        <v>812</v>
      </c>
      <c r="C565" s="65">
        <v>62.46666666666667</v>
      </c>
      <c r="D565" s="65">
        <v>114.45</v>
      </c>
      <c r="E565" s="74">
        <v>0.6</v>
      </c>
      <c r="F565" s="22">
        <v>5</v>
      </c>
      <c r="G565" s="7" t="s">
        <v>1282</v>
      </c>
      <c r="H565" s="7" t="s">
        <v>1708</v>
      </c>
      <c r="I565" s="2">
        <v>11</v>
      </c>
    </row>
    <row r="566" spans="1:9" ht="21">
      <c r="A566" s="2" t="s">
        <v>461</v>
      </c>
      <c r="B566" s="39" t="s">
        <v>815</v>
      </c>
      <c r="C566" s="65">
        <v>62.46666666666667</v>
      </c>
      <c r="D566" s="65">
        <v>114.45</v>
      </c>
      <c r="E566" s="74">
        <v>0</v>
      </c>
      <c r="F566" s="22">
        <v>5</v>
      </c>
      <c r="G566" s="7" t="s">
        <v>1282</v>
      </c>
      <c r="H566" s="7" t="s">
        <v>1708</v>
      </c>
      <c r="I566" s="2">
        <v>11</v>
      </c>
    </row>
    <row r="567" spans="1:9" ht="15">
      <c r="A567" s="2" t="s">
        <v>461</v>
      </c>
      <c r="B567" s="39" t="s">
        <v>818</v>
      </c>
      <c r="C567" s="65">
        <v>62.46666666666667</v>
      </c>
      <c r="D567" s="65">
        <v>114.45</v>
      </c>
      <c r="E567" s="74">
        <v>-0.4</v>
      </c>
      <c r="F567" s="22">
        <v>5</v>
      </c>
      <c r="G567" s="7" t="s">
        <v>1282</v>
      </c>
      <c r="H567" s="7" t="s">
        <v>1708</v>
      </c>
      <c r="I567" s="2">
        <v>11</v>
      </c>
    </row>
    <row r="568" spans="1:9" ht="21">
      <c r="A568" s="2" t="s">
        <v>461</v>
      </c>
      <c r="B568" s="39" t="s">
        <v>821</v>
      </c>
      <c r="C568" s="65">
        <v>62.46666666666667</v>
      </c>
      <c r="D568" s="65">
        <v>114.45</v>
      </c>
      <c r="E568" s="74">
        <v>-0.9</v>
      </c>
      <c r="F568" s="22">
        <v>5</v>
      </c>
      <c r="G568" s="7" t="s">
        <v>1282</v>
      </c>
      <c r="H568" s="7" t="s">
        <v>1708</v>
      </c>
      <c r="I568" s="2">
        <v>11</v>
      </c>
    </row>
    <row r="569" spans="1:9" ht="15">
      <c r="A569" s="2" t="s">
        <v>109</v>
      </c>
      <c r="B569" s="39"/>
      <c r="C569" s="65">
        <v>64.3</v>
      </c>
      <c r="D569" s="65">
        <v>96</v>
      </c>
      <c r="E569" s="74">
        <v>-6.9</v>
      </c>
      <c r="F569" s="22">
        <v>1</v>
      </c>
      <c r="G569" s="7" t="s">
        <v>1769</v>
      </c>
      <c r="H569" s="7" t="s">
        <v>1708</v>
      </c>
      <c r="I569" s="2" t="s">
        <v>825</v>
      </c>
    </row>
    <row r="570" spans="1:9" ht="15">
      <c r="A570" s="17" t="s">
        <v>1195</v>
      </c>
      <c r="B570" s="39" t="s">
        <v>1696</v>
      </c>
      <c r="C570" s="17">
        <v>64.167</v>
      </c>
      <c r="D570" s="17">
        <v>95.5</v>
      </c>
      <c r="E570" s="78">
        <v>-10.175</v>
      </c>
      <c r="F570" s="22">
        <v>1.5</v>
      </c>
      <c r="G570" s="7" t="s">
        <v>1769</v>
      </c>
      <c r="H570" s="7" t="s">
        <v>1001</v>
      </c>
      <c r="I570" s="2" t="s">
        <v>1763</v>
      </c>
    </row>
    <row r="571" spans="1:9" ht="15">
      <c r="A571" s="17" t="s">
        <v>1195</v>
      </c>
      <c r="B571" s="39" t="s">
        <v>1700</v>
      </c>
      <c r="C571" s="17">
        <v>64.167</v>
      </c>
      <c r="D571" s="17">
        <v>95.5</v>
      </c>
      <c r="E571" s="78">
        <v>-8.805</v>
      </c>
      <c r="F571" s="22">
        <v>1.5</v>
      </c>
      <c r="G571" s="7" t="s">
        <v>1769</v>
      </c>
      <c r="H571" s="7" t="s">
        <v>1001</v>
      </c>
      <c r="I571" s="2" t="s">
        <v>1763</v>
      </c>
    </row>
    <row r="572" spans="1:9" ht="15">
      <c r="A572" s="17" t="s">
        <v>1195</v>
      </c>
      <c r="B572" s="46" t="s">
        <v>1578</v>
      </c>
      <c r="C572" s="17">
        <v>64.167</v>
      </c>
      <c r="D572" s="17">
        <v>95.5</v>
      </c>
      <c r="E572" s="74">
        <v>-10</v>
      </c>
      <c r="F572" s="23">
        <v>1.5</v>
      </c>
      <c r="G572" s="7" t="s">
        <v>1769</v>
      </c>
      <c r="H572" s="7" t="s">
        <v>1001</v>
      </c>
      <c r="I572" s="2" t="s">
        <v>1763</v>
      </c>
    </row>
    <row r="573" spans="1:9" ht="15">
      <c r="A573" s="2" t="s">
        <v>826</v>
      </c>
      <c r="B573" s="39" t="s">
        <v>827</v>
      </c>
      <c r="C573" s="65">
        <v>65.29</v>
      </c>
      <c r="D573" s="65">
        <v>126.88</v>
      </c>
      <c r="E573" s="74">
        <v>-0.855</v>
      </c>
      <c r="F573" s="22">
        <v>1</v>
      </c>
      <c r="G573" s="7" t="s">
        <v>1282</v>
      </c>
      <c r="H573" s="7" t="s">
        <v>1001</v>
      </c>
      <c r="I573" s="2">
        <v>15</v>
      </c>
    </row>
    <row r="574" spans="1:9" ht="15">
      <c r="A574" s="2" t="s">
        <v>826</v>
      </c>
      <c r="B574" s="39" t="s">
        <v>831</v>
      </c>
      <c r="C574" s="65">
        <v>65.27</v>
      </c>
      <c r="D574" s="65">
        <v>126.52</v>
      </c>
      <c r="E574" s="74">
        <v>-3.175</v>
      </c>
      <c r="F574" s="22">
        <v>1</v>
      </c>
      <c r="G574" s="7" t="s">
        <v>1282</v>
      </c>
      <c r="H574" s="7" t="s">
        <v>1001</v>
      </c>
      <c r="I574" s="2">
        <v>15</v>
      </c>
    </row>
    <row r="575" spans="1:9" ht="15">
      <c r="A575" s="2" t="s">
        <v>833</v>
      </c>
      <c r="B575" s="39" t="s">
        <v>834</v>
      </c>
      <c r="C575" s="65">
        <v>65.22</v>
      </c>
      <c r="D575" s="65">
        <v>126.51</v>
      </c>
      <c r="E575" s="74">
        <v>-1.905</v>
      </c>
      <c r="F575" s="22">
        <v>1</v>
      </c>
      <c r="G575" s="7" t="s">
        <v>1282</v>
      </c>
      <c r="H575" s="7" t="s">
        <v>1001</v>
      </c>
      <c r="I575" s="2">
        <v>15</v>
      </c>
    </row>
    <row r="576" spans="1:9" ht="15">
      <c r="A576" s="2" t="s">
        <v>835</v>
      </c>
      <c r="B576" s="39" t="s">
        <v>836</v>
      </c>
      <c r="C576" s="65">
        <v>65.29</v>
      </c>
      <c r="D576" s="65">
        <v>126.88</v>
      </c>
      <c r="E576" s="74">
        <v>-3.175</v>
      </c>
      <c r="F576" s="22">
        <v>1</v>
      </c>
      <c r="G576" s="7" t="s">
        <v>1282</v>
      </c>
      <c r="H576" s="7" t="s">
        <v>1001</v>
      </c>
      <c r="I576" s="2">
        <v>15</v>
      </c>
    </row>
    <row r="577" spans="1:9" ht="15">
      <c r="A577" s="2" t="s">
        <v>838</v>
      </c>
      <c r="B577" s="39" t="s">
        <v>839</v>
      </c>
      <c r="C577" s="65">
        <v>65.31</v>
      </c>
      <c r="D577" s="65">
        <v>126.73</v>
      </c>
      <c r="E577" s="74">
        <v>1.82</v>
      </c>
      <c r="F577" s="22">
        <v>1</v>
      </c>
      <c r="G577" s="7" t="s">
        <v>999</v>
      </c>
      <c r="H577" s="7" t="s">
        <v>1001</v>
      </c>
      <c r="I577" s="2">
        <v>15</v>
      </c>
    </row>
    <row r="578" spans="1:9" ht="15">
      <c r="A578" s="2" t="s">
        <v>841</v>
      </c>
      <c r="B578" s="39" t="s">
        <v>842</v>
      </c>
      <c r="C578" s="65">
        <v>64.91</v>
      </c>
      <c r="D578" s="65">
        <v>125.58</v>
      </c>
      <c r="E578" s="74">
        <v>-2.615</v>
      </c>
      <c r="F578" s="22">
        <v>1</v>
      </c>
      <c r="G578" s="7" t="s">
        <v>1769</v>
      </c>
      <c r="H578" s="7" t="s">
        <v>1001</v>
      </c>
      <c r="I578" s="2">
        <v>15</v>
      </c>
    </row>
    <row r="579" spans="1:9" ht="15">
      <c r="A579" s="2" t="s">
        <v>846</v>
      </c>
      <c r="B579" s="39" t="s">
        <v>847</v>
      </c>
      <c r="C579" s="65">
        <v>64.91</v>
      </c>
      <c r="D579" s="65">
        <v>125.57</v>
      </c>
      <c r="E579" s="74">
        <v>-3.295</v>
      </c>
      <c r="F579" s="22">
        <v>1</v>
      </c>
      <c r="G579" s="7" t="s">
        <v>1282</v>
      </c>
      <c r="H579" s="7" t="s">
        <v>1001</v>
      </c>
      <c r="I579" s="2">
        <v>15</v>
      </c>
    </row>
    <row r="580" spans="1:9" ht="15">
      <c r="A580" s="2" t="s">
        <v>850</v>
      </c>
      <c r="B580" s="39" t="s">
        <v>851</v>
      </c>
      <c r="C580" s="65">
        <v>63.61</v>
      </c>
      <c r="D580" s="65">
        <v>123.64</v>
      </c>
      <c r="E580" s="74">
        <v>-2.525</v>
      </c>
      <c r="F580" s="22">
        <v>1</v>
      </c>
      <c r="G580" s="7" t="s">
        <v>1282</v>
      </c>
      <c r="H580" s="7" t="s">
        <v>1001</v>
      </c>
      <c r="I580" s="2">
        <v>15</v>
      </c>
    </row>
    <row r="581" spans="1:9" ht="15">
      <c r="A581" s="2" t="s">
        <v>850</v>
      </c>
      <c r="B581" s="39" t="s">
        <v>855</v>
      </c>
      <c r="C581" s="65">
        <v>63.6</v>
      </c>
      <c r="D581" s="65">
        <v>123.62</v>
      </c>
      <c r="E581" s="74">
        <v>-2.13</v>
      </c>
      <c r="F581" s="22">
        <v>1</v>
      </c>
      <c r="G581" s="7" t="s">
        <v>1282</v>
      </c>
      <c r="H581" s="7" t="s">
        <v>1001</v>
      </c>
      <c r="I581" s="2">
        <v>15</v>
      </c>
    </row>
    <row r="582" spans="1:9" ht="15">
      <c r="A582" s="2" t="s">
        <v>850</v>
      </c>
      <c r="B582" s="39" t="s">
        <v>858</v>
      </c>
      <c r="C582" s="65">
        <v>63.6</v>
      </c>
      <c r="D582" s="65">
        <v>123.62</v>
      </c>
      <c r="E582" s="74">
        <v>-2.605</v>
      </c>
      <c r="F582" s="22">
        <v>1</v>
      </c>
      <c r="G582" s="7" t="s">
        <v>1282</v>
      </c>
      <c r="H582" s="7" t="s">
        <v>1001</v>
      </c>
      <c r="I582" s="2">
        <v>15</v>
      </c>
    </row>
    <row r="583" spans="1:9" ht="15">
      <c r="A583" s="2" t="s">
        <v>860</v>
      </c>
      <c r="B583" s="39" t="s">
        <v>861</v>
      </c>
      <c r="C583" s="65">
        <v>62.08</v>
      </c>
      <c r="D583" s="65">
        <v>121.99</v>
      </c>
      <c r="E583" s="74">
        <v>2.285</v>
      </c>
      <c r="F583" s="22">
        <v>1</v>
      </c>
      <c r="G583" s="7" t="s">
        <v>1282</v>
      </c>
      <c r="H583" s="7" t="s">
        <v>1001</v>
      </c>
      <c r="I583" s="2">
        <v>15</v>
      </c>
    </row>
    <row r="584" spans="1:9" ht="15">
      <c r="A584" s="2" t="s">
        <v>860</v>
      </c>
      <c r="B584" s="39" t="s">
        <v>863</v>
      </c>
      <c r="C584" s="65">
        <v>62.08</v>
      </c>
      <c r="D584" s="65">
        <v>121.99</v>
      </c>
      <c r="E584" s="74">
        <v>-0.08999999999999986</v>
      </c>
      <c r="F584" s="22">
        <v>1</v>
      </c>
      <c r="G584" s="7" t="s">
        <v>1282</v>
      </c>
      <c r="H584" s="7" t="s">
        <v>1001</v>
      </c>
      <c r="I584" s="2">
        <v>15</v>
      </c>
    </row>
    <row r="585" spans="1:9" ht="15">
      <c r="A585" s="2" t="s">
        <v>865</v>
      </c>
      <c r="B585" s="39" t="s">
        <v>866</v>
      </c>
      <c r="C585" s="65">
        <v>61.6</v>
      </c>
      <c r="D585" s="65">
        <v>121.09</v>
      </c>
      <c r="E585" s="74">
        <v>-1.34</v>
      </c>
      <c r="F585" s="22">
        <v>1</v>
      </c>
      <c r="G585" s="7" t="s">
        <v>1282</v>
      </c>
      <c r="H585" s="7" t="s">
        <v>1001</v>
      </c>
      <c r="I585" s="2">
        <v>15</v>
      </c>
    </row>
    <row r="586" spans="1:9" ht="15">
      <c r="A586" s="2" t="s">
        <v>865</v>
      </c>
      <c r="B586" s="39" t="s">
        <v>869</v>
      </c>
      <c r="C586" s="65">
        <v>61.6</v>
      </c>
      <c r="D586" s="65">
        <v>121.09</v>
      </c>
      <c r="E586" s="74">
        <v>-1.12</v>
      </c>
      <c r="F586" s="22">
        <v>1</v>
      </c>
      <c r="G586" s="7" t="s">
        <v>1282</v>
      </c>
      <c r="H586" s="7" t="s">
        <v>1001</v>
      </c>
      <c r="I586" s="2">
        <v>15</v>
      </c>
    </row>
    <row r="587" spans="1:9" ht="15">
      <c r="A587" s="2" t="s">
        <v>865</v>
      </c>
      <c r="B587" s="39" t="s">
        <v>871</v>
      </c>
      <c r="C587" s="65">
        <v>61.6</v>
      </c>
      <c r="D587" s="65">
        <v>121.09</v>
      </c>
      <c r="E587" s="74">
        <v>-0.29</v>
      </c>
      <c r="F587" s="22">
        <v>1</v>
      </c>
      <c r="G587" s="7" t="s">
        <v>1282</v>
      </c>
      <c r="H587" s="7" t="s">
        <v>1001</v>
      </c>
      <c r="I587" s="2">
        <v>15</v>
      </c>
    </row>
    <row r="588" spans="1:9" ht="15">
      <c r="A588" s="2" t="s">
        <v>873</v>
      </c>
      <c r="B588" s="39" t="s">
        <v>874</v>
      </c>
      <c r="C588" s="65">
        <v>61.39</v>
      </c>
      <c r="D588" s="65">
        <v>120.9</v>
      </c>
      <c r="E588" s="74">
        <v>1.655</v>
      </c>
      <c r="F588" s="22">
        <v>1</v>
      </c>
      <c r="G588" s="7" t="s">
        <v>1282</v>
      </c>
      <c r="H588" s="7" t="s">
        <v>1001</v>
      </c>
      <c r="I588" s="2">
        <v>15</v>
      </c>
    </row>
    <row r="589" spans="1:9" ht="15">
      <c r="A589" s="2" t="s">
        <v>876</v>
      </c>
      <c r="B589" s="39" t="s">
        <v>877</v>
      </c>
      <c r="C589" s="65">
        <v>61.35</v>
      </c>
      <c r="D589" s="65">
        <v>120.86</v>
      </c>
      <c r="E589" s="74">
        <v>0.71</v>
      </c>
      <c r="F589" s="22">
        <v>1</v>
      </c>
      <c r="G589" s="7" t="s">
        <v>1282</v>
      </c>
      <c r="H589" s="7" t="s">
        <v>1001</v>
      </c>
      <c r="I589" s="2">
        <v>15</v>
      </c>
    </row>
    <row r="590" spans="1:9" ht="15">
      <c r="A590" s="2" t="s">
        <v>876</v>
      </c>
      <c r="B590" s="39" t="s">
        <v>879</v>
      </c>
      <c r="C590" s="65">
        <v>61.35</v>
      </c>
      <c r="D590" s="65">
        <v>120.87</v>
      </c>
      <c r="E590" s="74">
        <v>-0.845</v>
      </c>
      <c r="F590" s="22">
        <v>1</v>
      </c>
      <c r="G590" s="7" t="s">
        <v>1282</v>
      </c>
      <c r="H590" s="7" t="s">
        <v>1001</v>
      </c>
      <c r="I590" s="2">
        <v>15</v>
      </c>
    </row>
    <row r="591" spans="1:9" ht="15">
      <c r="A591" s="2" t="s">
        <v>882</v>
      </c>
      <c r="B591" s="39" t="s">
        <v>883</v>
      </c>
      <c r="C591" s="65">
        <v>61.28</v>
      </c>
      <c r="D591" s="65">
        <v>120.8</v>
      </c>
      <c r="E591" s="74">
        <v>0.014999999999999902</v>
      </c>
      <c r="F591" s="22">
        <v>1</v>
      </c>
      <c r="G591" s="7" t="s">
        <v>1282</v>
      </c>
      <c r="H591" s="7" t="s">
        <v>1001</v>
      </c>
      <c r="I591" s="2">
        <v>15</v>
      </c>
    </row>
    <row r="592" spans="1:9" ht="15">
      <c r="A592" s="2" t="s">
        <v>884</v>
      </c>
      <c r="B592" s="39" t="s">
        <v>885</v>
      </c>
      <c r="C592" s="65">
        <v>61.19</v>
      </c>
      <c r="D592" s="65">
        <v>120.7</v>
      </c>
      <c r="E592" s="74">
        <v>0.405</v>
      </c>
      <c r="F592" s="22">
        <v>1</v>
      </c>
      <c r="G592" s="7" t="s">
        <v>1282</v>
      </c>
      <c r="H592" s="7" t="s">
        <v>1001</v>
      </c>
      <c r="I592" s="2">
        <v>15</v>
      </c>
    </row>
    <row r="593" spans="1:9" ht="15">
      <c r="A593" s="2" t="s">
        <v>884</v>
      </c>
      <c r="B593" s="39" t="s">
        <v>888</v>
      </c>
      <c r="C593" s="65">
        <v>61.19</v>
      </c>
      <c r="D593" s="65">
        <v>120.7</v>
      </c>
      <c r="E593" s="74">
        <v>-1.18</v>
      </c>
      <c r="F593" s="22">
        <v>1</v>
      </c>
      <c r="G593" s="7" t="s">
        <v>1769</v>
      </c>
      <c r="H593" s="7" t="s">
        <v>1001</v>
      </c>
      <c r="I593" s="2">
        <v>15</v>
      </c>
    </row>
    <row r="594" spans="1:9" ht="15">
      <c r="A594" s="2" t="s">
        <v>889</v>
      </c>
      <c r="B594" s="39"/>
      <c r="C594" s="65">
        <v>66.75</v>
      </c>
      <c r="D594" s="65">
        <v>127.5</v>
      </c>
      <c r="E594" s="74">
        <v>-0.628</v>
      </c>
      <c r="F594" s="22">
        <v>1</v>
      </c>
      <c r="G594" s="7" t="s">
        <v>1708</v>
      </c>
      <c r="H594" s="7" t="s">
        <v>1001</v>
      </c>
      <c r="I594" s="2">
        <v>15</v>
      </c>
    </row>
    <row r="595" spans="1:9" ht="15">
      <c r="A595" s="2" t="s">
        <v>483</v>
      </c>
      <c r="B595" s="39" t="s">
        <v>892</v>
      </c>
      <c r="C595" s="65">
        <v>62.35166666666667</v>
      </c>
      <c r="D595" s="65">
        <v>127.16666666666667</v>
      </c>
      <c r="E595" s="74" t="s">
        <v>1301</v>
      </c>
      <c r="F595" s="22">
        <v>0</v>
      </c>
      <c r="G595" s="7" t="s">
        <v>1282</v>
      </c>
      <c r="H595" s="7" t="s">
        <v>1708</v>
      </c>
      <c r="I595" s="2" t="s">
        <v>896</v>
      </c>
    </row>
    <row r="596" spans="1:9" ht="15">
      <c r="A596" s="2" t="s">
        <v>483</v>
      </c>
      <c r="B596" s="39" t="s">
        <v>897</v>
      </c>
      <c r="C596" s="65">
        <v>65.25166666666667</v>
      </c>
      <c r="D596" s="65">
        <v>127.00333333333333</v>
      </c>
      <c r="E596" s="74" t="s">
        <v>1302</v>
      </c>
      <c r="F596" s="22">
        <v>0</v>
      </c>
      <c r="G596" s="7" t="s">
        <v>1282</v>
      </c>
      <c r="H596" s="7" t="s">
        <v>1708</v>
      </c>
      <c r="I596" s="2" t="s">
        <v>896</v>
      </c>
    </row>
    <row r="597" spans="1:9" ht="15">
      <c r="A597" s="2" t="s">
        <v>483</v>
      </c>
      <c r="B597" s="39" t="s">
        <v>899</v>
      </c>
      <c r="C597" s="65">
        <v>65.28333333333333</v>
      </c>
      <c r="D597" s="65">
        <v>126.75</v>
      </c>
      <c r="E597" s="74" t="s">
        <v>1302</v>
      </c>
      <c r="F597" s="22">
        <v>0</v>
      </c>
      <c r="G597" s="7" t="s">
        <v>1708</v>
      </c>
      <c r="H597" s="7" t="s">
        <v>1708</v>
      </c>
      <c r="I597" s="2" t="s">
        <v>896</v>
      </c>
    </row>
    <row r="598" spans="1:9" ht="15">
      <c r="A598" s="2" t="s">
        <v>483</v>
      </c>
      <c r="B598" s="39" t="s">
        <v>901</v>
      </c>
      <c r="C598" s="65">
        <v>65.335</v>
      </c>
      <c r="D598" s="65">
        <v>127.06833333333333</v>
      </c>
      <c r="E598" s="74" t="s">
        <v>1303</v>
      </c>
      <c r="F598" s="22">
        <v>0</v>
      </c>
      <c r="G598" s="7" t="s">
        <v>1282</v>
      </c>
      <c r="H598" s="7" t="s">
        <v>1708</v>
      </c>
      <c r="I598" s="2" t="s">
        <v>896</v>
      </c>
    </row>
    <row r="599" spans="1:9" ht="15">
      <c r="A599" s="2" t="s">
        <v>483</v>
      </c>
      <c r="B599" s="39" t="s">
        <v>904</v>
      </c>
      <c r="C599" s="65">
        <v>65.26166666666667</v>
      </c>
      <c r="D599" s="65">
        <v>126.62666666666667</v>
      </c>
      <c r="E599" s="74" t="s">
        <v>1304</v>
      </c>
      <c r="F599" s="22">
        <v>0</v>
      </c>
      <c r="G599" s="7" t="s">
        <v>1282</v>
      </c>
      <c r="H599" s="7" t="s">
        <v>1708</v>
      </c>
      <c r="I599" s="2" t="s">
        <v>896</v>
      </c>
    </row>
    <row r="600" spans="1:9" ht="15">
      <c r="A600" s="2" t="s">
        <v>483</v>
      </c>
      <c r="B600" s="39" t="s">
        <v>906</v>
      </c>
      <c r="C600" s="65">
        <v>65.225</v>
      </c>
      <c r="D600" s="65">
        <v>127.11666666666666</v>
      </c>
      <c r="E600" s="74" t="s">
        <v>1305</v>
      </c>
      <c r="F600" s="22">
        <v>0</v>
      </c>
      <c r="G600" s="7" t="s">
        <v>1282</v>
      </c>
      <c r="H600" s="7" t="s">
        <v>1708</v>
      </c>
      <c r="I600" s="2" t="s">
        <v>896</v>
      </c>
    </row>
    <row r="601" spans="1:9" ht="15">
      <c r="A601" s="2" t="s">
        <v>483</v>
      </c>
      <c r="B601" s="39" t="s">
        <v>908</v>
      </c>
      <c r="C601" s="65">
        <v>65.25333333333333</v>
      </c>
      <c r="D601" s="65">
        <v>126.64333333333333</v>
      </c>
      <c r="E601" s="74" t="s">
        <v>1306</v>
      </c>
      <c r="F601" s="22">
        <v>0</v>
      </c>
      <c r="G601" s="7" t="s">
        <v>1708</v>
      </c>
      <c r="H601" s="7" t="s">
        <v>1708</v>
      </c>
      <c r="I601" s="2" t="s">
        <v>896</v>
      </c>
    </row>
    <row r="602" spans="1:9" ht="15">
      <c r="A602" s="2" t="s">
        <v>911</v>
      </c>
      <c r="B602" s="39" t="s">
        <v>912</v>
      </c>
      <c r="C602" s="65">
        <v>65.73666666666666</v>
      </c>
      <c r="D602" s="65">
        <v>128.69</v>
      </c>
      <c r="E602" s="74">
        <v>-0.1</v>
      </c>
      <c r="F602" s="22">
        <v>0</v>
      </c>
      <c r="G602" s="7" t="s">
        <v>1708</v>
      </c>
      <c r="H602" s="7" t="s">
        <v>1708</v>
      </c>
      <c r="I602" s="2" t="s">
        <v>896</v>
      </c>
    </row>
    <row r="603" spans="1:9" ht="15">
      <c r="A603" s="2" t="s">
        <v>911</v>
      </c>
      <c r="B603" s="39" t="s">
        <v>917</v>
      </c>
      <c r="C603" s="65">
        <v>65.795</v>
      </c>
      <c r="D603" s="65">
        <v>129.42333333333335</v>
      </c>
      <c r="E603" s="74">
        <v>-2</v>
      </c>
      <c r="F603" s="22">
        <v>0</v>
      </c>
      <c r="G603" s="7" t="s">
        <v>1282</v>
      </c>
      <c r="H603" s="7" t="s">
        <v>1708</v>
      </c>
      <c r="I603" s="2" t="s">
        <v>896</v>
      </c>
    </row>
    <row r="604" spans="1:9" ht="15">
      <c r="A604" s="2" t="s">
        <v>911</v>
      </c>
      <c r="B604" s="39" t="s">
        <v>915</v>
      </c>
      <c r="C604" s="65">
        <v>65.78166666666667</v>
      </c>
      <c r="D604" s="65">
        <v>128.865</v>
      </c>
      <c r="E604" s="74">
        <v>-1</v>
      </c>
      <c r="F604" s="22">
        <v>0</v>
      </c>
      <c r="G604" s="7" t="s">
        <v>1282</v>
      </c>
      <c r="H604" s="7" t="s">
        <v>1708</v>
      </c>
      <c r="I604" s="2" t="s">
        <v>896</v>
      </c>
    </row>
    <row r="605" spans="1:9" ht="15">
      <c r="A605" s="2" t="s">
        <v>911</v>
      </c>
      <c r="B605" s="39" t="s">
        <v>918</v>
      </c>
      <c r="C605" s="65">
        <v>66.12166666666667</v>
      </c>
      <c r="D605" s="65">
        <v>129.605</v>
      </c>
      <c r="E605" s="74">
        <v>-1.3</v>
      </c>
      <c r="F605" s="22">
        <v>0</v>
      </c>
      <c r="G605" s="7" t="s">
        <v>1282</v>
      </c>
      <c r="H605" s="7" t="s">
        <v>1708</v>
      </c>
      <c r="I605" s="2" t="s">
        <v>896</v>
      </c>
    </row>
    <row r="606" spans="1:9" ht="15">
      <c r="A606" s="2" t="s">
        <v>416</v>
      </c>
      <c r="B606" s="39" t="s">
        <v>920</v>
      </c>
      <c r="C606" s="65">
        <v>67.43333333333334</v>
      </c>
      <c r="D606" s="65">
        <v>135.41666666666666</v>
      </c>
      <c r="E606" s="74">
        <v>-2.5</v>
      </c>
      <c r="F606" s="22">
        <v>0</v>
      </c>
      <c r="G606" s="7" t="s">
        <v>1708</v>
      </c>
      <c r="H606" s="7" t="s">
        <v>1708</v>
      </c>
      <c r="I606" s="2" t="s">
        <v>418</v>
      </c>
    </row>
    <row r="607" spans="1:9" ht="15">
      <c r="A607" s="2" t="s">
        <v>416</v>
      </c>
      <c r="B607" s="39" t="s">
        <v>922</v>
      </c>
      <c r="C607" s="65">
        <v>67.43333333333334</v>
      </c>
      <c r="D607" s="65">
        <v>135.41666666666666</v>
      </c>
      <c r="E607" s="74">
        <v>-4.8</v>
      </c>
      <c r="F607" s="22">
        <v>0</v>
      </c>
      <c r="G607" s="7" t="s">
        <v>1708</v>
      </c>
      <c r="H607" s="7" t="s">
        <v>1708</v>
      </c>
      <c r="I607" s="2" t="s">
        <v>418</v>
      </c>
    </row>
    <row r="608" spans="1:9" ht="15">
      <c r="A608" s="2" t="s">
        <v>416</v>
      </c>
      <c r="B608" s="39" t="s">
        <v>923</v>
      </c>
      <c r="C608" s="65">
        <v>67.43333333333334</v>
      </c>
      <c r="D608" s="65">
        <v>135.41666666666666</v>
      </c>
      <c r="E608" s="74">
        <v>-3.4</v>
      </c>
      <c r="F608" s="22">
        <v>0</v>
      </c>
      <c r="G608" s="7" t="s">
        <v>1282</v>
      </c>
      <c r="H608" s="7" t="s">
        <v>1708</v>
      </c>
      <c r="I608" s="2" t="s">
        <v>418</v>
      </c>
    </row>
    <row r="609" spans="1:9" ht="15">
      <c r="A609" s="38" t="s">
        <v>1477</v>
      </c>
      <c r="B609" s="39" t="s">
        <v>1478</v>
      </c>
      <c r="C609" s="6">
        <v>64.92</v>
      </c>
      <c r="D609" s="6">
        <v>125.58</v>
      </c>
      <c r="E609" s="74">
        <v>-2.69</v>
      </c>
      <c r="F609" s="22">
        <v>1.5</v>
      </c>
      <c r="G609" s="7" t="s">
        <v>1769</v>
      </c>
      <c r="H609" s="7" t="s">
        <v>1001</v>
      </c>
      <c r="I609" s="2" t="s">
        <v>1754</v>
      </c>
    </row>
    <row r="610" spans="1:9" ht="15">
      <c r="A610" s="38" t="s">
        <v>1480</v>
      </c>
      <c r="B610" s="39" t="s">
        <v>1481</v>
      </c>
      <c r="C610" s="6">
        <v>65.28</v>
      </c>
      <c r="D610" s="6">
        <v>126.88</v>
      </c>
      <c r="E610" s="74">
        <v>-1.79</v>
      </c>
      <c r="F610" s="22">
        <v>1</v>
      </c>
      <c r="G610" s="7" t="s">
        <v>1769</v>
      </c>
      <c r="H610" s="7" t="s">
        <v>1001</v>
      </c>
      <c r="I610" s="2" t="s">
        <v>1754</v>
      </c>
    </row>
    <row r="611" spans="1:9" ht="21">
      <c r="A611" s="17" t="s">
        <v>1500</v>
      </c>
      <c r="B611" s="46" t="s">
        <v>1501</v>
      </c>
      <c r="C611" s="17">
        <v>64.9</v>
      </c>
      <c r="D611" s="17">
        <v>125.58</v>
      </c>
      <c r="E611" s="74">
        <v>-0.31</v>
      </c>
      <c r="F611" s="22">
        <v>2</v>
      </c>
      <c r="G611" s="7" t="s">
        <v>1769</v>
      </c>
      <c r="H611" s="7" t="s">
        <v>1708</v>
      </c>
      <c r="I611" s="2" t="s">
        <v>1758</v>
      </c>
    </row>
    <row r="612" spans="1:9" ht="15">
      <c r="A612" s="17" t="s">
        <v>483</v>
      </c>
      <c r="B612" s="46" t="s">
        <v>1582</v>
      </c>
      <c r="C612" s="17">
        <v>65.28</v>
      </c>
      <c r="D612" s="17">
        <v>126.83</v>
      </c>
      <c r="E612" s="74" t="s">
        <v>1750</v>
      </c>
      <c r="F612" s="22">
        <v>0.91</v>
      </c>
      <c r="G612" s="7" t="s">
        <v>1708</v>
      </c>
      <c r="H612" s="7" t="s">
        <v>1708</v>
      </c>
      <c r="I612" s="2" t="s">
        <v>1765</v>
      </c>
    </row>
    <row r="613" spans="1:9" ht="15">
      <c r="A613" s="17" t="s">
        <v>483</v>
      </c>
      <c r="B613" s="46" t="s">
        <v>1583</v>
      </c>
      <c r="C613" s="17">
        <v>65.28</v>
      </c>
      <c r="D613" s="17">
        <v>126.83</v>
      </c>
      <c r="E613" s="74">
        <v>-3.4</v>
      </c>
      <c r="F613" s="22">
        <v>0.91</v>
      </c>
      <c r="G613" s="7" t="s">
        <v>1708</v>
      </c>
      <c r="H613" s="7" t="s">
        <v>1708</v>
      </c>
      <c r="I613" s="2" t="s">
        <v>1765</v>
      </c>
    </row>
    <row r="614" spans="1:9" ht="15">
      <c r="A614" s="17" t="s">
        <v>483</v>
      </c>
      <c r="B614" s="46" t="s">
        <v>1584</v>
      </c>
      <c r="C614" s="17">
        <v>65.28</v>
      </c>
      <c r="D614" s="17">
        <v>126.83</v>
      </c>
      <c r="E614" s="74">
        <v>-1.2</v>
      </c>
      <c r="F614" s="22">
        <v>6.17</v>
      </c>
      <c r="G614" s="7" t="s">
        <v>1708</v>
      </c>
      <c r="H614" s="7" t="s">
        <v>1708</v>
      </c>
      <c r="I614" s="2" t="s">
        <v>1765</v>
      </c>
    </row>
    <row r="615" spans="1:9" ht="15">
      <c r="A615" s="17" t="s">
        <v>483</v>
      </c>
      <c r="B615" s="46" t="s">
        <v>1586</v>
      </c>
      <c r="C615" s="17">
        <v>65.28</v>
      </c>
      <c r="D615" s="17">
        <v>126.83</v>
      </c>
      <c r="E615" s="74">
        <v>-0.5</v>
      </c>
      <c r="F615" s="22">
        <v>6.17</v>
      </c>
      <c r="G615" s="7" t="s">
        <v>1708</v>
      </c>
      <c r="H615" s="7" t="s">
        <v>1708</v>
      </c>
      <c r="I615" s="2" t="s">
        <v>1765</v>
      </c>
    </row>
    <row r="616" spans="1:9" ht="15">
      <c r="A616" s="17" t="s">
        <v>483</v>
      </c>
      <c r="B616" s="46" t="s">
        <v>1766</v>
      </c>
      <c r="C616" s="17">
        <v>65.28</v>
      </c>
      <c r="D616" s="17">
        <v>126.83</v>
      </c>
      <c r="E616" s="74">
        <v>-0.2</v>
      </c>
      <c r="F616" s="22">
        <v>4</v>
      </c>
      <c r="G616" s="7" t="s">
        <v>1708</v>
      </c>
      <c r="H616" s="7" t="s">
        <v>1001</v>
      </c>
      <c r="I616" s="2" t="s">
        <v>1763</v>
      </c>
    </row>
    <row r="617" spans="1:9" ht="15">
      <c r="A617" s="17" t="s">
        <v>483</v>
      </c>
      <c r="B617" s="46" t="s">
        <v>1587</v>
      </c>
      <c r="C617" s="17">
        <v>65.28</v>
      </c>
      <c r="D617" s="17">
        <v>126.83</v>
      </c>
      <c r="E617" s="74">
        <v>0.35</v>
      </c>
      <c r="F617" s="22">
        <v>3.12</v>
      </c>
      <c r="G617" s="7" t="s">
        <v>1282</v>
      </c>
      <c r="H617" s="7" t="s">
        <v>1708</v>
      </c>
      <c r="I617" s="2" t="s">
        <v>1765</v>
      </c>
    </row>
    <row r="618" spans="1:9" ht="21">
      <c r="A618" s="17" t="s">
        <v>483</v>
      </c>
      <c r="B618" s="46" t="s">
        <v>1701</v>
      </c>
      <c r="C618" s="17">
        <v>65.28</v>
      </c>
      <c r="D618" s="17">
        <v>126.84</v>
      </c>
      <c r="E618" s="74">
        <v>-0.755</v>
      </c>
      <c r="F618" s="22">
        <v>4</v>
      </c>
      <c r="G618" s="7" t="s">
        <v>1708</v>
      </c>
      <c r="H618" s="7" t="s">
        <v>1001</v>
      </c>
      <c r="I618" s="2" t="s">
        <v>1763</v>
      </c>
    </row>
    <row r="619" spans="1:9" ht="15">
      <c r="A619" s="17" t="s">
        <v>483</v>
      </c>
      <c r="B619" s="46" t="s">
        <v>1703</v>
      </c>
      <c r="C619" s="17">
        <v>65.28</v>
      </c>
      <c r="D619" s="17">
        <v>126.83</v>
      </c>
      <c r="E619" s="74">
        <v>-1.06</v>
      </c>
      <c r="F619" s="22">
        <v>4</v>
      </c>
      <c r="G619" s="7" t="s">
        <v>1282</v>
      </c>
      <c r="H619" s="7" t="s">
        <v>1001</v>
      </c>
      <c r="I619" s="2" t="s">
        <v>1763</v>
      </c>
    </row>
    <row r="620" spans="1:9" ht="15">
      <c r="A620" s="17" t="s">
        <v>865</v>
      </c>
      <c r="B620" s="46" t="s">
        <v>1709</v>
      </c>
      <c r="C620" s="17">
        <v>61.6</v>
      </c>
      <c r="D620" s="17">
        <v>120.87</v>
      </c>
      <c r="E620" s="74">
        <v>-0.25</v>
      </c>
      <c r="F620" s="22">
        <v>1.5</v>
      </c>
      <c r="G620" s="7" t="s">
        <v>1769</v>
      </c>
      <c r="H620" s="7" t="s">
        <v>1001</v>
      </c>
      <c r="I620" s="2" t="s">
        <v>1756</v>
      </c>
    </row>
    <row r="621" spans="1:9" ht="15">
      <c r="A621" s="2"/>
      <c r="B621" s="39"/>
      <c r="C621" s="65"/>
      <c r="D621" s="65"/>
      <c r="E621" s="74"/>
      <c r="F621" s="22"/>
      <c r="G621" s="7"/>
      <c r="H621" s="7"/>
      <c r="I621" s="2"/>
    </row>
    <row r="622" spans="1:9" ht="15">
      <c r="A622" s="29" t="s">
        <v>1284</v>
      </c>
      <c r="B622" s="39"/>
      <c r="C622" s="65"/>
      <c r="D622" s="65"/>
      <c r="E622" s="74"/>
      <c r="F622" s="22"/>
      <c r="G622" s="7"/>
      <c r="H622" s="7"/>
      <c r="I622" s="2"/>
    </row>
    <row r="623" spans="1:9" ht="15">
      <c r="A623" s="2" t="s">
        <v>110</v>
      </c>
      <c r="B623" s="39"/>
      <c r="C623" s="65">
        <v>60.75</v>
      </c>
      <c r="D623" s="65">
        <v>137.58333333333334</v>
      </c>
      <c r="E623" s="74">
        <v>2</v>
      </c>
      <c r="F623" s="22">
        <v>1</v>
      </c>
      <c r="G623" s="7" t="s">
        <v>1769</v>
      </c>
      <c r="H623" s="7" t="s">
        <v>1708</v>
      </c>
      <c r="I623" s="2" t="s">
        <v>924</v>
      </c>
    </row>
    <row r="624" spans="1:9" ht="15">
      <c r="A624" s="2" t="s">
        <v>111</v>
      </c>
      <c r="B624" s="39"/>
      <c r="C624" s="65">
        <v>60.06666666666667</v>
      </c>
      <c r="D624" s="65">
        <v>128.7</v>
      </c>
      <c r="E624" s="74">
        <v>3.9</v>
      </c>
      <c r="F624" s="22">
        <v>1</v>
      </c>
      <c r="G624" s="7" t="s">
        <v>1769</v>
      </c>
      <c r="H624" s="7" t="s">
        <v>1708</v>
      </c>
      <c r="I624" s="2" t="s">
        <v>793</v>
      </c>
    </row>
    <row r="625" spans="1:9" ht="15">
      <c r="A625" s="2" t="s">
        <v>926</v>
      </c>
      <c r="B625" s="39" t="s">
        <v>927</v>
      </c>
      <c r="C625" s="65">
        <v>61.5</v>
      </c>
      <c r="D625" s="65">
        <v>131</v>
      </c>
      <c r="E625" s="74">
        <v>-0.12</v>
      </c>
      <c r="F625" s="22">
        <v>1.1</v>
      </c>
      <c r="G625" s="7" t="s">
        <v>1769</v>
      </c>
      <c r="H625" s="7" t="s">
        <v>1001</v>
      </c>
      <c r="I625" s="2">
        <v>35</v>
      </c>
    </row>
    <row r="626" spans="1:9" ht="21">
      <c r="A626" s="2" t="s">
        <v>931</v>
      </c>
      <c r="B626" s="39" t="s">
        <v>932</v>
      </c>
      <c r="C626" s="65">
        <v>63.58</v>
      </c>
      <c r="D626" s="65">
        <v>135.58</v>
      </c>
      <c r="E626" s="74">
        <v>-2.3</v>
      </c>
      <c r="F626" s="22">
        <v>2</v>
      </c>
      <c r="G626" s="7" t="s">
        <v>1769</v>
      </c>
      <c r="H626" s="7" t="s">
        <v>1001</v>
      </c>
      <c r="I626" s="2">
        <v>20</v>
      </c>
    </row>
    <row r="627" spans="1:9" ht="15">
      <c r="A627" s="2" t="s">
        <v>931</v>
      </c>
      <c r="B627" s="39" t="s">
        <v>937</v>
      </c>
      <c r="C627" s="65">
        <v>63.58</v>
      </c>
      <c r="D627" s="65">
        <v>135.58</v>
      </c>
      <c r="E627" s="74">
        <v>-0.7</v>
      </c>
      <c r="F627" s="22">
        <v>2</v>
      </c>
      <c r="G627" s="7" t="s">
        <v>1769</v>
      </c>
      <c r="H627" s="7" t="s">
        <v>1001</v>
      </c>
      <c r="I627" s="2">
        <v>20</v>
      </c>
    </row>
    <row r="628" spans="1:9" ht="21">
      <c r="A628" s="2" t="s">
        <v>931</v>
      </c>
      <c r="B628" s="39" t="s">
        <v>936</v>
      </c>
      <c r="C628" s="65">
        <v>63.58</v>
      </c>
      <c r="D628" s="65">
        <v>135.58</v>
      </c>
      <c r="E628" s="74">
        <v>-2</v>
      </c>
      <c r="F628" s="22">
        <v>2</v>
      </c>
      <c r="G628" s="7" t="s">
        <v>1769</v>
      </c>
      <c r="H628" s="7" t="s">
        <v>1001</v>
      </c>
      <c r="I628" s="2">
        <v>20</v>
      </c>
    </row>
    <row r="629" spans="1:9" ht="15">
      <c r="A629" s="2"/>
      <c r="B629" s="39"/>
      <c r="C629" s="65"/>
      <c r="D629" s="65"/>
      <c r="E629" s="74"/>
      <c r="F629" s="22"/>
      <c r="G629" s="7"/>
      <c r="H629" s="7"/>
      <c r="I629" s="2"/>
    </row>
    <row r="630" spans="1:9" ht="15">
      <c r="A630" s="29" t="s">
        <v>1286</v>
      </c>
      <c r="B630" s="39"/>
      <c r="C630" s="65"/>
      <c r="D630" s="65"/>
      <c r="E630" s="74"/>
      <c r="F630" s="22"/>
      <c r="G630" s="7"/>
      <c r="H630" s="7"/>
      <c r="I630" s="2"/>
    </row>
    <row r="631" spans="1:9" ht="15">
      <c r="A631" s="2" t="s">
        <v>112</v>
      </c>
      <c r="B631" s="39"/>
      <c r="C631" s="65">
        <v>53.88333333333333</v>
      </c>
      <c r="D631" s="65">
        <v>122.66666666666667</v>
      </c>
      <c r="E631" s="74">
        <v>6.2</v>
      </c>
      <c r="F631" s="22">
        <v>1.5</v>
      </c>
      <c r="G631" s="7" t="s">
        <v>1769</v>
      </c>
      <c r="H631" s="7" t="s">
        <v>1708</v>
      </c>
      <c r="I631" s="2" t="s">
        <v>924</v>
      </c>
    </row>
    <row r="632" spans="1:9" ht="15">
      <c r="A632" s="2" t="s">
        <v>940</v>
      </c>
      <c r="B632" s="39" t="s">
        <v>941</v>
      </c>
      <c r="C632" s="65">
        <v>58.63</v>
      </c>
      <c r="D632" s="65">
        <v>124.7</v>
      </c>
      <c r="E632" s="74">
        <v>-1.1</v>
      </c>
      <c r="F632" s="22" t="s">
        <v>728</v>
      </c>
      <c r="G632" s="7" t="s">
        <v>1282</v>
      </c>
      <c r="H632" s="7" t="s">
        <v>1001</v>
      </c>
      <c r="I632" s="2" t="s">
        <v>944</v>
      </c>
    </row>
    <row r="633" spans="1:9" ht="15">
      <c r="A633" s="2" t="s">
        <v>945</v>
      </c>
      <c r="B633" s="39" t="s">
        <v>946</v>
      </c>
      <c r="C633" s="65">
        <v>58.66</v>
      </c>
      <c r="D633" s="65">
        <v>124.58</v>
      </c>
      <c r="E633" s="74">
        <v>1.8</v>
      </c>
      <c r="F633" s="22" t="s">
        <v>728</v>
      </c>
      <c r="G633" s="7" t="s">
        <v>1708</v>
      </c>
      <c r="H633" s="7" t="s">
        <v>1708</v>
      </c>
      <c r="I633" s="2">
        <v>34</v>
      </c>
    </row>
    <row r="634" spans="1:9" ht="15">
      <c r="A634" s="2" t="s">
        <v>950</v>
      </c>
      <c r="B634" s="39" t="s">
        <v>951</v>
      </c>
      <c r="C634" s="65">
        <v>58.67</v>
      </c>
      <c r="D634" s="65">
        <v>124.45</v>
      </c>
      <c r="E634" s="74">
        <v>0.6</v>
      </c>
      <c r="F634" s="22" t="s">
        <v>728</v>
      </c>
      <c r="G634" s="7" t="s">
        <v>1282</v>
      </c>
      <c r="H634" s="7" t="s">
        <v>1708</v>
      </c>
      <c r="I634" s="2">
        <v>34</v>
      </c>
    </row>
    <row r="635" spans="1:9" ht="15">
      <c r="A635" s="2" t="s">
        <v>954</v>
      </c>
      <c r="B635" s="39" t="s">
        <v>955</v>
      </c>
      <c r="C635" s="65">
        <v>58.67</v>
      </c>
      <c r="D635" s="65">
        <v>123.99</v>
      </c>
      <c r="E635" s="74">
        <v>1.7</v>
      </c>
      <c r="F635" s="22" t="s">
        <v>728</v>
      </c>
      <c r="G635" s="7" t="s">
        <v>1282</v>
      </c>
      <c r="H635" s="7" t="s">
        <v>1708</v>
      </c>
      <c r="I635" s="2">
        <v>34</v>
      </c>
    </row>
    <row r="636" spans="1:9" ht="15">
      <c r="A636" s="2" t="s">
        <v>958</v>
      </c>
      <c r="B636" s="39" t="s">
        <v>959</v>
      </c>
      <c r="C636" s="65">
        <v>58.68</v>
      </c>
      <c r="D636" s="65">
        <v>123.77</v>
      </c>
      <c r="E636" s="74">
        <v>1.9</v>
      </c>
      <c r="F636" s="22" t="s">
        <v>728</v>
      </c>
      <c r="G636" s="7" t="s">
        <v>1282</v>
      </c>
      <c r="H636" s="7" t="s">
        <v>1708</v>
      </c>
      <c r="I636" s="2">
        <v>34</v>
      </c>
    </row>
    <row r="637" spans="1:9" ht="15">
      <c r="A637" s="2"/>
      <c r="B637" s="39"/>
      <c r="C637" s="65"/>
      <c r="D637" s="65"/>
      <c r="E637" s="74"/>
      <c r="F637" s="22"/>
      <c r="G637" s="7"/>
      <c r="H637" s="7"/>
      <c r="I637" s="2"/>
    </row>
    <row r="638" spans="1:9" ht="15">
      <c r="A638" s="29" t="s">
        <v>1287</v>
      </c>
      <c r="B638" s="39"/>
      <c r="C638" s="65"/>
      <c r="D638" s="65"/>
      <c r="E638" s="74"/>
      <c r="F638" s="22"/>
      <c r="G638" s="7"/>
      <c r="H638" s="7"/>
      <c r="I638" s="2"/>
    </row>
    <row r="639" spans="1:9" ht="15">
      <c r="A639" s="2" t="s">
        <v>114</v>
      </c>
      <c r="B639" s="39"/>
      <c r="C639" s="65">
        <v>49.7</v>
      </c>
      <c r="D639" s="65">
        <v>112.78333333333333</v>
      </c>
      <c r="E639" s="74">
        <v>7.9</v>
      </c>
      <c r="F639" s="22">
        <v>1</v>
      </c>
      <c r="G639" s="7" t="s">
        <v>1769</v>
      </c>
      <c r="H639" s="7" t="s">
        <v>1001</v>
      </c>
      <c r="I639" s="2" t="s">
        <v>924</v>
      </c>
    </row>
    <row r="640" spans="1:9" ht="15">
      <c r="A640" s="2" t="s">
        <v>115</v>
      </c>
      <c r="B640" s="39"/>
      <c r="C640" s="65">
        <v>50.05</v>
      </c>
      <c r="D640" s="65">
        <v>112.13333333333334</v>
      </c>
      <c r="E640" s="74">
        <v>8</v>
      </c>
      <c r="F640" s="22">
        <v>1</v>
      </c>
      <c r="G640" s="7" t="s">
        <v>1769</v>
      </c>
      <c r="H640" s="7" t="s">
        <v>1001</v>
      </c>
      <c r="I640" s="2" t="s">
        <v>924</v>
      </c>
    </row>
    <row r="641" spans="1:9" ht="15">
      <c r="A641" s="2" t="s">
        <v>116</v>
      </c>
      <c r="B641" s="39"/>
      <c r="C641" s="65">
        <v>52.46666666666667</v>
      </c>
      <c r="D641" s="65">
        <v>113.73333333333333</v>
      </c>
      <c r="E641" s="74">
        <v>6.5</v>
      </c>
      <c r="F641" s="22">
        <v>1</v>
      </c>
      <c r="G641" s="7" t="s">
        <v>1769</v>
      </c>
      <c r="H641" s="7" t="s">
        <v>1001</v>
      </c>
      <c r="I641" s="2" t="s">
        <v>793</v>
      </c>
    </row>
    <row r="642" spans="1:9" ht="15">
      <c r="A642" s="2" t="s">
        <v>117</v>
      </c>
      <c r="B642" s="39"/>
      <c r="C642" s="65">
        <v>53.416666666666664</v>
      </c>
      <c r="D642" s="65">
        <v>113.55</v>
      </c>
      <c r="E642" s="74">
        <v>4.9</v>
      </c>
      <c r="F642" s="22">
        <v>1</v>
      </c>
      <c r="G642" s="7" t="s">
        <v>1769</v>
      </c>
      <c r="H642" s="7" t="s">
        <v>1708</v>
      </c>
      <c r="I642" s="2" t="s">
        <v>924</v>
      </c>
    </row>
    <row r="643" spans="1:9" ht="15">
      <c r="A643" s="2" t="s">
        <v>113</v>
      </c>
      <c r="B643" s="39"/>
      <c r="C643" s="65">
        <v>53.416666666666664</v>
      </c>
      <c r="D643" s="65">
        <v>113.46666666666667</v>
      </c>
      <c r="E643" s="74">
        <v>5.4</v>
      </c>
      <c r="F643" s="22">
        <v>0</v>
      </c>
      <c r="G643" s="7" t="s">
        <v>1769</v>
      </c>
      <c r="H643" s="7" t="s">
        <v>1708</v>
      </c>
      <c r="I643" s="2">
        <v>65</v>
      </c>
    </row>
    <row r="644" spans="1:9" ht="15">
      <c r="A644" s="2" t="s">
        <v>34</v>
      </c>
      <c r="B644" s="39"/>
      <c r="C644" s="65">
        <v>53.483333333333334</v>
      </c>
      <c r="D644" s="65">
        <v>112.03333333333333</v>
      </c>
      <c r="E644" s="74">
        <v>4.5</v>
      </c>
      <c r="F644" s="22">
        <v>1</v>
      </c>
      <c r="G644" s="7" t="s">
        <v>1769</v>
      </c>
      <c r="H644" s="7" t="s">
        <v>1708</v>
      </c>
      <c r="I644" s="2" t="s">
        <v>924</v>
      </c>
    </row>
    <row r="645" spans="1:9" ht="15">
      <c r="A645" s="2" t="s">
        <v>118</v>
      </c>
      <c r="B645" s="39"/>
      <c r="C645" s="65">
        <v>53.583333333333336</v>
      </c>
      <c r="D645" s="65">
        <v>116.43333333333334</v>
      </c>
      <c r="E645" s="74">
        <v>5.3</v>
      </c>
      <c r="F645" s="22">
        <v>1</v>
      </c>
      <c r="G645" s="7" t="s">
        <v>1769</v>
      </c>
      <c r="H645" s="7" t="s">
        <v>1708</v>
      </c>
      <c r="I645" s="2" t="s">
        <v>793</v>
      </c>
    </row>
    <row r="646" spans="1:9" ht="15">
      <c r="A646" s="2" t="s">
        <v>119</v>
      </c>
      <c r="B646" s="39"/>
      <c r="C646" s="65">
        <v>55.18333333333333</v>
      </c>
      <c r="D646" s="65">
        <v>119.36666666666666</v>
      </c>
      <c r="E646" s="74">
        <v>4.8</v>
      </c>
      <c r="F646" s="22">
        <v>1</v>
      </c>
      <c r="G646" s="7" t="s">
        <v>1769</v>
      </c>
      <c r="H646" s="7" t="s">
        <v>1001</v>
      </c>
      <c r="I646" s="2" t="s">
        <v>924</v>
      </c>
    </row>
    <row r="647" spans="1:9" ht="15">
      <c r="A647" s="2" t="s">
        <v>119</v>
      </c>
      <c r="B647" s="39"/>
      <c r="C647" s="65">
        <v>55.18333333333333</v>
      </c>
      <c r="D647" s="65">
        <v>119.38333333333334</v>
      </c>
      <c r="E647" s="74">
        <v>4.9</v>
      </c>
      <c r="F647" s="22">
        <v>1</v>
      </c>
      <c r="G647" s="7" t="s">
        <v>1769</v>
      </c>
      <c r="H647" s="7" t="s">
        <v>1708</v>
      </c>
      <c r="I647" s="2">
        <v>30</v>
      </c>
    </row>
    <row r="648" spans="1:9" ht="15">
      <c r="A648" s="2" t="s">
        <v>120</v>
      </c>
      <c r="B648" s="39"/>
      <c r="C648" s="65">
        <v>55.28333333333333</v>
      </c>
      <c r="D648" s="65">
        <v>114.76666666666667</v>
      </c>
      <c r="E648" s="74">
        <v>5.7</v>
      </c>
      <c r="F648" s="22">
        <v>1</v>
      </c>
      <c r="G648" s="7" t="s">
        <v>1769</v>
      </c>
      <c r="H648" s="7" t="s">
        <v>1708</v>
      </c>
      <c r="I648" s="2" t="s">
        <v>793</v>
      </c>
    </row>
    <row r="649" spans="1:9" ht="15">
      <c r="A649" s="2" t="s">
        <v>121</v>
      </c>
      <c r="B649" s="39"/>
      <c r="C649" s="65">
        <v>56.233333333333334</v>
      </c>
      <c r="D649" s="65">
        <v>117.43333333333334</v>
      </c>
      <c r="E649" s="74">
        <v>4.5</v>
      </c>
      <c r="F649" s="22">
        <v>1</v>
      </c>
      <c r="G649" s="7" t="s">
        <v>1769</v>
      </c>
      <c r="H649" s="7" t="s">
        <v>1708</v>
      </c>
      <c r="I649" s="2" t="s">
        <v>924</v>
      </c>
    </row>
    <row r="650" spans="1:9" ht="15">
      <c r="A650" s="2" t="s">
        <v>98</v>
      </c>
      <c r="B650" s="39"/>
      <c r="C650" s="65">
        <v>58.38333333333333</v>
      </c>
      <c r="D650" s="65">
        <v>116.05</v>
      </c>
      <c r="E650" s="74">
        <v>5.4</v>
      </c>
      <c r="F650" s="22">
        <v>1</v>
      </c>
      <c r="G650" s="7" t="s">
        <v>1769</v>
      </c>
      <c r="H650" s="7" t="s">
        <v>1708</v>
      </c>
      <c r="I650" s="2" t="s">
        <v>924</v>
      </c>
    </row>
    <row r="651" spans="1:9" ht="15">
      <c r="A651" s="2" t="s">
        <v>971</v>
      </c>
      <c r="B651" s="39" t="s">
        <v>382</v>
      </c>
      <c r="C651" s="65">
        <v>50.2</v>
      </c>
      <c r="D651" s="65">
        <v>114.53</v>
      </c>
      <c r="E651" s="74">
        <v>-1.1</v>
      </c>
      <c r="F651" s="22" t="s">
        <v>728</v>
      </c>
      <c r="G651" s="7" t="s">
        <v>999</v>
      </c>
      <c r="H651" s="7" t="s">
        <v>1001</v>
      </c>
      <c r="I651" s="2">
        <v>35</v>
      </c>
    </row>
    <row r="652" spans="1:9" ht="15">
      <c r="A652" s="2" t="s">
        <v>977</v>
      </c>
      <c r="B652" s="39" t="s">
        <v>378</v>
      </c>
      <c r="C652" s="65">
        <v>53</v>
      </c>
      <c r="D652" s="65">
        <v>119</v>
      </c>
      <c r="E652" s="74">
        <v>-1.3</v>
      </c>
      <c r="F652" s="22" t="s">
        <v>728</v>
      </c>
      <c r="G652" s="7" t="s">
        <v>1282</v>
      </c>
      <c r="H652" s="7" t="s">
        <v>1001</v>
      </c>
      <c r="I652" s="2">
        <v>35</v>
      </c>
    </row>
    <row r="653" spans="1:9" ht="15">
      <c r="A653" s="2" t="s">
        <v>980</v>
      </c>
      <c r="B653" s="39" t="s">
        <v>981</v>
      </c>
      <c r="C653" s="65">
        <v>59.75</v>
      </c>
      <c r="D653" s="65">
        <v>119.5</v>
      </c>
      <c r="E653" s="74">
        <v>-0.055</v>
      </c>
      <c r="F653" s="22">
        <v>1</v>
      </c>
      <c r="G653" s="7" t="s">
        <v>1282</v>
      </c>
      <c r="H653" s="7" t="s">
        <v>1001</v>
      </c>
      <c r="I653" s="2">
        <v>15</v>
      </c>
    </row>
    <row r="654" spans="1:9" ht="15">
      <c r="A654" s="2" t="s">
        <v>980</v>
      </c>
      <c r="B654" s="39" t="s">
        <v>982</v>
      </c>
      <c r="C654" s="65">
        <v>59.75</v>
      </c>
      <c r="D654" s="65">
        <v>119.51</v>
      </c>
      <c r="E654" s="74">
        <v>-1.205</v>
      </c>
      <c r="F654" s="22">
        <v>1</v>
      </c>
      <c r="G654" s="7" t="s">
        <v>1282</v>
      </c>
      <c r="H654" s="7" t="s">
        <v>1001</v>
      </c>
      <c r="I654" s="2">
        <v>15</v>
      </c>
    </row>
    <row r="655" spans="1:9" ht="15">
      <c r="A655" s="2" t="s">
        <v>985</v>
      </c>
      <c r="B655" s="39" t="s">
        <v>986</v>
      </c>
      <c r="C655" s="65">
        <v>59.45</v>
      </c>
      <c r="D655" s="65">
        <v>119.25</v>
      </c>
      <c r="E655" s="74">
        <v>-0.05</v>
      </c>
      <c r="F655" s="22">
        <v>1</v>
      </c>
      <c r="G655" s="7" t="s">
        <v>1282</v>
      </c>
      <c r="H655" s="7" t="s">
        <v>1001</v>
      </c>
      <c r="I655" s="2">
        <v>15</v>
      </c>
    </row>
    <row r="656" spans="1:256" ht="15">
      <c r="A656" s="17" t="s">
        <v>1506</v>
      </c>
      <c r="B656" s="46" t="s">
        <v>1507</v>
      </c>
      <c r="C656" s="17">
        <v>50.182</v>
      </c>
      <c r="D656" s="17">
        <v>114.503</v>
      </c>
      <c r="E656" s="79">
        <v>-6</v>
      </c>
      <c r="F656" s="23">
        <v>0.27</v>
      </c>
      <c r="G656" s="67" t="s">
        <v>1769</v>
      </c>
      <c r="H656" s="7" t="s">
        <v>1001</v>
      </c>
      <c r="I656" s="17" t="s">
        <v>1757</v>
      </c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  <c r="DA656" s="21"/>
      <c r="DB656" s="21"/>
      <c r="DC656" s="21"/>
      <c r="DD656" s="21"/>
      <c r="DE656" s="21"/>
      <c r="DF656" s="21"/>
      <c r="DG656" s="21"/>
      <c r="DH656" s="21"/>
      <c r="DI656" s="21"/>
      <c r="DJ656" s="21"/>
      <c r="DK656" s="21"/>
      <c r="DL656" s="21"/>
      <c r="DM656" s="21"/>
      <c r="DN656" s="21"/>
      <c r="DO656" s="21"/>
      <c r="DP656" s="21"/>
      <c r="DQ656" s="21"/>
      <c r="DR656" s="21"/>
      <c r="DS656" s="21"/>
      <c r="DT656" s="21"/>
      <c r="DU656" s="21"/>
      <c r="DV656" s="21"/>
      <c r="DW656" s="21"/>
      <c r="DX656" s="21"/>
      <c r="DY656" s="21"/>
      <c r="DZ656" s="21"/>
      <c r="EA656" s="21"/>
      <c r="EB656" s="21"/>
      <c r="EC656" s="21"/>
      <c r="ED656" s="21"/>
      <c r="EE656" s="21"/>
      <c r="EF656" s="21"/>
      <c r="EG656" s="21"/>
      <c r="EH656" s="21"/>
      <c r="EI656" s="21"/>
      <c r="EJ656" s="21"/>
      <c r="EK656" s="21"/>
      <c r="EL656" s="21"/>
      <c r="EM656" s="21"/>
      <c r="EN656" s="21"/>
      <c r="EO656" s="21"/>
      <c r="EP656" s="21"/>
      <c r="EQ656" s="21"/>
      <c r="ER656" s="21"/>
      <c r="ES656" s="21"/>
      <c r="ET656" s="21"/>
      <c r="EU656" s="21"/>
      <c r="EV656" s="21"/>
      <c r="EW656" s="21"/>
      <c r="EX656" s="21"/>
      <c r="EY656" s="21"/>
      <c r="EZ656" s="21"/>
      <c r="FA656" s="21"/>
      <c r="FB656" s="21"/>
      <c r="FC656" s="21"/>
      <c r="FD656" s="21"/>
      <c r="FE656" s="21"/>
      <c r="FF656" s="21"/>
      <c r="FG656" s="21"/>
      <c r="FH656" s="21"/>
      <c r="FI656" s="21"/>
      <c r="FJ656" s="21"/>
      <c r="FK656" s="21"/>
      <c r="FL656" s="21"/>
      <c r="FM656" s="21"/>
      <c r="FN656" s="21"/>
      <c r="FO656" s="21"/>
      <c r="FP656" s="21"/>
      <c r="FQ656" s="21"/>
      <c r="FR656" s="21"/>
      <c r="FS656" s="21"/>
      <c r="FT656" s="21"/>
      <c r="FU656" s="21"/>
      <c r="FV656" s="21"/>
      <c r="FW656" s="21"/>
      <c r="FX656" s="21"/>
      <c r="FY656" s="21"/>
      <c r="FZ656" s="21"/>
      <c r="GA656" s="21"/>
      <c r="GB656" s="21"/>
      <c r="GC656" s="21"/>
      <c r="GD656" s="21"/>
      <c r="GE656" s="21"/>
      <c r="GF656" s="21"/>
      <c r="GG656" s="21"/>
      <c r="GH656" s="21"/>
      <c r="GI656" s="21"/>
      <c r="GJ656" s="21"/>
      <c r="GK656" s="21"/>
      <c r="GL656" s="21"/>
      <c r="GM656" s="21"/>
      <c r="GN656" s="21"/>
      <c r="GO656" s="21"/>
      <c r="GP656" s="21"/>
      <c r="GQ656" s="21"/>
      <c r="GR656" s="21"/>
      <c r="GS656" s="21"/>
      <c r="GT656" s="21"/>
      <c r="GU656" s="21"/>
      <c r="GV656" s="21"/>
      <c r="GW656" s="21"/>
      <c r="GX656" s="21"/>
      <c r="GY656" s="21"/>
      <c r="GZ656" s="21"/>
      <c r="HA656" s="21"/>
      <c r="HB656" s="21"/>
      <c r="HC656" s="21"/>
      <c r="HD656" s="21"/>
      <c r="HE656" s="21"/>
      <c r="HF656" s="21"/>
      <c r="HG656" s="21"/>
      <c r="HH656" s="21"/>
      <c r="HI656" s="21"/>
      <c r="HJ656" s="21"/>
      <c r="HK656" s="21"/>
      <c r="HL656" s="21"/>
      <c r="HM656" s="21"/>
      <c r="HN656" s="21"/>
      <c r="HO656" s="21"/>
      <c r="HP656" s="21"/>
      <c r="HQ656" s="21"/>
      <c r="HR656" s="21"/>
      <c r="HS656" s="21"/>
      <c r="HT656" s="21"/>
      <c r="HU656" s="21"/>
      <c r="HV656" s="21"/>
      <c r="HW656" s="21"/>
      <c r="HX656" s="21"/>
      <c r="HY656" s="21"/>
      <c r="HZ656" s="21"/>
      <c r="IA656" s="21"/>
      <c r="IB656" s="21"/>
      <c r="IC656" s="21"/>
      <c r="ID656" s="21"/>
      <c r="IE656" s="21"/>
      <c r="IF656" s="21"/>
      <c r="IG656" s="21"/>
      <c r="IH656" s="21"/>
      <c r="II656" s="21"/>
      <c r="IJ656" s="21"/>
      <c r="IK656" s="21"/>
      <c r="IL656" s="21"/>
      <c r="IM656" s="21"/>
      <c r="IN656" s="21"/>
      <c r="IO656" s="21"/>
      <c r="IP656" s="21"/>
      <c r="IQ656" s="21"/>
      <c r="IR656" s="21"/>
      <c r="IS656" s="21"/>
      <c r="IT656" s="21"/>
      <c r="IU656" s="21"/>
      <c r="IV656" s="21"/>
    </row>
    <row r="657" spans="1:256" ht="15">
      <c r="A657" s="17" t="s">
        <v>1506</v>
      </c>
      <c r="B657" s="46" t="s">
        <v>1509</v>
      </c>
      <c r="C657" s="17">
        <v>50.182</v>
      </c>
      <c r="D657" s="17">
        <v>114.503</v>
      </c>
      <c r="E657" s="79">
        <v>0.1</v>
      </c>
      <c r="F657" s="23">
        <v>0.47</v>
      </c>
      <c r="G657" s="67" t="s">
        <v>1769</v>
      </c>
      <c r="H657" s="7" t="s">
        <v>1001</v>
      </c>
      <c r="I657" s="17" t="s">
        <v>1757</v>
      </c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  <c r="DA657" s="21"/>
      <c r="DB657" s="21"/>
      <c r="DC657" s="21"/>
      <c r="DD657" s="21"/>
      <c r="DE657" s="21"/>
      <c r="DF657" s="21"/>
      <c r="DG657" s="21"/>
      <c r="DH657" s="21"/>
      <c r="DI657" s="21"/>
      <c r="DJ657" s="21"/>
      <c r="DK657" s="21"/>
      <c r="DL657" s="21"/>
      <c r="DM657" s="21"/>
      <c r="DN657" s="21"/>
      <c r="DO657" s="21"/>
      <c r="DP657" s="21"/>
      <c r="DQ657" s="21"/>
      <c r="DR657" s="21"/>
      <c r="DS657" s="21"/>
      <c r="DT657" s="21"/>
      <c r="DU657" s="21"/>
      <c r="DV657" s="21"/>
      <c r="DW657" s="21"/>
      <c r="DX657" s="21"/>
      <c r="DY657" s="21"/>
      <c r="DZ657" s="21"/>
      <c r="EA657" s="21"/>
      <c r="EB657" s="21"/>
      <c r="EC657" s="21"/>
      <c r="ED657" s="21"/>
      <c r="EE657" s="21"/>
      <c r="EF657" s="21"/>
      <c r="EG657" s="21"/>
      <c r="EH657" s="21"/>
      <c r="EI657" s="21"/>
      <c r="EJ657" s="21"/>
      <c r="EK657" s="21"/>
      <c r="EL657" s="21"/>
      <c r="EM657" s="21"/>
      <c r="EN657" s="21"/>
      <c r="EO657" s="21"/>
      <c r="EP657" s="21"/>
      <c r="EQ657" s="21"/>
      <c r="ER657" s="21"/>
      <c r="ES657" s="21"/>
      <c r="ET657" s="21"/>
      <c r="EU657" s="21"/>
      <c r="EV657" s="21"/>
      <c r="EW657" s="21"/>
      <c r="EX657" s="21"/>
      <c r="EY657" s="21"/>
      <c r="EZ657" s="21"/>
      <c r="FA657" s="21"/>
      <c r="FB657" s="21"/>
      <c r="FC657" s="21"/>
      <c r="FD657" s="21"/>
      <c r="FE657" s="21"/>
      <c r="FF657" s="21"/>
      <c r="FG657" s="21"/>
      <c r="FH657" s="21"/>
      <c r="FI657" s="21"/>
      <c r="FJ657" s="21"/>
      <c r="FK657" s="21"/>
      <c r="FL657" s="21"/>
      <c r="FM657" s="21"/>
      <c r="FN657" s="21"/>
      <c r="FO657" s="21"/>
      <c r="FP657" s="21"/>
      <c r="FQ657" s="21"/>
      <c r="FR657" s="21"/>
      <c r="FS657" s="21"/>
      <c r="FT657" s="21"/>
      <c r="FU657" s="21"/>
      <c r="FV657" s="21"/>
      <c r="FW657" s="21"/>
      <c r="FX657" s="21"/>
      <c r="FY657" s="21"/>
      <c r="FZ657" s="21"/>
      <c r="GA657" s="21"/>
      <c r="GB657" s="21"/>
      <c r="GC657" s="21"/>
      <c r="GD657" s="21"/>
      <c r="GE657" s="21"/>
      <c r="GF657" s="21"/>
      <c r="GG657" s="21"/>
      <c r="GH657" s="21"/>
      <c r="GI657" s="21"/>
      <c r="GJ657" s="21"/>
      <c r="GK657" s="21"/>
      <c r="GL657" s="21"/>
      <c r="GM657" s="21"/>
      <c r="GN657" s="21"/>
      <c r="GO657" s="21"/>
      <c r="GP657" s="21"/>
      <c r="GQ657" s="21"/>
      <c r="GR657" s="21"/>
      <c r="GS657" s="21"/>
      <c r="GT657" s="21"/>
      <c r="GU657" s="21"/>
      <c r="GV657" s="21"/>
      <c r="GW657" s="21"/>
      <c r="GX657" s="21"/>
      <c r="GY657" s="21"/>
      <c r="GZ657" s="21"/>
      <c r="HA657" s="21"/>
      <c r="HB657" s="21"/>
      <c r="HC657" s="21"/>
      <c r="HD657" s="21"/>
      <c r="HE657" s="21"/>
      <c r="HF657" s="21"/>
      <c r="HG657" s="21"/>
      <c r="HH657" s="21"/>
      <c r="HI657" s="21"/>
      <c r="HJ657" s="21"/>
      <c r="HK657" s="21"/>
      <c r="HL657" s="21"/>
      <c r="HM657" s="21"/>
      <c r="HN657" s="21"/>
      <c r="HO657" s="21"/>
      <c r="HP657" s="21"/>
      <c r="HQ657" s="21"/>
      <c r="HR657" s="21"/>
      <c r="HS657" s="21"/>
      <c r="HT657" s="21"/>
      <c r="HU657" s="21"/>
      <c r="HV657" s="21"/>
      <c r="HW657" s="21"/>
      <c r="HX657" s="21"/>
      <c r="HY657" s="21"/>
      <c r="HZ657" s="21"/>
      <c r="IA657" s="21"/>
      <c r="IB657" s="21"/>
      <c r="IC657" s="21"/>
      <c r="ID657" s="21"/>
      <c r="IE657" s="21"/>
      <c r="IF657" s="21"/>
      <c r="IG657" s="21"/>
      <c r="IH657" s="21"/>
      <c r="II657" s="21"/>
      <c r="IJ657" s="21"/>
      <c r="IK657" s="21"/>
      <c r="IL657" s="21"/>
      <c r="IM657" s="21"/>
      <c r="IN657" s="21"/>
      <c r="IO657" s="21"/>
      <c r="IP657" s="21"/>
      <c r="IQ657" s="21"/>
      <c r="IR657" s="21"/>
      <c r="IS657" s="21"/>
      <c r="IT657" s="21"/>
      <c r="IU657" s="21"/>
      <c r="IV657" s="21"/>
    </row>
    <row r="658" spans="1:9" ht="15">
      <c r="A658" s="2"/>
      <c r="B658" s="39"/>
      <c r="C658" s="65"/>
      <c r="D658" s="65"/>
      <c r="E658" s="74"/>
      <c r="F658" s="22"/>
      <c r="G658" s="7"/>
      <c r="H658" s="7"/>
      <c r="I658" s="2"/>
    </row>
    <row r="659" spans="1:9" ht="15">
      <c r="A659" s="29" t="s">
        <v>1288</v>
      </c>
      <c r="B659" s="39"/>
      <c r="C659" s="65"/>
      <c r="D659" s="65"/>
      <c r="E659" s="74"/>
      <c r="F659" s="22"/>
      <c r="G659" s="7"/>
      <c r="H659" s="7"/>
      <c r="I659" s="2"/>
    </row>
    <row r="660" spans="1:9" ht="15">
      <c r="A660" s="2" t="s">
        <v>122</v>
      </c>
      <c r="B660" s="39"/>
      <c r="C660" s="65">
        <v>52.25</v>
      </c>
      <c r="D660" s="65">
        <v>107.83333333333333</v>
      </c>
      <c r="E660" s="74">
        <v>5.4</v>
      </c>
      <c r="F660" s="22">
        <v>1</v>
      </c>
      <c r="G660" s="7" t="s">
        <v>1769</v>
      </c>
      <c r="H660" s="7" t="s">
        <v>1708</v>
      </c>
      <c r="I660" s="2" t="s">
        <v>793</v>
      </c>
    </row>
    <row r="661" spans="1:9" ht="15">
      <c r="A661" s="2" t="s">
        <v>123</v>
      </c>
      <c r="B661" s="39"/>
      <c r="C661" s="65">
        <v>50.28333333333333</v>
      </c>
      <c r="D661" s="65">
        <v>107.8</v>
      </c>
      <c r="E661" s="74">
        <v>6</v>
      </c>
      <c r="F661" s="22">
        <v>1</v>
      </c>
      <c r="G661" s="7" t="s">
        <v>1769</v>
      </c>
      <c r="H661" s="7" t="s">
        <v>1001</v>
      </c>
      <c r="I661" s="2" t="s">
        <v>793</v>
      </c>
    </row>
    <row r="662" spans="1:9" ht="15">
      <c r="A662" s="2" t="s">
        <v>123</v>
      </c>
      <c r="B662" s="39"/>
      <c r="C662" s="65">
        <v>50.27</v>
      </c>
      <c r="D662" s="65">
        <v>107.73</v>
      </c>
      <c r="E662" s="74">
        <v>5.7</v>
      </c>
      <c r="F662" s="22">
        <v>1</v>
      </c>
      <c r="G662" s="7" t="s">
        <v>1769</v>
      </c>
      <c r="H662" s="7" t="s">
        <v>1708</v>
      </c>
      <c r="I662" s="2">
        <v>30</v>
      </c>
    </row>
    <row r="663" spans="1:9" ht="15">
      <c r="A663" s="2" t="s">
        <v>124</v>
      </c>
      <c r="B663" s="39"/>
      <c r="C663" s="65">
        <v>50.38333333333333</v>
      </c>
      <c r="D663" s="65">
        <v>102.58333333333333</v>
      </c>
      <c r="E663" s="74">
        <v>5.4</v>
      </c>
      <c r="F663" s="22">
        <v>1</v>
      </c>
      <c r="G663" s="7" t="s">
        <v>1769</v>
      </c>
      <c r="H663" s="7" t="s">
        <v>1708</v>
      </c>
      <c r="I663" s="2" t="s">
        <v>924</v>
      </c>
    </row>
    <row r="664" spans="1:9" ht="15">
      <c r="A664" s="2" t="s">
        <v>125</v>
      </c>
      <c r="B664" s="39"/>
      <c r="C664" s="65">
        <v>50.4</v>
      </c>
      <c r="D664" s="65">
        <v>104.56666666666666</v>
      </c>
      <c r="E664" s="74">
        <v>4.7</v>
      </c>
      <c r="F664" s="22">
        <v>1</v>
      </c>
      <c r="G664" s="7" t="s">
        <v>1769</v>
      </c>
      <c r="H664" s="7" t="s">
        <v>1708</v>
      </c>
      <c r="I664" s="2" t="s">
        <v>924</v>
      </c>
    </row>
    <row r="665" spans="1:9" ht="15">
      <c r="A665" s="2" t="s">
        <v>126</v>
      </c>
      <c r="B665" s="39"/>
      <c r="C665" s="65">
        <v>51.21666666666667</v>
      </c>
      <c r="D665" s="65">
        <v>102.46666666666667</v>
      </c>
      <c r="E665" s="74">
        <v>4.5</v>
      </c>
      <c r="F665" s="22">
        <v>1</v>
      </c>
      <c r="G665" s="7" t="s">
        <v>1769</v>
      </c>
      <c r="H665" s="7" t="s">
        <v>1708</v>
      </c>
      <c r="I665" s="2" t="s">
        <v>793</v>
      </c>
    </row>
    <row r="666" spans="1:9" ht="15">
      <c r="A666" s="2" t="s">
        <v>127</v>
      </c>
      <c r="B666" s="39"/>
      <c r="C666" s="65">
        <v>51.46666666666667</v>
      </c>
      <c r="D666" s="65">
        <v>109.16666666666667</v>
      </c>
      <c r="E666" s="74">
        <v>5.9</v>
      </c>
      <c r="F666" s="22">
        <v>1</v>
      </c>
      <c r="G666" s="7" t="s">
        <v>1769</v>
      </c>
      <c r="H666" s="7" t="s">
        <v>1001</v>
      </c>
      <c r="I666" s="2" t="s">
        <v>793</v>
      </c>
    </row>
    <row r="667" spans="1:9" ht="15">
      <c r="A667" s="2" t="s">
        <v>128</v>
      </c>
      <c r="B667" s="39"/>
      <c r="C667" s="65">
        <v>51.483333333333334</v>
      </c>
      <c r="D667" s="65">
        <v>107.05</v>
      </c>
      <c r="E667" s="74">
        <v>6</v>
      </c>
      <c r="F667" s="22">
        <v>1</v>
      </c>
      <c r="G667" s="7" t="s">
        <v>1769</v>
      </c>
      <c r="H667" s="7" t="s">
        <v>1708</v>
      </c>
      <c r="I667" s="2" t="s">
        <v>924</v>
      </c>
    </row>
    <row r="668" spans="1:9" ht="15">
      <c r="A668" s="2" t="s">
        <v>129</v>
      </c>
      <c r="B668" s="39"/>
      <c r="C668" s="65">
        <v>51.766666666666666</v>
      </c>
      <c r="D668" s="65">
        <v>104.2</v>
      </c>
      <c r="E668" s="74">
        <v>4.3</v>
      </c>
      <c r="F668" s="22">
        <v>1</v>
      </c>
      <c r="G668" s="7" t="s">
        <v>1769</v>
      </c>
      <c r="H668" s="7" t="s">
        <v>1001</v>
      </c>
      <c r="I668" s="2" t="s">
        <v>924</v>
      </c>
    </row>
    <row r="669" spans="1:9" ht="15">
      <c r="A669" s="2" t="s">
        <v>130</v>
      </c>
      <c r="B669" s="39"/>
      <c r="C669" s="65">
        <v>52.15</v>
      </c>
      <c r="D669" s="65">
        <v>106.6</v>
      </c>
      <c r="E669" s="74">
        <v>6.2</v>
      </c>
      <c r="F669" s="22">
        <v>1</v>
      </c>
      <c r="G669" s="7" t="s">
        <v>1769</v>
      </c>
      <c r="H669" s="7" t="s">
        <v>1001</v>
      </c>
      <c r="I669" s="2">
        <v>7</v>
      </c>
    </row>
    <row r="670" spans="1:9" ht="15">
      <c r="A670" s="2" t="s">
        <v>131</v>
      </c>
      <c r="B670" s="39"/>
      <c r="C670" s="65">
        <v>52.15</v>
      </c>
      <c r="D670" s="65">
        <v>106.6</v>
      </c>
      <c r="E670" s="74">
        <v>6</v>
      </c>
      <c r="F670" s="22">
        <v>1</v>
      </c>
      <c r="G670" s="7" t="s">
        <v>1769</v>
      </c>
      <c r="H670" s="7" t="s">
        <v>1708</v>
      </c>
      <c r="I670" s="2" t="s">
        <v>924</v>
      </c>
    </row>
    <row r="671" spans="1:9" ht="15">
      <c r="A671" s="2" t="s">
        <v>132</v>
      </c>
      <c r="B671" s="39"/>
      <c r="C671" s="65">
        <v>52.85</v>
      </c>
      <c r="D671" s="65">
        <v>102.38333333333334</v>
      </c>
      <c r="E671" s="74">
        <v>5.8</v>
      </c>
      <c r="F671" s="22">
        <v>1</v>
      </c>
      <c r="G671" s="7" t="s">
        <v>1769</v>
      </c>
      <c r="H671" s="7" t="s">
        <v>1708</v>
      </c>
      <c r="I671" s="2" t="s">
        <v>793</v>
      </c>
    </row>
    <row r="672" spans="1:9" ht="15">
      <c r="A672" s="2" t="s">
        <v>133</v>
      </c>
      <c r="B672" s="39"/>
      <c r="C672" s="65">
        <v>55.1</v>
      </c>
      <c r="D672" s="65">
        <v>105.3</v>
      </c>
      <c r="E672" s="74">
        <v>5.1</v>
      </c>
      <c r="F672" s="22">
        <v>1</v>
      </c>
      <c r="G672" s="7" t="s">
        <v>1769</v>
      </c>
      <c r="H672" s="7" t="s">
        <v>1708</v>
      </c>
      <c r="I672" s="2" t="s">
        <v>924</v>
      </c>
    </row>
    <row r="673" spans="1:9" ht="15">
      <c r="A673" s="2" t="s">
        <v>134</v>
      </c>
      <c r="B673" s="39"/>
      <c r="C673" s="65">
        <v>57.71666666666667</v>
      </c>
      <c r="D673" s="65">
        <v>106.28333333333333</v>
      </c>
      <c r="E673" s="74">
        <v>2.8</v>
      </c>
      <c r="F673" s="22">
        <v>1</v>
      </c>
      <c r="G673" s="7" t="s">
        <v>1769</v>
      </c>
      <c r="H673" s="7" t="s">
        <v>1708</v>
      </c>
      <c r="I673" s="2" t="s">
        <v>793</v>
      </c>
    </row>
    <row r="674" spans="1:9" ht="15">
      <c r="A674" s="2"/>
      <c r="B674" s="39"/>
      <c r="C674" s="65"/>
      <c r="D674" s="65"/>
      <c r="E674" s="74"/>
      <c r="F674" s="22"/>
      <c r="G674" s="7"/>
      <c r="H674" s="7"/>
      <c r="I674" s="2"/>
    </row>
    <row r="675" spans="1:9" ht="15">
      <c r="A675" s="29" t="s">
        <v>1289</v>
      </c>
      <c r="B675" s="39"/>
      <c r="C675" s="65"/>
      <c r="D675" s="65"/>
      <c r="E675" s="74"/>
      <c r="F675" s="22"/>
      <c r="G675" s="7"/>
      <c r="H675" s="7"/>
      <c r="I675" s="2"/>
    </row>
    <row r="676" spans="1:9" ht="15">
      <c r="A676" s="2" t="s">
        <v>135</v>
      </c>
      <c r="B676" s="39"/>
      <c r="C676" s="65">
        <v>49.88333333333333</v>
      </c>
      <c r="D676" s="65">
        <v>97.16666666666667</v>
      </c>
      <c r="E676" s="74">
        <v>5.4</v>
      </c>
      <c r="F676" s="22">
        <v>1.02</v>
      </c>
      <c r="G676" s="7" t="s">
        <v>1769</v>
      </c>
      <c r="H676" s="7" t="s">
        <v>1708</v>
      </c>
      <c r="I676" s="2">
        <v>64</v>
      </c>
    </row>
    <row r="677" spans="1:9" ht="15">
      <c r="A677" s="2" t="s">
        <v>136</v>
      </c>
      <c r="B677" s="39"/>
      <c r="C677" s="65">
        <v>49.9</v>
      </c>
      <c r="D677" s="65">
        <v>97.23333333333333</v>
      </c>
      <c r="E677" s="74">
        <v>6</v>
      </c>
      <c r="F677" s="22">
        <v>1</v>
      </c>
      <c r="G677" s="7" t="s">
        <v>1769</v>
      </c>
      <c r="H677" s="7" t="s">
        <v>1708</v>
      </c>
      <c r="I677" s="2" t="s">
        <v>924</v>
      </c>
    </row>
    <row r="678" spans="1:9" ht="15">
      <c r="A678" s="2" t="s">
        <v>1307</v>
      </c>
      <c r="B678" s="39"/>
      <c r="C678" s="65">
        <v>50.18333333333333</v>
      </c>
      <c r="D678" s="65">
        <v>96.05</v>
      </c>
      <c r="E678" s="74">
        <v>6.1</v>
      </c>
      <c r="F678" s="22">
        <v>1</v>
      </c>
      <c r="G678" s="7" t="s">
        <v>1769</v>
      </c>
      <c r="H678" s="7" t="s">
        <v>1708</v>
      </c>
      <c r="I678" s="2">
        <v>23</v>
      </c>
    </row>
    <row r="679" spans="1:9" ht="15">
      <c r="A679" s="2" t="s">
        <v>137</v>
      </c>
      <c r="B679" s="39"/>
      <c r="C679" s="65">
        <v>50.63333333333333</v>
      </c>
      <c r="D679" s="65">
        <v>96.98333333333333</v>
      </c>
      <c r="E679" s="74">
        <v>6.6</v>
      </c>
      <c r="F679" s="22">
        <v>1</v>
      </c>
      <c r="G679" s="7" t="s">
        <v>1769</v>
      </c>
      <c r="H679" s="7" t="s">
        <v>1708</v>
      </c>
      <c r="I679" s="2" t="s">
        <v>793</v>
      </c>
    </row>
    <row r="680" spans="1:9" ht="15">
      <c r="A680" s="2" t="s">
        <v>138</v>
      </c>
      <c r="B680" s="39"/>
      <c r="C680" s="65">
        <v>53.75</v>
      </c>
      <c r="D680" s="65">
        <v>101.63333333333334</v>
      </c>
      <c r="E680" s="74">
        <v>5.2</v>
      </c>
      <c r="F680" s="22">
        <v>1</v>
      </c>
      <c r="G680" s="7" t="s">
        <v>1769</v>
      </c>
      <c r="H680" s="7" t="s">
        <v>1001</v>
      </c>
      <c r="I680" s="2" t="s">
        <v>793</v>
      </c>
    </row>
    <row r="681" spans="1:9" ht="15">
      <c r="A681" s="2" t="s">
        <v>608</v>
      </c>
      <c r="B681" s="39"/>
      <c r="C681" s="65">
        <v>55.75</v>
      </c>
      <c r="D681" s="65">
        <v>97.86666666666666</v>
      </c>
      <c r="E681" s="74">
        <v>2.8</v>
      </c>
      <c r="F681" s="22">
        <v>1</v>
      </c>
      <c r="G681" s="7" t="s">
        <v>1769</v>
      </c>
      <c r="H681" s="7" t="s">
        <v>1001</v>
      </c>
      <c r="I681" s="2" t="s">
        <v>793</v>
      </c>
    </row>
    <row r="682" spans="1:9" ht="15">
      <c r="A682" s="2" t="s">
        <v>608</v>
      </c>
      <c r="B682" s="39" t="s">
        <v>1001</v>
      </c>
      <c r="C682" s="65">
        <v>55.8</v>
      </c>
      <c r="D682" s="65">
        <v>97.86666666666666</v>
      </c>
      <c r="E682" s="74">
        <v>0.9</v>
      </c>
      <c r="F682" s="22">
        <v>5</v>
      </c>
      <c r="G682" s="7" t="s">
        <v>1769</v>
      </c>
      <c r="H682" s="7" t="s">
        <v>1708</v>
      </c>
      <c r="I682" s="2">
        <v>11</v>
      </c>
    </row>
    <row r="683" spans="1:9" ht="15">
      <c r="A683" s="2" t="s">
        <v>608</v>
      </c>
      <c r="B683" s="39" t="s">
        <v>1003</v>
      </c>
      <c r="C683" s="65">
        <v>55.8</v>
      </c>
      <c r="D683" s="65">
        <v>97.86666666666666</v>
      </c>
      <c r="E683" s="74">
        <v>1.3</v>
      </c>
      <c r="F683" s="22">
        <v>5</v>
      </c>
      <c r="G683" s="7" t="s">
        <v>1769</v>
      </c>
      <c r="H683" s="7" t="s">
        <v>1708</v>
      </c>
      <c r="I683" s="2">
        <v>11</v>
      </c>
    </row>
    <row r="684" spans="1:9" ht="15">
      <c r="A684" s="2" t="s">
        <v>608</v>
      </c>
      <c r="B684" s="39" t="s">
        <v>1005</v>
      </c>
      <c r="C684" s="65">
        <v>55.8</v>
      </c>
      <c r="D684" s="65">
        <v>97.86666666666666</v>
      </c>
      <c r="E684" s="74">
        <v>0.2</v>
      </c>
      <c r="F684" s="22">
        <v>5</v>
      </c>
      <c r="G684" s="7" t="s">
        <v>1769</v>
      </c>
      <c r="H684" s="7" t="s">
        <v>1708</v>
      </c>
      <c r="I684" s="2">
        <v>11</v>
      </c>
    </row>
    <row r="685" spans="1:9" ht="15">
      <c r="A685" s="2" t="s">
        <v>608</v>
      </c>
      <c r="B685" s="39" t="s">
        <v>999</v>
      </c>
      <c r="C685" s="65">
        <v>55.8</v>
      </c>
      <c r="D685" s="65">
        <v>97.86666666666666</v>
      </c>
      <c r="E685" s="74">
        <v>-0.2</v>
      </c>
      <c r="F685" s="22">
        <v>5</v>
      </c>
      <c r="G685" s="7" t="s">
        <v>1769</v>
      </c>
      <c r="H685" s="7" t="s">
        <v>1708</v>
      </c>
      <c r="I685" s="2">
        <v>11</v>
      </c>
    </row>
    <row r="686" spans="1:9" ht="15">
      <c r="A686" s="2" t="s">
        <v>608</v>
      </c>
      <c r="B686" s="39" t="s">
        <v>997</v>
      </c>
      <c r="C686" s="65">
        <v>55.8</v>
      </c>
      <c r="D686" s="65">
        <v>97.86666666666666</v>
      </c>
      <c r="E686" s="74">
        <v>2.3</v>
      </c>
      <c r="F686" s="22">
        <v>5</v>
      </c>
      <c r="G686" s="7" t="s">
        <v>1769</v>
      </c>
      <c r="H686" s="7" t="s">
        <v>1708</v>
      </c>
      <c r="I686" s="2">
        <v>11</v>
      </c>
    </row>
    <row r="687" spans="1:9" ht="21">
      <c r="A687" s="38" t="s">
        <v>1658</v>
      </c>
      <c r="B687" s="39" t="s">
        <v>1659</v>
      </c>
      <c r="C687" s="6">
        <v>56.69</v>
      </c>
      <c r="D687" s="6">
        <v>94.07</v>
      </c>
      <c r="E687" s="80">
        <v>-0.9</v>
      </c>
      <c r="F687" s="59">
        <v>1</v>
      </c>
      <c r="G687" s="7" t="s">
        <v>1282</v>
      </c>
      <c r="H687" s="7" t="s">
        <v>1708</v>
      </c>
      <c r="I687" s="2" t="s">
        <v>1764</v>
      </c>
    </row>
    <row r="688" spans="1:9" ht="15">
      <c r="A688" s="38" t="s">
        <v>1658</v>
      </c>
      <c r="B688" s="39" t="s">
        <v>1664</v>
      </c>
      <c r="C688" s="6">
        <v>56.69</v>
      </c>
      <c r="D688" s="6">
        <v>94.07</v>
      </c>
      <c r="E688" s="80">
        <v>1.1</v>
      </c>
      <c r="F688" s="59">
        <v>1</v>
      </c>
      <c r="G688" s="7" t="s">
        <v>1769</v>
      </c>
      <c r="H688" s="7" t="s">
        <v>1708</v>
      </c>
      <c r="I688" s="2" t="s">
        <v>1764</v>
      </c>
    </row>
    <row r="689" spans="1:9" ht="21">
      <c r="A689" s="38" t="s">
        <v>1658</v>
      </c>
      <c r="B689" s="39" t="s">
        <v>1667</v>
      </c>
      <c r="C689" s="6">
        <v>56.69</v>
      </c>
      <c r="D689" s="6">
        <v>94.07</v>
      </c>
      <c r="E689" s="80" t="s">
        <v>1670</v>
      </c>
      <c r="F689" s="59">
        <v>4.5</v>
      </c>
      <c r="G689" s="7" t="s">
        <v>1282</v>
      </c>
      <c r="H689" s="7" t="s">
        <v>1708</v>
      </c>
      <c r="I689" s="2" t="s">
        <v>1764</v>
      </c>
    </row>
    <row r="690" spans="1:9" ht="21">
      <c r="A690" s="38" t="s">
        <v>1673</v>
      </c>
      <c r="B690" s="39" t="s">
        <v>1674</v>
      </c>
      <c r="C690" s="6">
        <v>56.48</v>
      </c>
      <c r="D690" s="6">
        <v>94.14</v>
      </c>
      <c r="E690" s="80" t="s">
        <v>1675</v>
      </c>
      <c r="F690" s="59">
        <v>1</v>
      </c>
      <c r="G690" s="7" t="s">
        <v>1282</v>
      </c>
      <c r="H690" s="7" t="s">
        <v>1708</v>
      </c>
      <c r="I690" s="2" t="s">
        <v>1764</v>
      </c>
    </row>
    <row r="691" spans="1:9" ht="21">
      <c r="A691" s="38" t="s">
        <v>1685</v>
      </c>
      <c r="B691" s="39" t="s">
        <v>1686</v>
      </c>
      <c r="C691" s="6">
        <v>56.1</v>
      </c>
      <c r="D691" s="6">
        <v>93.3</v>
      </c>
      <c r="E691" s="80">
        <v>-0.7</v>
      </c>
      <c r="F691" s="59">
        <v>3</v>
      </c>
      <c r="G691" s="7" t="s">
        <v>1282</v>
      </c>
      <c r="H691" s="7" t="s">
        <v>1708</v>
      </c>
      <c r="I691" s="2" t="s">
        <v>1764</v>
      </c>
    </row>
    <row r="692" spans="1:9" ht="21">
      <c r="A692" s="38" t="s">
        <v>1691</v>
      </c>
      <c r="B692" s="39" t="s">
        <v>1692</v>
      </c>
      <c r="C692" s="6">
        <v>55.4</v>
      </c>
      <c r="D692" s="6">
        <v>92.6</v>
      </c>
      <c r="E692" s="80">
        <v>-0.3</v>
      </c>
      <c r="F692" s="59">
        <v>6</v>
      </c>
      <c r="G692" s="7" t="s">
        <v>1282</v>
      </c>
      <c r="H692" s="7" t="s">
        <v>1708</v>
      </c>
      <c r="I692" s="2" t="s">
        <v>1764</v>
      </c>
    </row>
    <row r="693" spans="1:9" ht="21">
      <c r="A693" s="38" t="s">
        <v>1691</v>
      </c>
      <c r="B693" s="39" t="s">
        <v>1695</v>
      </c>
      <c r="C693" s="6">
        <v>55.4</v>
      </c>
      <c r="D693" s="6">
        <v>92.6</v>
      </c>
      <c r="E693" s="80">
        <v>-0.5</v>
      </c>
      <c r="F693" s="59">
        <v>3</v>
      </c>
      <c r="G693" s="7" t="s">
        <v>1282</v>
      </c>
      <c r="H693" s="7" t="s">
        <v>1708</v>
      </c>
      <c r="I693" s="2" t="s">
        <v>1764</v>
      </c>
    </row>
    <row r="694" spans="1:9" ht="15">
      <c r="A694" s="2"/>
      <c r="B694" s="39"/>
      <c r="C694" s="65"/>
      <c r="D694" s="65"/>
      <c r="E694" s="74"/>
      <c r="F694" s="22"/>
      <c r="G694" s="7"/>
      <c r="H694" s="7"/>
      <c r="I694" s="2"/>
    </row>
    <row r="695" spans="1:9" ht="15">
      <c r="A695" s="29" t="s">
        <v>1290</v>
      </c>
      <c r="B695" s="39"/>
      <c r="C695" s="65"/>
      <c r="D695" s="65"/>
      <c r="E695" s="74"/>
      <c r="F695" s="22"/>
      <c r="G695" s="7"/>
      <c r="H695" s="7"/>
      <c r="I695" s="2"/>
    </row>
    <row r="696" spans="1:9" ht="15">
      <c r="A696" s="2" t="s">
        <v>139</v>
      </c>
      <c r="B696" s="39"/>
      <c r="C696" s="65">
        <v>45.38333333333333</v>
      </c>
      <c r="D696" s="65">
        <v>75.71666666666667</v>
      </c>
      <c r="E696" s="74">
        <v>7.9</v>
      </c>
      <c r="F696" s="22">
        <v>1</v>
      </c>
      <c r="G696" s="7" t="s">
        <v>1769</v>
      </c>
      <c r="H696" s="7" t="s">
        <v>1001</v>
      </c>
      <c r="I696" s="2" t="s">
        <v>924</v>
      </c>
    </row>
    <row r="697" spans="1:9" ht="15">
      <c r="A697" s="2" t="s">
        <v>140</v>
      </c>
      <c r="B697" s="39"/>
      <c r="C697" s="65">
        <v>46.05</v>
      </c>
      <c r="D697" s="65">
        <v>77.43333333333334</v>
      </c>
      <c r="E697" s="74">
        <v>8.7</v>
      </c>
      <c r="F697" s="22">
        <v>1</v>
      </c>
      <c r="G697" s="7" t="s">
        <v>1769</v>
      </c>
      <c r="H697" s="7" t="s">
        <v>1708</v>
      </c>
      <c r="I697" s="2">
        <v>66</v>
      </c>
    </row>
    <row r="698" spans="1:9" ht="15">
      <c r="A698" s="2" t="s">
        <v>141</v>
      </c>
      <c r="B698" s="39"/>
      <c r="C698" s="65">
        <v>48.75</v>
      </c>
      <c r="D698" s="65">
        <v>91.61666666666666</v>
      </c>
      <c r="E698" s="74">
        <v>7.4</v>
      </c>
      <c r="F698" s="22">
        <v>1</v>
      </c>
      <c r="G698" s="7" t="s">
        <v>1769</v>
      </c>
      <c r="H698" s="7" t="s">
        <v>1708</v>
      </c>
      <c r="I698" s="2" t="s">
        <v>924</v>
      </c>
    </row>
    <row r="699" spans="1:9" ht="15">
      <c r="A699" s="2" t="s">
        <v>623</v>
      </c>
      <c r="B699" s="39"/>
      <c r="C699" s="65">
        <v>49.4</v>
      </c>
      <c r="D699" s="65">
        <v>82.43333333333334</v>
      </c>
      <c r="E699" s="74">
        <v>6.3</v>
      </c>
      <c r="F699" s="22">
        <v>1</v>
      </c>
      <c r="G699" s="7" t="s">
        <v>1769</v>
      </c>
      <c r="H699" s="7" t="s">
        <v>1001</v>
      </c>
      <c r="I699" s="2" t="s">
        <v>924</v>
      </c>
    </row>
    <row r="700" spans="1:9" ht="15">
      <c r="A700" s="2"/>
      <c r="B700" s="39"/>
      <c r="C700" s="65"/>
      <c r="D700" s="65"/>
      <c r="E700" s="74"/>
      <c r="F700" s="22"/>
      <c r="G700" s="7"/>
      <c r="H700" s="7"/>
      <c r="I700" s="2"/>
    </row>
    <row r="701" spans="1:9" ht="15">
      <c r="A701" s="29" t="s">
        <v>1291</v>
      </c>
      <c r="B701" s="39"/>
      <c r="C701" s="65"/>
      <c r="D701" s="65"/>
      <c r="E701" s="74"/>
      <c r="F701" s="22"/>
      <c r="G701" s="7"/>
      <c r="H701" s="7"/>
      <c r="I701" s="2"/>
    </row>
    <row r="702" spans="1:9" ht="15">
      <c r="A702" s="2" t="s">
        <v>142</v>
      </c>
      <c r="B702" s="39"/>
      <c r="C702" s="65">
        <v>45.416666666666664</v>
      </c>
      <c r="D702" s="65">
        <v>73.98333333333333</v>
      </c>
      <c r="E702" s="74">
        <v>7.2</v>
      </c>
      <c r="F702" s="22">
        <v>1</v>
      </c>
      <c r="G702" s="7" t="s">
        <v>1769</v>
      </c>
      <c r="H702" s="7" t="s">
        <v>1001</v>
      </c>
      <c r="I702" s="2" t="s">
        <v>793</v>
      </c>
    </row>
    <row r="703" spans="1:9" ht="15">
      <c r="A703" s="2" t="s">
        <v>143</v>
      </c>
      <c r="B703" s="39"/>
      <c r="C703" s="65">
        <v>46.733333333333334</v>
      </c>
      <c r="D703" s="65">
        <v>71.5</v>
      </c>
      <c r="E703" s="74">
        <v>7.8</v>
      </c>
      <c r="F703" s="22">
        <v>1</v>
      </c>
      <c r="G703" s="7" t="s">
        <v>1769</v>
      </c>
      <c r="H703" s="7" t="s">
        <v>1708</v>
      </c>
      <c r="I703" s="2" t="s">
        <v>924</v>
      </c>
    </row>
    <row r="704" spans="1:9" ht="15">
      <c r="A704" s="2" t="s">
        <v>144</v>
      </c>
      <c r="B704" s="39"/>
      <c r="C704" s="65">
        <v>47.266666666666666</v>
      </c>
      <c r="D704" s="65">
        <v>71.16666666666667</v>
      </c>
      <c r="E704" s="74">
        <v>6.1</v>
      </c>
      <c r="F704" s="22">
        <v>1</v>
      </c>
      <c r="G704" s="7" t="s">
        <v>1769</v>
      </c>
      <c r="H704" s="7" t="s">
        <v>1001</v>
      </c>
      <c r="I704" s="2" t="s">
        <v>793</v>
      </c>
    </row>
    <row r="705" spans="1:9" ht="15">
      <c r="A705" s="2" t="s">
        <v>145</v>
      </c>
      <c r="B705" s="39"/>
      <c r="C705" s="65">
        <v>47.35</v>
      </c>
      <c r="D705" s="65">
        <v>70.03333333333333</v>
      </c>
      <c r="E705" s="74">
        <v>7.2</v>
      </c>
      <c r="F705" s="22">
        <v>1</v>
      </c>
      <c r="G705" s="7" t="s">
        <v>1769</v>
      </c>
      <c r="H705" s="7" t="s">
        <v>1001</v>
      </c>
      <c r="I705" s="2" t="s">
        <v>924</v>
      </c>
    </row>
    <row r="706" spans="1:9" ht="15">
      <c r="A706" s="2" t="s">
        <v>146</v>
      </c>
      <c r="B706" s="39"/>
      <c r="C706" s="65">
        <v>48.05</v>
      </c>
      <c r="D706" s="65">
        <v>77.78333333333333</v>
      </c>
      <c r="E706" s="74">
        <v>6.5</v>
      </c>
      <c r="F706" s="22">
        <v>1</v>
      </c>
      <c r="G706" s="7" t="s">
        <v>1769</v>
      </c>
      <c r="H706" s="7" t="s">
        <v>1001</v>
      </c>
      <c r="I706" s="2" t="s">
        <v>793</v>
      </c>
    </row>
    <row r="707" spans="1:9" ht="15">
      <c r="A707" s="2" t="s">
        <v>147</v>
      </c>
      <c r="B707" s="39"/>
      <c r="C707" s="65">
        <v>48.1</v>
      </c>
      <c r="D707" s="65">
        <v>65.68333333333334</v>
      </c>
      <c r="E707" s="74">
        <v>7.4</v>
      </c>
      <c r="F707" s="22">
        <v>1</v>
      </c>
      <c r="G707" s="7" t="s">
        <v>1769</v>
      </c>
      <c r="H707" s="7" t="s">
        <v>1708</v>
      </c>
      <c r="I707" s="2" t="s">
        <v>793</v>
      </c>
    </row>
    <row r="708" spans="1:9" ht="15">
      <c r="A708" s="2" t="s">
        <v>148</v>
      </c>
      <c r="B708" s="39"/>
      <c r="C708" s="65">
        <v>48.85</v>
      </c>
      <c r="D708" s="65">
        <v>72.53</v>
      </c>
      <c r="E708" s="74">
        <v>6.1</v>
      </c>
      <c r="F708" s="22">
        <v>1</v>
      </c>
      <c r="G708" s="7" t="s">
        <v>1769</v>
      </c>
      <c r="H708" s="7" t="s">
        <v>1708</v>
      </c>
      <c r="I708" s="2">
        <v>30</v>
      </c>
    </row>
    <row r="709" spans="1:9" ht="15">
      <c r="A709" s="2" t="s">
        <v>148</v>
      </c>
      <c r="B709" s="39"/>
      <c r="C709" s="65">
        <v>48.833333333333336</v>
      </c>
      <c r="D709" s="65">
        <v>72.58333333333333</v>
      </c>
      <c r="E709" s="74">
        <v>5.8</v>
      </c>
      <c r="F709" s="22">
        <v>1</v>
      </c>
      <c r="G709" s="7" t="s">
        <v>1769</v>
      </c>
      <c r="H709" s="7" t="s">
        <v>1001</v>
      </c>
      <c r="I709" s="2" t="s">
        <v>793</v>
      </c>
    </row>
    <row r="710" spans="1:9" ht="15">
      <c r="A710" s="2" t="s">
        <v>149</v>
      </c>
      <c r="B710" s="39"/>
      <c r="C710" s="65">
        <v>58.1</v>
      </c>
      <c r="D710" s="65">
        <v>68.41666666666667</v>
      </c>
      <c r="E710" s="74">
        <v>-2.4</v>
      </c>
      <c r="F710" s="22">
        <v>1</v>
      </c>
      <c r="G710" s="7" t="s">
        <v>1769</v>
      </c>
      <c r="H710" s="7" t="s">
        <v>1708</v>
      </c>
      <c r="I710" s="2" t="s">
        <v>924</v>
      </c>
    </row>
    <row r="711" spans="1:9" ht="15">
      <c r="A711" s="2" t="s">
        <v>1010</v>
      </c>
      <c r="B711" s="39" t="s">
        <v>1017</v>
      </c>
      <c r="C711" s="59">
        <v>58.5</v>
      </c>
      <c r="D711" s="59">
        <v>65.5</v>
      </c>
      <c r="E711" s="74">
        <v>1.2</v>
      </c>
      <c r="F711" s="22">
        <v>0.95</v>
      </c>
      <c r="G711" s="7" t="s">
        <v>1769</v>
      </c>
      <c r="H711" s="7" t="s">
        <v>1001</v>
      </c>
      <c r="I711" s="2">
        <v>52</v>
      </c>
    </row>
    <row r="712" spans="1:9" ht="15">
      <c r="A712" s="2" t="s">
        <v>1010</v>
      </c>
      <c r="B712" s="39" t="s">
        <v>878</v>
      </c>
      <c r="C712" s="59">
        <v>58.5</v>
      </c>
      <c r="D712" s="59">
        <v>65.5</v>
      </c>
      <c r="E712" s="74">
        <v>-4</v>
      </c>
      <c r="F712" s="22">
        <v>0.9</v>
      </c>
      <c r="G712" s="7" t="s">
        <v>1769</v>
      </c>
      <c r="H712" s="7" t="s">
        <v>1001</v>
      </c>
      <c r="I712" s="2">
        <v>52</v>
      </c>
    </row>
    <row r="713" spans="1:9" ht="15">
      <c r="A713" s="2" t="s">
        <v>1010</v>
      </c>
      <c r="B713" s="39" t="s">
        <v>1022</v>
      </c>
      <c r="C713" s="59">
        <v>58.5</v>
      </c>
      <c r="D713" s="59">
        <v>65.5</v>
      </c>
      <c r="E713" s="74">
        <v>3.2</v>
      </c>
      <c r="F713" s="22">
        <v>1.27</v>
      </c>
      <c r="G713" s="7" t="s">
        <v>1769</v>
      </c>
      <c r="H713" s="7" t="s">
        <v>1001</v>
      </c>
      <c r="I713" s="2">
        <v>52</v>
      </c>
    </row>
    <row r="714" spans="1:9" ht="15">
      <c r="A714" s="2" t="s">
        <v>1024</v>
      </c>
      <c r="B714" s="39" t="s">
        <v>1025</v>
      </c>
      <c r="C714" s="59">
        <v>61.03</v>
      </c>
      <c r="D714" s="59">
        <v>69.5</v>
      </c>
      <c r="E714" s="74">
        <v>-4.5</v>
      </c>
      <c r="F714" s="22" t="s">
        <v>728</v>
      </c>
      <c r="G714" s="7" t="s">
        <v>1282</v>
      </c>
      <c r="H714" s="7" t="s">
        <v>1001</v>
      </c>
      <c r="I714" s="2">
        <v>46</v>
      </c>
    </row>
    <row r="715" spans="1:9" ht="15">
      <c r="A715" s="2" t="s">
        <v>1029</v>
      </c>
      <c r="B715" s="39" t="s">
        <v>1032</v>
      </c>
      <c r="C715" s="59">
        <v>62.25</v>
      </c>
      <c r="D715" s="59">
        <v>75.5</v>
      </c>
      <c r="E715" s="74">
        <v>-5.9</v>
      </c>
      <c r="F715" s="22" t="s">
        <v>728</v>
      </c>
      <c r="G715" s="7" t="s">
        <v>1282</v>
      </c>
      <c r="H715" s="7" t="s">
        <v>1001</v>
      </c>
      <c r="I715" s="2" t="s">
        <v>1031</v>
      </c>
    </row>
    <row r="716" spans="1:9" ht="15">
      <c r="A716" s="2" t="s">
        <v>1029</v>
      </c>
      <c r="B716" s="39" t="s">
        <v>1033</v>
      </c>
      <c r="C716" s="59">
        <v>62.25</v>
      </c>
      <c r="D716" s="59">
        <v>75.5</v>
      </c>
      <c r="E716" s="74">
        <v>-5.5</v>
      </c>
      <c r="F716" s="22" t="s">
        <v>728</v>
      </c>
      <c r="G716" s="7" t="s">
        <v>1769</v>
      </c>
      <c r="H716" s="7" t="s">
        <v>1001</v>
      </c>
      <c r="I716" s="2" t="s">
        <v>1031</v>
      </c>
    </row>
    <row r="717" spans="1:9" ht="15">
      <c r="A717" s="2" t="s">
        <v>1029</v>
      </c>
      <c r="B717" s="39" t="s">
        <v>1025</v>
      </c>
      <c r="C717" s="59">
        <v>62.25</v>
      </c>
      <c r="D717" s="59">
        <v>75.5</v>
      </c>
      <c r="E717" s="74">
        <v>-6.5</v>
      </c>
      <c r="F717" s="22" t="s">
        <v>728</v>
      </c>
      <c r="G717" s="7" t="s">
        <v>1769</v>
      </c>
      <c r="H717" s="7" t="s">
        <v>1001</v>
      </c>
      <c r="I717" s="2" t="s">
        <v>1031</v>
      </c>
    </row>
    <row r="718" spans="1:9" ht="15">
      <c r="A718" s="2" t="s">
        <v>1035</v>
      </c>
      <c r="B718" s="39" t="s">
        <v>1025</v>
      </c>
      <c r="C718" s="59">
        <v>58.7</v>
      </c>
      <c r="D718" s="59">
        <v>70</v>
      </c>
      <c r="E718" s="74">
        <v>-2.2</v>
      </c>
      <c r="F718" s="22" t="s">
        <v>728</v>
      </c>
      <c r="G718" s="7" t="s">
        <v>1769</v>
      </c>
      <c r="H718" s="7" t="s">
        <v>1001</v>
      </c>
      <c r="I718" s="2" t="s">
        <v>1031</v>
      </c>
    </row>
    <row r="719" spans="1:9" ht="15">
      <c r="A719" s="38" t="s">
        <v>1722</v>
      </c>
      <c r="B719" s="39" t="s">
        <v>1721</v>
      </c>
      <c r="C719" s="59">
        <v>54.8</v>
      </c>
      <c r="D719" s="59">
        <v>66.82</v>
      </c>
      <c r="E719" s="74">
        <v>-0.5</v>
      </c>
      <c r="F719" s="22">
        <v>10</v>
      </c>
      <c r="G719" s="7" t="s">
        <v>1282</v>
      </c>
      <c r="H719" s="7" t="s">
        <v>1708</v>
      </c>
      <c r="I719" s="2" t="s">
        <v>1754</v>
      </c>
    </row>
    <row r="720" spans="1:9" ht="15">
      <c r="A720" s="2"/>
      <c r="B720" s="39"/>
      <c r="C720" s="59"/>
      <c r="D720" s="59"/>
      <c r="E720" s="74"/>
      <c r="F720" s="22"/>
      <c r="G720" s="7"/>
      <c r="H720" s="7"/>
      <c r="I720" s="2"/>
    </row>
    <row r="721" spans="1:9" ht="15">
      <c r="A721" s="29" t="s">
        <v>1293</v>
      </c>
      <c r="B721" s="39"/>
      <c r="C721" s="59"/>
      <c r="D721" s="59"/>
      <c r="E721" s="74"/>
      <c r="F721" s="22"/>
      <c r="G721" s="7"/>
      <c r="H721" s="7"/>
      <c r="I721" s="2"/>
    </row>
    <row r="722" spans="1:9" ht="15">
      <c r="A722" s="2" t="s">
        <v>150</v>
      </c>
      <c r="B722" s="39"/>
      <c r="C722" s="59">
        <v>53.31666666666667</v>
      </c>
      <c r="D722" s="59">
        <v>60.416666666666664</v>
      </c>
      <c r="E722" s="74">
        <v>4.6</v>
      </c>
      <c r="F722" s="22">
        <v>1</v>
      </c>
      <c r="G722" s="7" t="s">
        <v>1769</v>
      </c>
      <c r="H722" s="7" t="s">
        <v>1001</v>
      </c>
      <c r="I722" s="2" t="s">
        <v>924</v>
      </c>
    </row>
    <row r="723" spans="1:9" ht="15">
      <c r="A723" s="2" t="s">
        <v>151</v>
      </c>
      <c r="B723" s="39"/>
      <c r="C723" s="59">
        <v>47.56666666666667</v>
      </c>
      <c r="D723" s="59">
        <v>52.71666666666667</v>
      </c>
      <c r="E723" s="74">
        <v>6.8</v>
      </c>
      <c r="F723" s="22">
        <v>1</v>
      </c>
      <c r="G723" s="7" t="s">
        <v>1769</v>
      </c>
      <c r="H723" s="7" t="s">
        <v>1001</v>
      </c>
      <c r="I723" s="2" t="s">
        <v>793</v>
      </c>
    </row>
    <row r="724" spans="1:9" ht="15">
      <c r="A724" s="2" t="s">
        <v>152</v>
      </c>
      <c r="B724" s="39"/>
      <c r="C724" s="59">
        <v>54.75</v>
      </c>
      <c r="D724" s="59">
        <v>66.78333333333333</v>
      </c>
      <c r="E724" s="74">
        <v>2.1</v>
      </c>
      <c r="F724" s="22">
        <v>1</v>
      </c>
      <c r="G724" s="7" t="s">
        <v>1769</v>
      </c>
      <c r="H724" s="7" t="s">
        <v>1708</v>
      </c>
      <c r="I724" s="2" t="s">
        <v>1040</v>
      </c>
    </row>
    <row r="725" spans="1:9" ht="15">
      <c r="A725" s="38"/>
      <c r="B725" s="41"/>
      <c r="C725" s="38"/>
      <c r="D725" s="38"/>
      <c r="E725" s="41"/>
      <c r="F725" s="59"/>
      <c r="G725" s="7"/>
      <c r="H725" s="7"/>
      <c r="I725" s="38"/>
    </row>
  </sheetData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r:id="rId1"/>
  <rowBreaks count="2" manualBreakCount="2">
    <brk id="363" max="255" man="1"/>
    <brk id="5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ssmith</cp:lastModifiedBy>
  <cp:lastPrinted>2000-10-12T20:04:03Z</cp:lastPrinted>
  <dcterms:created xsi:type="dcterms:W3CDTF">1999-10-14T19:16:45Z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